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filterPrivacy="1"/>
  <xr:revisionPtr revIDLastSave="0" documentId="13_ncr:1_{595170B2-6098-4A4C-98A3-F1AC1A0104D3}" xr6:coauthVersionLast="47" xr6:coauthVersionMax="47" xr10:uidLastSave="{00000000-0000-0000-0000-000000000000}"/>
  <bookViews>
    <workbookView xWindow="-120" yWindow="-120" windowWidth="20730" windowHeight="11040" xr2:uid="{00000000-000D-0000-FFFF-FFFF00000000}"/>
  </bookViews>
  <sheets>
    <sheet name="水道事業会計支出" sheetId="2" r:id="rId1"/>
  </sheets>
  <definedNames>
    <definedName name="_xlnm._FilterDatabase" localSheetId="0" hidden="1">水道事業会計支出!$B$3:$AJ$89</definedName>
    <definedName name="_xlnm.Print_Area" localSheetId="0">水道事業会計支出!$A$1:$AF$89</definedName>
    <definedName name="_xlnm.Print_Titles" localSheetId="0">水道事業会計支出!$3:$3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59" i="2" l="1"/>
  <c r="Z30" i="2" l="1"/>
  <c r="Z60" i="2" l="1"/>
  <c r="U87" i="2" l="1"/>
  <c r="S87" i="2"/>
  <c r="R87" i="2"/>
  <c r="Q87" i="2"/>
  <c r="P87" i="2"/>
  <c r="N87" i="2"/>
  <c r="M87" i="2"/>
  <c r="L87" i="2"/>
  <c r="K87" i="2"/>
  <c r="U85" i="2"/>
  <c r="S85" i="2"/>
  <c r="R85" i="2"/>
  <c r="Q85" i="2"/>
  <c r="P85" i="2"/>
  <c r="N85" i="2"/>
  <c r="M85" i="2"/>
  <c r="L85" i="2"/>
  <c r="K85" i="2"/>
  <c r="U80" i="2"/>
  <c r="S80" i="2"/>
  <c r="R80" i="2"/>
  <c r="Q80" i="2"/>
  <c r="P80" i="2"/>
  <c r="N80" i="2"/>
  <c r="M80" i="2"/>
  <c r="L80" i="2"/>
  <c r="K80" i="2"/>
  <c r="U77" i="2"/>
  <c r="S77" i="2"/>
  <c r="R77" i="2"/>
  <c r="Q77" i="2"/>
  <c r="P77" i="2"/>
  <c r="N77" i="2"/>
  <c r="M77" i="2"/>
  <c r="L77" i="2"/>
  <c r="K77" i="2"/>
  <c r="U74" i="2"/>
  <c r="S74" i="2"/>
  <c r="R74" i="2"/>
  <c r="Q74" i="2"/>
  <c r="P74" i="2"/>
  <c r="N74" i="2"/>
  <c r="M74" i="2"/>
  <c r="L74" i="2"/>
  <c r="K74" i="2"/>
  <c r="U68" i="2"/>
  <c r="S68" i="2"/>
  <c r="R68" i="2"/>
  <c r="Q68" i="2"/>
  <c r="P68" i="2"/>
  <c r="N68" i="2"/>
  <c r="M68" i="2"/>
  <c r="L68" i="2"/>
  <c r="K68" i="2"/>
  <c r="U5" i="2"/>
  <c r="S5" i="2"/>
  <c r="R5" i="2"/>
  <c r="Q5" i="2"/>
  <c r="P5" i="2"/>
  <c r="N5" i="2"/>
  <c r="M5" i="2"/>
  <c r="L5" i="2"/>
  <c r="K5" i="2"/>
  <c r="Z44" i="2" l="1"/>
  <c r="O44" i="2"/>
  <c r="AA44" i="2" s="1"/>
  <c r="Z13" i="2"/>
  <c r="O13" i="2"/>
  <c r="AA13" i="2" s="1"/>
  <c r="Z83" i="2"/>
  <c r="O83" i="2"/>
  <c r="AA83" i="2" s="1"/>
  <c r="K79" i="2" l="1"/>
  <c r="T44" i="2"/>
  <c r="T13" i="2"/>
  <c r="T83" i="2"/>
  <c r="Z64" i="2"/>
  <c r="O64" i="2"/>
  <c r="AA64" i="2" s="1"/>
  <c r="Z33" i="2"/>
  <c r="O33" i="2"/>
  <c r="T33" i="2" s="1"/>
  <c r="K4" i="2" l="1"/>
  <c r="K89" i="2" s="1"/>
  <c r="T64" i="2"/>
  <c r="AA33" i="2"/>
  <c r="O88" i="2"/>
  <c r="O87" i="2" s="1"/>
  <c r="T87" i="2" s="1"/>
  <c r="O86" i="2"/>
  <c r="O85" i="2" s="1"/>
  <c r="O84" i="2"/>
  <c r="O82" i="2"/>
  <c r="O81" i="2"/>
  <c r="O78" i="2"/>
  <c r="O77" i="2" s="1"/>
  <c r="O76" i="2"/>
  <c r="O75" i="2"/>
  <c r="O73" i="2"/>
  <c r="O72" i="2"/>
  <c r="O71" i="2"/>
  <c r="T71" i="2" s="1"/>
  <c r="O70" i="2"/>
  <c r="T70" i="2" s="1"/>
  <c r="O69" i="2"/>
  <c r="O67" i="2"/>
  <c r="AA67" i="2" s="1"/>
  <c r="O66" i="2"/>
  <c r="AA66" i="2" s="1"/>
  <c r="O65" i="2"/>
  <c r="O63" i="2"/>
  <c r="O62" i="2"/>
  <c r="T62" i="2" s="1"/>
  <c r="O61" i="2"/>
  <c r="T61" i="2" s="1"/>
  <c r="O60" i="2"/>
  <c r="T60" i="2" s="1"/>
  <c r="O59" i="2"/>
  <c r="T59" i="2" s="1"/>
  <c r="O58" i="2"/>
  <c r="O57" i="2"/>
  <c r="T57" i="2" s="1"/>
  <c r="O56" i="2"/>
  <c r="T56" i="2" s="1"/>
  <c r="O55" i="2"/>
  <c r="T55" i="2" s="1"/>
  <c r="O54" i="2"/>
  <c r="AA54" i="2" s="1"/>
  <c r="O53" i="2"/>
  <c r="AA53" i="2" s="1"/>
  <c r="O52" i="2"/>
  <c r="T52" i="2" s="1"/>
  <c r="O51" i="2"/>
  <c r="T51" i="2" s="1"/>
  <c r="O50" i="2"/>
  <c r="T50" i="2" s="1"/>
  <c r="O49" i="2"/>
  <c r="T49" i="2" s="1"/>
  <c r="O48" i="2"/>
  <c r="T48" i="2" s="1"/>
  <c r="O47" i="2"/>
  <c r="AA47" i="2" s="1"/>
  <c r="O46" i="2"/>
  <c r="T46" i="2" s="1"/>
  <c r="O45" i="2"/>
  <c r="AA45" i="2" s="1"/>
  <c r="O43" i="2"/>
  <c r="T43" i="2" s="1"/>
  <c r="O42" i="2"/>
  <c r="AA42" i="2" s="1"/>
  <c r="O41" i="2"/>
  <c r="AA41" i="2" s="1"/>
  <c r="O40" i="2"/>
  <c r="T40" i="2" s="1"/>
  <c r="O39" i="2"/>
  <c r="T39" i="2" s="1"/>
  <c r="O38" i="2"/>
  <c r="AA38" i="2" s="1"/>
  <c r="O37" i="2"/>
  <c r="T37" i="2" s="1"/>
  <c r="O36" i="2"/>
  <c r="O35" i="2"/>
  <c r="T35" i="2" s="1"/>
  <c r="O34" i="2"/>
  <c r="O32" i="2"/>
  <c r="AA32" i="2" s="1"/>
  <c r="O31" i="2"/>
  <c r="T31" i="2" s="1"/>
  <c r="O30" i="2"/>
  <c r="T30" i="2" s="1"/>
  <c r="O29" i="2"/>
  <c r="T29" i="2" s="1"/>
  <c r="O28" i="2"/>
  <c r="T28" i="2" s="1"/>
  <c r="O27" i="2"/>
  <c r="T27" i="2" s="1"/>
  <c r="O26" i="2"/>
  <c r="T26" i="2" s="1"/>
  <c r="O25" i="2"/>
  <c r="T25" i="2" s="1"/>
  <c r="O24" i="2"/>
  <c r="AA24" i="2" s="1"/>
  <c r="O23" i="2"/>
  <c r="T23" i="2" s="1"/>
  <c r="O22" i="2"/>
  <c r="T22" i="2" s="1"/>
  <c r="O21" i="2"/>
  <c r="AA21" i="2" s="1"/>
  <c r="O20" i="2"/>
  <c r="T20" i="2" s="1"/>
  <c r="O19" i="2"/>
  <c r="AA19" i="2" s="1"/>
  <c r="O18" i="2"/>
  <c r="T18" i="2" s="1"/>
  <c r="O17" i="2"/>
  <c r="T17" i="2" s="1"/>
  <c r="O16" i="2"/>
  <c r="T16" i="2" s="1"/>
  <c r="O15" i="2"/>
  <c r="T15" i="2" s="1"/>
  <c r="O14" i="2"/>
  <c r="T14" i="2" s="1"/>
  <c r="O12" i="2"/>
  <c r="AA12" i="2" s="1"/>
  <c r="O11" i="2"/>
  <c r="T11" i="2" s="1"/>
  <c r="O10" i="2"/>
  <c r="AA10" i="2" s="1"/>
  <c r="O9" i="2"/>
  <c r="T9" i="2" s="1"/>
  <c r="O8" i="2"/>
  <c r="AA8" i="2" s="1"/>
  <c r="O7" i="2"/>
  <c r="T7" i="2" s="1"/>
  <c r="O6" i="2"/>
  <c r="Z6" i="2"/>
  <c r="Z9" i="2"/>
  <c r="Z88" i="2"/>
  <c r="Z86" i="2"/>
  <c r="Z84" i="2"/>
  <c r="Z82" i="2"/>
  <c r="Z81" i="2"/>
  <c r="Z78" i="2"/>
  <c r="Z76" i="2"/>
  <c r="Z75" i="2"/>
  <c r="Z73" i="2"/>
  <c r="Z72" i="2"/>
  <c r="Z71" i="2"/>
  <c r="Z70" i="2"/>
  <c r="Z69" i="2"/>
  <c r="Z67" i="2"/>
  <c r="Z66" i="2"/>
  <c r="Z65" i="2"/>
  <c r="Z63" i="2"/>
  <c r="Z62" i="2"/>
  <c r="Z61" i="2"/>
  <c r="Z58" i="2"/>
  <c r="Z57" i="2"/>
  <c r="Z56" i="2"/>
  <c r="Z55" i="2"/>
  <c r="Z54" i="2"/>
  <c r="Z53" i="2"/>
  <c r="Z52" i="2"/>
  <c r="Z51" i="2"/>
  <c r="Z50" i="2"/>
  <c r="Z49" i="2"/>
  <c r="Z48" i="2"/>
  <c r="Z47" i="2"/>
  <c r="Z46" i="2"/>
  <c r="Z45" i="2"/>
  <c r="Z43" i="2"/>
  <c r="Z42" i="2"/>
  <c r="Z41" i="2"/>
  <c r="Z40" i="2"/>
  <c r="Z39" i="2"/>
  <c r="Z38" i="2"/>
  <c r="Z37" i="2"/>
  <c r="Z36" i="2"/>
  <c r="Z35" i="2"/>
  <c r="Z34" i="2"/>
  <c r="Z32" i="2"/>
  <c r="Z31" i="2"/>
  <c r="Z29" i="2"/>
  <c r="Z28" i="2"/>
  <c r="Z27" i="2"/>
  <c r="Z26" i="2"/>
  <c r="Z25" i="2"/>
  <c r="Z24" i="2"/>
  <c r="Z23" i="2"/>
  <c r="Z22" i="2"/>
  <c r="Z21" i="2"/>
  <c r="Z20" i="2"/>
  <c r="Z19" i="2"/>
  <c r="Z18" i="2"/>
  <c r="Z17" i="2"/>
  <c r="Z16" i="2"/>
  <c r="Z15" i="2"/>
  <c r="Z14" i="2"/>
  <c r="Z12" i="2"/>
  <c r="Z11" i="2"/>
  <c r="Z10" i="2"/>
  <c r="Z8" i="2"/>
  <c r="Z7" i="2"/>
  <c r="O68" i="2" l="1"/>
  <c r="O80" i="2"/>
  <c r="AA75" i="2"/>
  <c r="O74" i="2"/>
  <c r="O5" i="2"/>
  <c r="T86" i="2"/>
  <c r="AA88" i="2"/>
  <c r="AA84" i="2"/>
  <c r="T81" i="2"/>
  <c r="T82" i="2"/>
  <c r="AA78" i="2"/>
  <c r="AA76" i="2"/>
  <c r="T75" i="2"/>
  <c r="R4" i="2"/>
  <c r="T78" i="2"/>
  <c r="R79" i="2"/>
  <c r="T73" i="2"/>
  <c r="AA31" i="2"/>
  <c r="T69" i="2"/>
  <c r="T72" i="2"/>
  <c r="T65" i="2"/>
  <c r="T63" i="2"/>
  <c r="T54" i="2"/>
  <c r="T58" i="2"/>
  <c r="AA36" i="2"/>
  <c r="AA16" i="2"/>
  <c r="AA6" i="2"/>
  <c r="T34" i="2"/>
  <c r="AA58" i="2"/>
  <c r="AA72" i="2"/>
  <c r="T45" i="2"/>
  <c r="AA55" i="2"/>
  <c r="AA61" i="2"/>
  <c r="T67" i="2"/>
  <c r="T53" i="2"/>
  <c r="T88" i="2"/>
  <c r="T84" i="2"/>
  <c r="T66" i="2"/>
  <c r="AA27" i="2"/>
  <c r="AA70" i="2"/>
  <c r="AA59" i="2"/>
  <c r="AA57" i="2"/>
  <c r="T47" i="2"/>
  <c r="AA46" i="2"/>
  <c r="T36" i="2"/>
  <c r="AA25" i="2"/>
  <c r="AA51" i="2"/>
  <c r="AA17" i="2"/>
  <c r="AA34" i="2"/>
  <c r="T8" i="2"/>
  <c r="T42" i="2"/>
  <c r="T32" i="2"/>
  <c r="AA82" i="2"/>
  <c r="T76" i="2"/>
  <c r="AA29" i="2"/>
  <c r="AA50" i="2"/>
  <c r="T24" i="2"/>
  <c r="T41" i="2"/>
  <c r="AA23" i="2"/>
  <c r="AA63" i="2"/>
  <c r="T38" i="2"/>
  <c r="AA20" i="2"/>
  <c r="AA37" i="2"/>
  <c r="AA49" i="2"/>
  <c r="AA71" i="2"/>
  <c r="AA11" i="2"/>
  <c r="AA28" i="2"/>
  <c r="AA40" i="2"/>
  <c r="AA62" i="2"/>
  <c r="T21" i="2"/>
  <c r="T19" i="2"/>
  <c r="AA15" i="2"/>
  <c r="T12" i="2"/>
  <c r="T10" i="2"/>
  <c r="AA7" i="2"/>
  <c r="T6" i="2"/>
  <c r="AA86" i="2"/>
  <c r="AA9" i="2"/>
  <c r="AA14" i="2"/>
  <c r="AA18" i="2"/>
  <c r="AA22" i="2"/>
  <c r="AA26" i="2"/>
  <c r="AA30" i="2"/>
  <c r="AA35" i="2"/>
  <c r="AA39" i="2"/>
  <c r="AA43" i="2"/>
  <c r="AA48" i="2"/>
  <c r="AA52" i="2"/>
  <c r="AA56" i="2"/>
  <c r="AA60" i="2"/>
  <c r="AA65" i="2"/>
  <c r="AA69" i="2"/>
  <c r="AA73" i="2"/>
  <c r="AA81" i="2"/>
  <c r="R89" i="2" l="1"/>
  <c r="Z80" i="2"/>
  <c r="Z77" i="2"/>
  <c r="Z74" i="2"/>
  <c r="Z68" i="2"/>
  <c r="Z5" i="2"/>
  <c r="Z87" i="2" l="1"/>
  <c r="AA85" i="2"/>
  <c r="Z85" i="2"/>
  <c r="AA87" i="2"/>
  <c r="P4" i="2"/>
  <c r="T68" i="2"/>
  <c r="AA80" i="2"/>
  <c r="T74" i="2"/>
  <c r="P79" i="2"/>
  <c r="N79" i="2"/>
  <c r="M4" i="2"/>
  <c r="S4" i="2"/>
  <c r="Q4" i="2"/>
  <c r="L79" i="2"/>
  <c r="N4" i="2"/>
  <c r="Q79" i="2"/>
  <c r="S79" i="2"/>
  <c r="U79" i="2"/>
  <c r="M79" i="2"/>
  <c r="U4" i="2"/>
  <c r="Z4" i="2" s="1"/>
  <c r="Z79" i="2" l="1"/>
  <c r="T85" i="2"/>
  <c r="AA68" i="2"/>
  <c r="T80" i="2"/>
  <c r="O79" i="2"/>
  <c r="T79" i="2" s="1"/>
  <c r="AA74" i="2"/>
  <c r="P89" i="2"/>
  <c r="N89" i="2"/>
  <c r="M89" i="2"/>
  <c r="Q89" i="2"/>
  <c r="S89" i="2"/>
  <c r="U89" i="2"/>
  <c r="AC74" i="2"/>
  <c r="AB74" i="2"/>
  <c r="Z89" i="2" l="1"/>
  <c r="T77" i="2"/>
  <c r="AA77" i="2"/>
  <c r="AA79" i="2"/>
  <c r="AB68" i="2"/>
  <c r="AC68" i="2"/>
  <c r="V5" i="2" l="1"/>
  <c r="W5" i="2"/>
  <c r="W4" i="2" s="1"/>
  <c r="X5" i="2"/>
  <c r="X4" i="2" s="1"/>
  <c r="Y5" i="2"/>
  <c r="Y4" i="2" s="1"/>
  <c r="V4" i="2" l="1"/>
  <c r="L4" i="2" l="1"/>
  <c r="V89" i="2"/>
  <c r="V74" i="2" s="1"/>
  <c r="X89" i="2"/>
  <c r="X74" i="2" s="1"/>
  <c r="Y89" i="2"/>
  <c r="Y74" i="2" s="1"/>
  <c r="W89" i="2"/>
  <c r="W74" i="2" s="1"/>
  <c r="X68" i="2" l="1"/>
  <c r="W68" i="2"/>
  <c r="Y68" i="2"/>
  <c r="V68" i="2"/>
  <c r="T5" i="2"/>
  <c r="AA5" i="2"/>
  <c r="L89" i="2"/>
  <c r="O4" i="2"/>
  <c r="O89" i="2" l="1"/>
  <c r="AA89" i="2" s="1"/>
  <c r="AA4" i="2"/>
  <c r="T4" i="2"/>
  <c r="T89" i="2" l="1"/>
</calcChain>
</file>

<file path=xl/sharedStrings.xml><?xml version="1.0" encoding="utf-8"?>
<sst xmlns="http://schemas.openxmlformats.org/spreadsheetml/2006/main" count="759" uniqueCount="285">
  <si>
    <t>(D)</t>
    <phoneticPr fontId="3"/>
  </si>
  <si>
    <t>(%)</t>
    <phoneticPr fontId="3"/>
  </si>
  <si>
    <t>(ﾎﾟｲﾝﾄ)</t>
    <phoneticPr fontId="3"/>
  </si>
  <si>
    <t/>
  </si>
  <si>
    <t>01</t>
  </si>
  <si>
    <t>02</t>
  </si>
  <si>
    <t>03</t>
  </si>
  <si>
    <t>001</t>
  </si>
  <si>
    <t>002</t>
  </si>
  <si>
    <t>04</t>
  </si>
  <si>
    <t>004</t>
  </si>
  <si>
    <t>06</t>
  </si>
  <si>
    <t>006</t>
  </si>
  <si>
    <t>合　　　計</t>
  </si>
  <si>
    <t>款</t>
    <rPh sb="0" eb="1">
      <t>カン</t>
    </rPh>
    <phoneticPr fontId="3"/>
  </si>
  <si>
    <t>項</t>
    <phoneticPr fontId="2"/>
  </si>
  <si>
    <t>目</t>
    <phoneticPr fontId="2"/>
  </si>
  <si>
    <t>節</t>
    <rPh sb="0" eb="1">
      <t>セツ</t>
    </rPh>
    <phoneticPr fontId="2"/>
  </si>
  <si>
    <t>細節</t>
    <rPh sb="0" eb="2">
      <t>サイセツ</t>
    </rPh>
    <phoneticPr fontId="2"/>
  </si>
  <si>
    <t>細々節</t>
    <rPh sb="0" eb="3">
      <t>サイサイセツ</t>
    </rPh>
    <phoneticPr fontId="2"/>
  </si>
  <si>
    <t>名称</t>
    <rPh sb="0" eb="2">
      <t>メイショウ</t>
    </rPh>
    <phoneticPr fontId="2"/>
  </si>
  <si>
    <t>①事業概要</t>
    <rPh sb="1" eb="3">
      <t>ジギョウ</t>
    </rPh>
    <rPh sb="3" eb="5">
      <t>ガイヨウ</t>
    </rPh>
    <phoneticPr fontId="2"/>
  </si>
  <si>
    <t>上下水道課</t>
    <rPh sb="0" eb="5">
      <t>ジョウゲスイドウカ</t>
    </rPh>
    <phoneticPr fontId="2"/>
  </si>
  <si>
    <t>上下水道課</t>
    <rPh sb="0" eb="4">
      <t>ジョウゲスイドウ</t>
    </rPh>
    <phoneticPr fontId="2"/>
  </si>
  <si>
    <t>資本的支出</t>
    <rPh sb="0" eb="5">
      <t>シホンテキシシュツ</t>
    </rPh>
    <phoneticPr fontId="2"/>
  </si>
  <si>
    <t>024</t>
    <phoneticPr fontId="2"/>
  </si>
  <si>
    <t>02</t>
    <phoneticPr fontId="2"/>
  </si>
  <si>
    <t>03</t>
    <phoneticPr fontId="2"/>
  </si>
  <si>
    <t>103</t>
    <phoneticPr fontId="2"/>
  </si>
  <si>
    <t>105</t>
    <phoneticPr fontId="2"/>
  </si>
  <si>
    <t>101</t>
    <phoneticPr fontId="2"/>
  </si>
  <si>
    <t>106</t>
    <phoneticPr fontId="2"/>
  </si>
  <si>
    <t>107</t>
    <phoneticPr fontId="2"/>
  </si>
  <si>
    <t>04</t>
    <phoneticPr fontId="2"/>
  </si>
  <si>
    <t>05</t>
    <phoneticPr fontId="2"/>
  </si>
  <si>
    <t>06</t>
    <phoneticPr fontId="2"/>
  </si>
  <si>
    <t>水道事業会計</t>
    <rPh sb="0" eb="4">
      <t>スイドウジギョウ</t>
    </rPh>
    <rPh sb="4" eb="6">
      <t>カイケイ</t>
    </rPh>
    <phoneticPr fontId="2"/>
  </si>
  <si>
    <t>001</t>
    <phoneticPr fontId="2"/>
  </si>
  <si>
    <t>002</t>
    <phoneticPr fontId="2"/>
  </si>
  <si>
    <t>003</t>
  </si>
  <si>
    <t>003</t>
    <phoneticPr fontId="2"/>
  </si>
  <si>
    <t>007</t>
  </si>
  <si>
    <t>004</t>
    <phoneticPr fontId="2"/>
  </si>
  <si>
    <t>006</t>
    <phoneticPr fontId="2"/>
  </si>
  <si>
    <t>007</t>
    <phoneticPr fontId="2"/>
  </si>
  <si>
    <t>008</t>
  </si>
  <si>
    <t>008</t>
    <phoneticPr fontId="2"/>
  </si>
  <si>
    <t>009</t>
    <phoneticPr fontId="2"/>
  </si>
  <si>
    <t>011</t>
    <phoneticPr fontId="2"/>
  </si>
  <si>
    <t>014</t>
    <phoneticPr fontId="2"/>
  </si>
  <si>
    <t>015</t>
    <phoneticPr fontId="2"/>
  </si>
  <si>
    <t>016</t>
    <phoneticPr fontId="2"/>
  </si>
  <si>
    <t>022</t>
    <phoneticPr fontId="2"/>
  </si>
  <si>
    <t>026</t>
    <phoneticPr fontId="2"/>
  </si>
  <si>
    <t>029</t>
    <phoneticPr fontId="2"/>
  </si>
  <si>
    <t>031</t>
    <phoneticPr fontId="2"/>
  </si>
  <si>
    <t>040</t>
    <phoneticPr fontId="2"/>
  </si>
  <si>
    <t>041</t>
    <phoneticPr fontId="2"/>
  </si>
  <si>
    <t>042</t>
    <phoneticPr fontId="2"/>
  </si>
  <si>
    <t>044</t>
    <phoneticPr fontId="2"/>
  </si>
  <si>
    <t>045</t>
    <phoneticPr fontId="2"/>
  </si>
  <si>
    <t>050</t>
    <phoneticPr fontId="2"/>
  </si>
  <si>
    <t>052</t>
    <phoneticPr fontId="2"/>
  </si>
  <si>
    <t>053</t>
    <phoneticPr fontId="2"/>
  </si>
  <si>
    <t>054</t>
    <phoneticPr fontId="2"/>
  </si>
  <si>
    <t>060</t>
    <phoneticPr fontId="2"/>
  </si>
  <si>
    <t>061</t>
    <phoneticPr fontId="2"/>
  </si>
  <si>
    <t>062</t>
    <phoneticPr fontId="2"/>
  </si>
  <si>
    <t>063</t>
    <phoneticPr fontId="2"/>
  </si>
  <si>
    <t>065</t>
    <phoneticPr fontId="2"/>
  </si>
  <si>
    <t>068</t>
    <phoneticPr fontId="2"/>
  </si>
  <si>
    <t>012</t>
    <phoneticPr fontId="2"/>
  </si>
  <si>
    <t>013</t>
    <phoneticPr fontId="2"/>
  </si>
  <si>
    <t>019</t>
    <phoneticPr fontId="2"/>
  </si>
  <si>
    <t>020</t>
    <phoneticPr fontId="2"/>
  </si>
  <si>
    <t>021</t>
    <phoneticPr fontId="2"/>
  </si>
  <si>
    <t>023</t>
    <phoneticPr fontId="2"/>
  </si>
  <si>
    <t>025</t>
    <phoneticPr fontId="2"/>
  </si>
  <si>
    <t>027</t>
    <phoneticPr fontId="2"/>
  </si>
  <si>
    <t>028</t>
    <phoneticPr fontId="2"/>
  </si>
  <si>
    <t>069</t>
    <phoneticPr fontId="2"/>
  </si>
  <si>
    <t>受託工事収益（新設・修繕）に係る材料費（量水器セットや止水栓筐など）</t>
    <rPh sb="0" eb="6">
      <t>ジュタクコウジシュウエキ</t>
    </rPh>
    <rPh sb="7" eb="9">
      <t>シンセツ</t>
    </rPh>
    <rPh sb="10" eb="12">
      <t>シュウゼン</t>
    </rPh>
    <rPh sb="14" eb="15">
      <t>カカ</t>
    </rPh>
    <rPh sb="16" eb="19">
      <t>ザイリョウヒ</t>
    </rPh>
    <rPh sb="20" eb="23">
      <t>リョウスイキ</t>
    </rPh>
    <rPh sb="27" eb="30">
      <t>シスイセン</t>
    </rPh>
    <rPh sb="30" eb="31">
      <t>カタミ</t>
    </rPh>
    <phoneticPr fontId="2"/>
  </si>
  <si>
    <t>業務に使用する自動車の購入費用</t>
    <rPh sb="0" eb="2">
      <t>ギョウム</t>
    </rPh>
    <rPh sb="3" eb="5">
      <t>シヨウ</t>
    </rPh>
    <rPh sb="7" eb="10">
      <t>ジドウシャ</t>
    </rPh>
    <rPh sb="11" eb="15">
      <t>コウニュウヒヨウ</t>
    </rPh>
    <phoneticPr fontId="2"/>
  </si>
  <si>
    <t>R4は予算措置したが入札不調により購入できず、R5は左記理由により予算減額となった。</t>
    <rPh sb="3" eb="7">
      <t>ヨサンソチ</t>
    </rPh>
    <rPh sb="10" eb="12">
      <t>ニュウサツ</t>
    </rPh>
    <rPh sb="12" eb="14">
      <t>フチョウ</t>
    </rPh>
    <rPh sb="17" eb="19">
      <t>コウニュウ</t>
    </rPh>
    <rPh sb="26" eb="28">
      <t>サキ</t>
    </rPh>
    <rPh sb="28" eb="30">
      <t>リユウ</t>
    </rPh>
    <rPh sb="33" eb="35">
      <t>ヨサン</t>
    </rPh>
    <rPh sb="35" eb="37">
      <t>ゲンガク</t>
    </rPh>
    <phoneticPr fontId="2"/>
  </si>
  <si>
    <t>購入ではなくリースに移行した。</t>
    <rPh sb="0" eb="2">
      <t>コウニュウ</t>
    </rPh>
    <rPh sb="10" eb="12">
      <t>イコウ</t>
    </rPh>
    <phoneticPr fontId="2"/>
  </si>
  <si>
    <t>台</t>
    <rPh sb="0" eb="1">
      <t>ダイ</t>
    </rPh>
    <phoneticPr fontId="2"/>
  </si>
  <si>
    <t>購入台数</t>
    <rPh sb="0" eb="4">
      <t>コウニュウダイスウ</t>
    </rPh>
    <phoneticPr fontId="2"/>
  </si>
  <si>
    <t>出張旅費</t>
    <rPh sb="0" eb="4">
      <t>シュッチョウリョヒ</t>
    </rPh>
    <phoneticPr fontId="2"/>
  </si>
  <si>
    <t>作業用消耗品費</t>
    <rPh sb="0" eb="7">
      <t>サギョウヨウショウモウヒンヒ</t>
    </rPh>
    <phoneticPr fontId="2"/>
  </si>
  <si>
    <t>自動車用燃料等</t>
    <rPh sb="0" eb="3">
      <t>ジドウシャ</t>
    </rPh>
    <rPh sb="3" eb="4">
      <t>ヨウ</t>
    </rPh>
    <rPh sb="4" eb="6">
      <t>ネンリョウ</t>
    </rPh>
    <rPh sb="6" eb="7">
      <t>トウ</t>
    </rPh>
    <phoneticPr fontId="2"/>
  </si>
  <si>
    <t>施設稼働に必要な電気料</t>
    <rPh sb="0" eb="2">
      <t>シセツ</t>
    </rPh>
    <rPh sb="2" eb="4">
      <t>カドウ</t>
    </rPh>
    <rPh sb="5" eb="7">
      <t>ヒツヨウ</t>
    </rPh>
    <rPh sb="8" eb="11">
      <t>デンキリョウ</t>
    </rPh>
    <phoneticPr fontId="2"/>
  </si>
  <si>
    <t>業務で使用する図面等の印刷代</t>
    <rPh sb="0" eb="2">
      <t>ギョウム</t>
    </rPh>
    <rPh sb="3" eb="5">
      <t>シヨウ</t>
    </rPh>
    <rPh sb="7" eb="10">
      <t>ズメントウ</t>
    </rPh>
    <rPh sb="11" eb="14">
      <t>インサツダイ</t>
    </rPh>
    <phoneticPr fontId="2"/>
  </si>
  <si>
    <t>水質検査、検針、施設の維持管理に係る委託料</t>
    <rPh sb="0" eb="4">
      <t>スイシツケンサ</t>
    </rPh>
    <rPh sb="5" eb="7">
      <t>ケンシン</t>
    </rPh>
    <rPh sb="8" eb="10">
      <t>シセツ</t>
    </rPh>
    <rPh sb="11" eb="15">
      <t>イジカンリ</t>
    </rPh>
    <rPh sb="16" eb="17">
      <t>カカ</t>
    </rPh>
    <rPh sb="18" eb="20">
      <t>イタク</t>
    </rPh>
    <rPh sb="20" eb="21">
      <t>リョウ</t>
    </rPh>
    <phoneticPr fontId="2"/>
  </si>
  <si>
    <t>遠方監視制御装置のデータ通信に必要な回線使用料</t>
    <rPh sb="0" eb="8">
      <t>エンポウカンシセイギョソウチ</t>
    </rPh>
    <rPh sb="12" eb="14">
      <t>ツウシン</t>
    </rPh>
    <rPh sb="15" eb="17">
      <t>ヒツヨウ</t>
    </rPh>
    <rPh sb="18" eb="23">
      <t>カイセンシヨウリョウ</t>
    </rPh>
    <phoneticPr fontId="2"/>
  </si>
  <si>
    <t>江之浦水源国有資産等所在市町村交付金、自動車重量税</t>
    <rPh sb="0" eb="5">
      <t>エノウラスイゲン</t>
    </rPh>
    <rPh sb="5" eb="9">
      <t>コクユウシサン</t>
    </rPh>
    <rPh sb="9" eb="10">
      <t>トウ</t>
    </rPh>
    <rPh sb="10" eb="12">
      <t>ショザイ</t>
    </rPh>
    <rPh sb="12" eb="15">
      <t>シチョウソン</t>
    </rPh>
    <rPh sb="15" eb="18">
      <t>コウフキン</t>
    </rPh>
    <rPh sb="19" eb="22">
      <t>ジドウシャ</t>
    </rPh>
    <rPh sb="22" eb="25">
      <t>ジュウリョウゼイ</t>
    </rPh>
    <phoneticPr fontId="2"/>
  </si>
  <si>
    <t>給水装置等修繕料</t>
    <rPh sb="0" eb="5">
      <t>キュウスイソウチトウ</t>
    </rPh>
    <rPh sb="5" eb="7">
      <t>シュウゼン</t>
    </rPh>
    <rPh sb="7" eb="8">
      <t>リョウ</t>
    </rPh>
    <phoneticPr fontId="2"/>
  </si>
  <si>
    <t>出張旅費</t>
    <rPh sb="0" eb="4">
      <t>シュッチョウリョヒ</t>
    </rPh>
    <phoneticPr fontId="2"/>
  </si>
  <si>
    <t>交際費</t>
    <rPh sb="0" eb="3">
      <t>コウサイヒ</t>
    </rPh>
    <phoneticPr fontId="2"/>
  </si>
  <si>
    <t>残高証明書交付手数料、コンビニ収納手数料、口座振替手数料、小切手発行手数料、会計システムデータセンタ使用料</t>
    <rPh sb="0" eb="4">
      <t>ザンダカショウメイ</t>
    </rPh>
    <rPh sb="4" eb="5">
      <t>ショ</t>
    </rPh>
    <rPh sb="5" eb="10">
      <t>コウフテスウリョウ</t>
    </rPh>
    <rPh sb="15" eb="17">
      <t>シュウノウ</t>
    </rPh>
    <rPh sb="17" eb="20">
      <t>テスウリョウ</t>
    </rPh>
    <rPh sb="21" eb="25">
      <t>コウザフリカエ</t>
    </rPh>
    <rPh sb="25" eb="28">
      <t>テスウリョウ</t>
    </rPh>
    <rPh sb="29" eb="37">
      <t>コギッテハッコウテスウリョウ</t>
    </rPh>
    <phoneticPr fontId="2"/>
  </si>
  <si>
    <t>納付書等郵送代</t>
    <rPh sb="0" eb="4">
      <t>ノウフショトウ</t>
    </rPh>
    <rPh sb="4" eb="7">
      <t>ユウソウダイ</t>
    </rPh>
    <phoneticPr fontId="2"/>
  </si>
  <si>
    <t>検針機器レンタル料</t>
    <rPh sb="0" eb="2">
      <t>ケンシン</t>
    </rPh>
    <rPh sb="2" eb="4">
      <t>キキ</t>
    </rPh>
    <rPh sb="8" eb="9">
      <t>リョウ</t>
    </rPh>
    <phoneticPr fontId="2"/>
  </si>
  <si>
    <t>建物に係る減価償却費</t>
    <rPh sb="0" eb="2">
      <t>タテモノ</t>
    </rPh>
    <rPh sb="3" eb="4">
      <t>カカ</t>
    </rPh>
    <rPh sb="5" eb="9">
      <t>ゲンカショウキャク</t>
    </rPh>
    <rPh sb="9" eb="10">
      <t>ヒ</t>
    </rPh>
    <phoneticPr fontId="2"/>
  </si>
  <si>
    <t>構築物（管路等）に係る減価償却費</t>
    <rPh sb="0" eb="3">
      <t>コウチクブツ</t>
    </rPh>
    <rPh sb="4" eb="6">
      <t>カンロ</t>
    </rPh>
    <rPh sb="6" eb="7">
      <t>トウ</t>
    </rPh>
    <rPh sb="9" eb="10">
      <t>カカ</t>
    </rPh>
    <rPh sb="11" eb="16">
      <t>ゲンカショウキャクヒ</t>
    </rPh>
    <phoneticPr fontId="2"/>
  </si>
  <si>
    <t>機械及び装置（テレメータ、ポンプ等）に係る減価償却費</t>
    <rPh sb="0" eb="2">
      <t>キカイ</t>
    </rPh>
    <rPh sb="2" eb="3">
      <t>オヨ</t>
    </rPh>
    <rPh sb="4" eb="6">
      <t>ソウチ</t>
    </rPh>
    <rPh sb="16" eb="17">
      <t>トウ</t>
    </rPh>
    <rPh sb="19" eb="20">
      <t>カカ</t>
    </rPh>
    <rPh sb="21" eb="23">
      <t>ゲンカ</t>
    </rPh>
    <rPh sb="23" eb="25">
      <t>ショウキャク</t>
    </rPh>
    <rPh sb="25" eb="26">
      <t>ヒ</t>
    </rPh>
    <phoneticPr fontId="2"/>
  </si>
  <si>
    <t>工具器具及び備品に係る減価償却費</t>
    <rPh sb="0" eb="2">
      <t>コウグ</t>
    </rPh>
    <rPh sb="2" eb="4">
      <t>キグ</t>
    </rPh>
    <rPh sb="4" eb="5">
      <t>オヨ</t>
    </rPh>
    <rPh sb="6" eb="8">
      <t>ビヒン</t>
    </rPh>
    <rPh sb="9" eb="10">
      <t>カカ</t>
    </rPh>
    <rPh sb="11" eb="13">
      <t>ゲンカ</t>
    </rPh>
    <rPh sb="13" eb="16">
      <t>ショウキャクヒ</t>
    </rPh>
    <phoneticPr fontId="2"/>
  </si>
  <si>
    <t>ソフトウェアに係る減価償却費</t>
    <rPh sb="7" eb="8">
      <t>カカ</t>
    </rPh>
    <rPh sb="9" eb="14">
      <t>ゲンカショウキャクヒ</t>
    </rPh>
    <phoneticPr fontId="2"/>
  </si>
  <si>
    <t>企業債償還に係る利息</t>
    <rPh sb="0" eb="3">
      <t>キギョウサイ</t>
    </rPh>
    <rPh sb="3" eb="5">
      <t>ショウカン</t>
    </rPh>
    <rPh sb="6" eb="7">
      <t>カカ</t>
    </rPh>
    <rPh sb="8" eb="10">
      <t>リソク</t>
    </rPh>
    <phoneticPr fontId="2"/>
  </si>
  <si>
    <t>不要になった貯蔵品を売却する際に必要な振替費用</t>
    <rPh sb="0" eb="2">
      <t>フヨウ</t>
    </rPh>
    <rPh sb="6" eb="9">
      <t>チョゾウヒン</t>
    </rPh>
    <rPh sb="10" eb="12">
      <t>バイキャク</t>
    </rPh>
    <rPh sb="14" eb="15">
      <t>サイ</t>
    </rPh>
    <rPh sb="16" eb="18">
      <t>ヒツヨウ</t>
    </rPh>
    <rPh sb="19" eb="21">
      <t>フリカエ</t>
    </rPh>
    <rPh sb="21" eb="23">
      <t>ヒヨウ</t>
    </rPh>
    <phoneticPr fontId="2"/>
  </si>
  <si>
    <t>固定資産の修理や改良のために支出した費用のうち、その固定資産の耐久性を高め、価値を増加させた部分のこと</t>
    <phoneticPr fontId="2"/>
  </si>
  <si>
    <t>営業外費用</t>
    <rPh sb="0" eb="3">
      <t>エイギョウガイ</t>
    </rPh>
    <rPh sb="3" eb="5">
      <t>ヒヨウ</t>
    </rPh>
    <phoneticPr fontId="2"/>
  </si>
  <si>
    <t>特別損失</t>
    <rPh sb="0" eb="4">
      <t>トクベツソンシツ</t>
    </rPh>
    <phoneticPr fontId="2"/>
  </si>
  <si>
    <t>建設改良費</t>
    <rPh sb="0" eb="5">
      <t>ケンセツカイリョウヒ</t>
    </rPh>
    <phoneticPr fontId="2"/>
  </si>
  <si>
    <t>企業債償還金</t>
    <rPh sb="0" eb="6">
      <t>キギョウサイショウカンキン</t>
    </rPh>
    <phoneticPr fontId="2"/>
  </si>
  <si>
    <t>予備費</t>
    <rPh sb="0" eb="3">
      <t>ヨビヒ</t>
    </rPh>
    <phoneticPr fontId="2"/>
  </si>
  <si>
    <t>01</t>
    <phoneticPr fontId="2"/>
  </si>
  <si>
    <t>02</t>
    <phoneticPr fontId="2"/>
  </si>
  <si>
    <t>03</t>
    <phoneticPr fontId="2"/>
  </si>
  <si>
    <t>04</t>
    <phoneticPr fontId="2"/>
  </si>
  <si>
    <t>水道事業費用</t>
    <rPh sb="0" eb="6">
      <t>スイドウジギョウヒヨウ</t>
    </rPh>
    <phoneticPr fontId="2"/>
  </si>
  <si>
    <t>営業費用</t>
    <rPh sb="0" eb="4">
      <t>エイギョウヒヨウ</t>
    </rPh>
    <phoneticPr fontId="2"/>
  </si>
  <si>
    <t>住居手当（原水配水及び給水費）</t>
    <rPh sb="0" eb="2">
      <t>ジュウキョ</t>
    </rPh>
    <phoneticPr fontId="2"/>
  </si>
  <si>
    <t>修繕費（受託工事費）</t>
    <rPh sb="0" eb="3">
      <t>シュウゼンヒ</t>
    </rPh>
    <rPh sb="4" eb="9">
      <t>ジュタクコウジヒ</t>
    </rPh>
    <phoneticPr fontId="2"/>
  </si>
  <si>
    <t>材料費（受託工事費）</t>
    <rPh sb="0" eb="3">
      <t>ザイリョウヒ</t>
    </rPh>
    <phoneticPr fontId="2"/>
  </si>
  <si>
    <t>給料（総係費）</t>
    <rPh sb="0" eb="2">
      <t>キュウリョウ</t>
    </rPh>
    <rPh sb="3" eb="5">
      <t>ソウカカリ</t>
    </rPh>
    <rPh sb="5" eb="6">
      <t>ヒ</t>
    </rPh>
    <phoneticPr fontId="2"/>
  </si>
  <si>
    <t>扶養手当（総係費）</t>
    <rPh sb="0" eb="2">
      <t>フヨウ</t>
    </rPh>
    <phoneticPr fontId="2"/>
  </si>
  <si>
    <t>住居手当（総係費）</t>
    <phoneticPr fontId="2"/>
  </si>
  <si>
    <t>通勤手当（総係費）</t>
    <phoneticPr fontId="2"/>
  </si>
  <si>
    <t>時間外手当（総係費）</t>
  </si>
  <si>
    <t>期末手当（総係費）</t>
    <rPh sb="0" eb="4">
      <t>キマツテアテ</t>
    </rPh>
    <phoneticPr fontId="2"/>
  </si>
  <si>
    <t>勤勉手当（総係費）</t>
    <phoneticPr fontId="2"/>
  </si>
  <si>
    <t>退職手当等（総係費）</t>
    <rPh sb="0" eb="4">
      <t>タイショクテアテ</t>
    </rPh>
    <rPh sb="4" eb="5">
      <t>トウ</t>
    </rPh>
    <phoneticPr fontId="2"/>
  </si>
  <si>
    <t>賞与等引当金繰入額（総係費）</t>
    <phoneticPr fontId="2"/>
  </si>
  <si>
    <t>報酬（総係費）</t>
    <rPh sb="0" eb="2">
      <t>ホウシュウ</t>
    </rPh>
    <phoneticPr fontId="2"/>
  </si>
  <si>
    <t>法定福利費（総係費）</t>
    <rPh sb="0" eb="5">
      <t>ホウテイフクリヒ</t>
    </rPh>
    <phoneticPr fontId="2"/>
  </si>
  <si>
    <t>旅費（総係費）</t>
    <rPh sb="0" eb="2">
      <t>リョヒ</t>
    </rPh>
    <phoneticPr fontId="2"/>
  </si>
  <si>
    <t>交際費（総係費）</t>
    <rPh sb="0" eb="3">
      <t>コウサイヒ</t>
    </rPh>
    <phoneticPr fontId="2"/>
  </si>
  <si>
    <t>備消耗品費（総係費）</t>
    <rPh sb="0" eb="1">
      <t>ビ</t>
    </rPh>
    <rPh sb="1" eb="5">
      <t>ショウモウヒンヒ</t>
    </rPh>
    <phoneticPr fontId="2"/>
  </si>
  <si>
    <t>印刷製本費（総係費）</t>
    <phoneticPr fontId="2"/>
  </si>
  <si>
    <t>手数料（総係費）</t>
    <phoneticPr fontId="2"/>
  </si>
  <si>
    <t>委託料（総係費）</t>
    <rPh sb="0" eb="3">
      <t>イタクリョウ</t>
    </rPh>
    <phoneticPr fontId="2"/>
  </si>
  <si>
    <t>通信運搬費（総係費）</t>
    <rPh sb="0" eb="5">
      <t>ツウシンウンパンヒ</t>
    </rPh>
    <phoneticPr fontId="2"/>
  </si>
  <si>
    <t>賃借料（総係費）</t>
    <rPh sb="0" eb="3">
      <t>チンシャクリョウ</t>
    </rPh>
    <phoneticPr fontId="2"/>
  </si>
  <si>
    <t>負担金（総係費）</t>
    <rPh sb="0" eb="3">
      <t>フタンキン</t>
    </rPh>
    <phoneticPr fontId="2"/>
  </si>
  <si>
    <t>機械及び装置減価償却費（減価償却費）</t>
    <rPh sb="0" eb="3">
      <t>キカイオヨ</t>
    </rPh>
    <rPh sb="4" eb="6">
      <t>ソウチ</t>
    </rPh>
    <rPh sb="6" eb="11">
      <t>ゲンカショウキャクヒ</t>
    </rPh>
    <phoneticPr fontId="2"/>
  </si>
  <si>
    <t>工具器具及び備品減価償却費（減価償却費）</t>
    <rPh sb="0" eb="2">
      <t>コウグ</t>
    </rPh>
    <rPh sb="2" eb="4">
      <t>キグ</t>
    </rPh>
    <rPh sb="4" eb="5">
      <t>オヨ</t>
    </rPh>
    <rPh sb="6" eb="8">
      <t>ビヒン</t>
    </rPh>
    <rPh sb="8" eb="10">
      <t>ゲンカ</t>
    </rPh>
    <rPh sb="10" eb="12">
      <t>ショウキャク</t>
    </rPh>
    <rPh sb="12" eb="13">
      <t>ヒ</t>
    </rPh>
    <phoneticPr fontId="2"/>
  </si>
  <si>
    <t>ソフトウェア減価償却費（減価償却費）</t>
  </si>
  <si>
    <t>消費税（消費税）</t>
    <rPh sb="0" eb="3">
      <t>ショウヒゼイ</t>
    </rPh>
    <rPh sb="4" eb="7">
      <t>ショウヒゼイ</t>
    </rPh>
    <phoneticPr fontId="2"/>
  </si>
  <si>
    <t>その他特別損失（その他特別損失）</t>
    <rPh sb="2" eb="3">
      <t>タ</t>
    </rPh>
    <rPh sb="3" eb="5">
      <t>トクベツ</t>
    </rPh>
    <rPh sb="5" eb="7">
      <t>ソンシツ</t>
    </rPh>
    <rPh sb="10" eb="11">
      <t>タ</t>
    </rPh>
    <rPh sb="11" eb="15">
      <t>トクベツソンシツ</t>
    </rPh>
    <phoneticPr fontId="2"/>
  </si>
  <si>
    <t>予備費（予備費）</t>
    <rPh sb="0" eb="3">
      <t>ヨビヒ</t>
    </rPh>
    <rPh sb="4" eb="7">
      <t>ヨビヒ</t>
    </rPh>
    <phoneticPr fontId="2"/>
  </si>
  <si>
    <t>車両及び運搬具（固定資産購入費）</t>
    <rPh sb="8" eb="12">
      <t>コテイシサン</t>
    </rPh>
    <rPh sb="12" eb="15">
      <t>コウニュウヒ</t>
    </rPh>
    <phoneticPr fontId="2"/>
  </si>
  <si>
    <t>他会計長期借入金償還金</t>
    <rPh sb="0" eb="3">
      <t>タカイケイ</t>
    </rPh>
    <rPh sb="3" eb="5">
      <t>チョウキ</t>
    </rPh>
    <rPh sb="5" eb="7">
      <t>カリイレ</t>
    </rPh>
    <rPh sb="7" eb="8">
      <t>キン</t>
    </rPh>
    <rPh sb="8" eb="11">
      <t>ショウカンキン</t>
    </rPh>
    <phoneticPr fontId="2"/>
  </si>
  <si>
    <t>元金償還金（他会計長期借入金償還金）</t>
    <rPh sb="0" eb="5">
      <t>ガンキンショウカンキン</t>
    </rPh>
    <rPh sb="6" eb="9">
      <t>タカイケイ</t>
    </rPh>
    <rPh sb="9" eb="11">
      <t>チョウキ</t>
    </rPh>
    <rPh sb="11" eb="14">
      <t>カリイレキン</t>
    </rPh>
    <rPh sb="14" eb="17">
      <t>ショウカンキン</t>
    </rPh>
    <phoneticPr fontId="2"/>
  </si>
  <si>
    <t>技術職員　１名分</t>
    <rPh sb="0" eb="4">
      <t>ギジュツショクイン</t>
    </rPh>
    <rPh sb="6" eb="8">
      <t>メイブン</t>
    </rPh>
    <phoneticPr fontId="2"/>
  </si>
  <si>
    <t>原水滅菌に必要な薬剤、水質検査（残留塩素の測定）に必要な試薬</t>
    <rPh sb="0" eb="4">
      <t>ゲンスイメッキン</t>
    </rPh>
    <rPh sb="5" eb="7">
      <t>ヒツヨウ</t>
    </rPh>
    <rPh sb="8" eb="10">
      <t>ヤクザイ</t>
    </rPh>
    <rPh sb="11" eb="15">
      <t>スイシツケンサ</t>
    </rPh>
    <rPh sb="16" eb="20">
      <t>ザンリュウエンソ</t>
    </rPh>
    <rPh sb="21" eb="23">
      <t>ソクテイ</t>
    </rPh>
    <rPh sb="25" eb="27">
      <t>ヒツヨウ</t>
    </rPh>
    <rPh sb="28" eb="30">
      <t>シヤク</t>
    </rPh>
    <phoneticPr fontId="2"/>
  </si>
  <si>
    <t>湯河原町から購入している浄水の代金</t>
    <rPh sb="0" eb="3">
      <t>ユガワラ</t>
    </rPh>
    <rPh sb="3" eb="4">
      <t>マチ</t>
    </rPh>
    <rPh sb="6" eb="8">
      <t>コウニュウ</t>
    </rPh>
    <rPh sb="12" eb="14">
      <t>ジョウスイ</t>
    </rPh>
    <rPh sb="15" eb="17">
      <t>ダイキン</t>
    </rPh>
    <phoneticPr fontId="2"/>
  </si>
  <si>
    <t>建物災害保険料、上水道管施設賠償責任保険料、検針員損害保険料、自動車任意保険料、自動車自賠責保険料</t>
    <rPh sb="0" eb="7">
      <t>タテモノサイガイホケンリョウ</t>
    </rPh>
    <rPh sb="8" eb="11">
      <t>ジョウスイドウ</t>
    </rPh>
    <rPh sb="11" eb="12">
      <t>クダ</t>
    </rPh>
    <rPh sb="12" eb="18">
      <t>シセツバイショウセキニン</t>
    </rPh>
    <rPh sb="18" eb="21">
      <t>ホケンリョウ</t>
    </rPh>
    <rPh sb="22" eb="24">
      <t>ケンシン</t>
    </rPh>
    <rPh sb="24" eb="25">
      <t>イン</t>
    </rPh>
    <rPh sb="25" eb="27">
      <t>ソンガイ</t>
    </rPh>
    <rPh sb="27" eb="29">
      <t>ホケン</t>
    </rPh>
    <rPh sb="29" eb="30">
      <t>リョウ</t>
    </rPh>
    <rPh sb="31" eb="34">
      <t>ジドウシャ</t>
    </rPh>
    <rPh sb="34" eb="36">
      <t>ニンイ</t>
    </rPh>
    <rPh sb="36" eb="39">
      <t>ホケンリョウ</t>
    </rPh>
    <rPh sb="40" eb="43">
      <t>ジドウシャ</t>
    </rPh>
    <rPh sb="43" eb="46">
      <t>ジバイセキ</t>
    </rPh>
    <rPh sb="46" eb="48">
      <t>ホケン</t>
    </rPh>
    <rPh sb="48" eb="49">
      <t>リョウ</t>
    </rPh>
    <phoneticPr fontId="2"/>
  </si>
  <si>
    <t>貯蔵品から売却した材料の出庫に係る振替費用</t>
    <rPh sb="0" eb="3">
      <t>チョゾウヒン</t>
    </rPh>
    <rPh sb="5" eb="7">
      <t>バイキャク</t>
    </rPh>
    <rPh sb="9" eb="11">
      <t>ザイリョウ</t>
    </rPh>
    <rPh sb="12" eb="14">
      <t>シュッコ</t>
    </rPh>
    <rPh sb="15" eb="16">
      <t>カカ</t>
    </rPh>
    <rPh sb="17" eb="21">
      <t>フリカエヒヨウ</t>
    </rPh>
    <phoneticPr fontId="2"/>
  </si>
  <si>
    <t>企業債の元金償還金</t>
    <rPh sb="0" eb="3">
      <t>キギョウサイ</t>
    </rPh>
    <rPh sb="4" eb="6">
      <t>ガンキン</t>
    </rPh>
    <rPh sb="8" eb="9">
      <t>キン</t>
    </rPh>
    <phoneticPr fontId="2"/>
  </si>
  <si>
    <t>他会計借入金の元金償還金</t>
    <rPh sb="0" eb="3">
      <t>タカイケイ</t>
    </rPh>
    <rPh sb="3" eb="4">
      <t>カ</t>
    </rPh>
    <rPh sb="4" eb="5">
      <t>イ</t>
    </rPh>
    <rPh sb="5" eb="6">
      <t>キン</t>
    </rPh>
    <rPh sb="7" eb="9">
      <t>ガンキン</t>
    </rPh>
    <rPh sb="9" eb="11">
      <t>ショウカン</t>
    </rPh>
    <rPh sb="11" eb="12">
      <t>キン</t>
    </rPh>
    <phoneticPr fontId="2"/>
  </si>
  <si>
    <t>前年度並み</t>
    <rPh sb="0" eb="3">
      <t>ゼンネンド</t>
    </rPh>
    <rPh sb="3" eb="4">
      <t>ナ</t>
    </rPh>
    <phoneticPr fontId="2"/>
  </si>
  <si>
    <t>R６所属</t>
    <rPh sb="2" eb="3">
      <t>ショ</t>
    </rPh>
    <rPh sb="3" eb="4">
      <t>ゾク</t>
    </rPh>
    <phoneticPr fontId="3"/>
  </si>
  <si>
    <t>手数料（原水配水及び給水費）</t>
    <rPh sb="0" eb="3">
      <t>テスウリョウ</t>
    </rPh>
    <phoneticPr fontId="2"/>
  </si>
  <si>
    <t>登録手数料</t>
    <rPh sb="0" eb="5">
      <t>トウロクテスウリョウ</t>
    </rPh>
    <phoneticPr fontId="2"/>
  </si>
  <si>
    <t>江之浦水源国有資産等所在市町村交付金額の減</t>
    <rPh sb="18" eb="19">
      <t>ガク</t>
    </rPh>
    <rPh sb="20" eb="21">
      <t>ゲン</t>
    </rPh>
    <phoneticPr fontId="2"/>
  </si>
  <si>
    <t>事務職員　２名分</t>
    <rPh sb="0" eb="2">
      <t>ジム</t>
    </rPh>
    <phoneticPr fontId="2"/>
  </si>
  <si>
    <t>事務用消耗品代（用紙、封筒等）</t>
    <rPh sb="0" eb="7">
      <t>ジムヨウショウモウヒンダイ</t>
    </rPh>
    <rPh sb="8" eb="10">
      <t>ヨウシ</t>
    </rPh>
    <rPh sb="11" eb="13">
      <t>フウトウ</t>
    </rPh>
    <rPh sb="13" eb="14">
      <t>トウ</t>
    </rPh>
    <phoneticPr fontId="2"/>
  </si>
  <si>
    <t>皆減</t>
    <rPh sb="0" eb="2">
      <t>カイゲン</t>
    </rPh>
    <phoneticPr fontId="2"/>
  </si>
  <si>
    <t>新規借り入れがない状態で元金償還を行ったことによる利息の減少</t>
    <rPh sb="0" eb="3">
      <t>シンキカ</t>
    </rPh>
    <rPh sb="4" eb="5">
      <t>イ</t>
    </rPh>
    <rPh sb="9" eb="11">
      <t>ジョウタイ</t>
    </rPh>
    <rPh sb="12" eb="16">
      <t>ガンキンショウカン</t>
    </rPh>
    <rPh sb="17" eb="18">
      <t>オコナ</t>
    </rPh>
    <rPh sb="25" eb="27">
      <t>リソク</t>
    </rPh>
    <rPh sb="28" eb="30">
      <t>ゲンショウ</t>
    </rPh>
    <phoneticPr fontId="2"/>
  </si>
  <si>
    <t>施設の維持管理費用、企業債の支払利息などのほか、現金支出を伴わない固定資産の減価償却費などの費用</t>
    <phoneticPr fontId="2"/>
  </si>
  <si>
    <t>②2025不用額理由</t>
    <rPh sb="5" eb="8">
      <t>フヨウガク</t>
    </rPh>
    <rPh sb="8" eb="10">
      <t>リユウ</t>
    </rPh>
    <phoneticPr fontId="2"/>
  </si>
  <si>
    <t>2025所属</t>
    <rPh sb="4" eb="5">
      <t>ショ</t>
    </rPh>
    <rPh sb="5" eb="6">
      <t>ゾク</t>
    </rPh>
    <phoneticPr fontId="3"/>
  </si>
  <si>
    <t>2025当初予算額</t>
    <rPh sb="4" eb="6">
      <t>トウショ</t>
    </rPh>
    <rPh sb="6" eb="8">
      <t>ヨサン</t>
    </rPh>
    <rPh sb="8" eb="9">
      <t>ガク</t>
    </rPh>
    <phoneticPr fontId="3"/>
  </si>
  <si>
    <t>2025計</t>
    <rPh sb="4" eb="5">
      <t>ケイ</t>
    </rPh>
    <phoneticPr fontId="3"/>
  </si>
  <si>
    <t>2025支出済額</t>
    <phoneticPr fontId="3"/>
  </si>
  <si>
    <t>2025不用額</t>
    <phoneticPr fontId="3"/>
  </si>
  <si>
    <t>2025
補正予算額</t>
    <rPh sb="5" eb="7">
      <t>ホセイ</t>
    </rPh>
    <rPh sb="7" eb="9">
      <t>ヨサン</t>
    </rPh>
    <rPh sb="9" eb="10">
      <t>ガク</t>
    </rPh>
    <phoneticPr fontId="3"/>
  </si>
  <si>
    <t>都市基盤課</t>
    <phoneticPr fontId="2"/>
  </si>
  <si>
    <t>2025執行済額</t>
    <rPh sb="4" eb="6">
      <t>シッコウ</t>
    </rPh>
    <rPh sb="6" eb="7">
      <t>スミ</t>
    </rPh>
    <phoneticPr fontId="3"/>
  </si>
  <si>
    <t>2024執行済額</t>
    <rPh sb="4" eb="6">
      <t>シッコウ</t>
    </rPh>
    <rPh sb="6" eb="7">
      <t>スミ</t>
    </rPh>
    <phoneticPr fontId="3"/>
  </si>
  <si>
    <t>2025執行率</t>
    <rPh sb="4" eb="7">
      <t>シッコウリツ</t>
    </rPh>
    <phoneticPr fontId="2"/>
  </si>
  <si>
    <t>執行済額
（2025-2024）</t>
    <rPh sb="0" eb="2">
      <t>シッコウ</t>
    </rPh>
    <phoneticPr fontId="2"/>
  </si>
  <si>
    <t>③2024執行済額との比較</t>
    <rPh sb="5" eb="7">
      <t>シッコウ</t>
    </rPh>
    <rPh sb="7" eb="8">
      <t>スミ</t>
    </rPh>
    <rPh sb="8" eb="9">
      <t>ガク</t>
    </rPh>
    <rPh sb="11" eb="13">
      <t>ヒカク</t>
    </rPh>
    <phoneticPr fontId="2"/>
  </si>
  <si>
    <t>企業債利息（支払利子）</t>
    <rPh sb="0" eb="3">
      <t>キギョウサイ</t>
    </rPh>
    <rPh sb="3" eb="5">
      <t>リソク</t>
    </rPh>
    <rPh sb="6" eb="8">
      <t>シハラ</t>
    </rPh>
    <rPh sb="8" eb="10">
      <t>リシ</t>
    </rPh>
    <phoneticPr fontId="2"/>
  </si>
  <si>
    <t>他会計長期借入金利息（支払利子）</t>
    <rPh sb="0" eb="3">
      <t>タカイケイ</t>
    </rPh>
    <rPh sb="3" eb="5">
      <t>チョウキ</t>
    </rPh>
    <rPh sb="5" eb="8">
      <t>カリイレキン</t>
    </rPh>
    <rPh sb="8" eb="10">
      <t>リソク</t>
    </rPh>
    <phoneticPr fontId="2"/>
  </si>
  <si>
    <t>過年度損益修正損（過年度損益修正損）</t>
    <rPh sb="0" eb="3">
      <t>カネンド</t>
    </rPh>
    <rPh sb="3" eb="5">
      <t>ソンエキ</t>
    </rPh>
    <rPh sb="5" eb="8">
      <t>シュウセイゾン</t>
    </rPh>
    <rPh sb="9" eb="12">
      <t>カネンド</t>
    </rPh>
    <rPh sb="12" eb="14">
      <t>ソンエキ</t>
    </rPh>
    <rPh sb="14" eb="17">
      <t>シュウセイソン</t>
    </rPh>
    <phoneticPr fontId="2"/>
  </si>
  <si>
    <t>104</t>
    <phoneticPr fontId="2"/>
  </si>
  <si>
    <t>009</t>
    <phoneticPr fontId="2"/>
  </si>
  <si>
    <t>地域手当（総係費）</t>
    <rPh sb="0" eb="2">
      <t>チイキ</t>
    </rPh>
    <rPh sb="2" eb="4">
      <t>テアテ</t>
    </rPh>
    <phoneticPr fontId="2"/>
  </si>
  <si>
    <t>江之浦水源池遠方監視制御装置更新工事、町道真第206号線配水管敷設替え工事</t>
    <rPh sb="0" eb="3">
      <t>エノウラ</t>
    </rPh>
    <rPh sb="3" eb="6">
      <t>スイゲンチ</t>
    </rPh>
    <rPh sb="6" eb="14">
      <t>エンポウカンシセイギョソウチ</t>
    </rPh>
    <rPh sb="14" eb="18">
      <t>コウシンコウジ</t>
    </rPh>
    <rPh sb="19" eb="21">
      <t>チョウドウ</t>
    </rPh>
    <rPh sb="21" eb="22">
      <t>マ</t>
    </rPh>
    <rPh sb="22" eb="23">
      <t>ダイ</t>
    </rPh>
    <rPh sb="26" eb="27">
      <t>ゴウ</t>
    </rPh>
    <rPh sb="27" eb="28">
      <t>セン</t>
    </rPh>
    <rPh sb="28" eb="31">
      <t>ハイスイカン</t>
    </rPh>
    <rPh sb="31" eb="34">
      <t>フセツガ</t>
    </rPh>
    <rPh sb="35" eb="37">
      <t>コウジ</t>
    </rPh>
    <phoneticPr fontId="2"/>
  </si>
  <si>
    <t>通知用封筒の印刷、検針員募集チラシの印刷</t>
    <rPh sb="0" eb="3">
      <t>ツウチヨウ</t>
    </rPh>
    <rPh sb="3" eb="5">
      <t>フウトウ</t>
    </rPh>
    <rPh sb="6" eb="8">
      <t>インサツ</t>
    </rPh>
    <rPh sb="9" eb="12">
      <t>ケンシンイン</t>
    </rPh>
    <rPh sb="12" eb="14">
      <t>ボシュウ</t>
    </rPh>
    <rPh sb="18" eb="20">
      <t>インサツ</t>
    </rPh>
    <phoneticPr fontId="2"/>
  </si>
  <si>
    <t>江之浦水源の使用料、軽トラックリース料、可搬式発電機賃借料</t>
    <rPh sb="0" eb="3">
      <t>エノウラ</t>
    </rPh>
    <rPh sb="3" eb="5">
      <t>スイゲン</t>
    </rPh>
    <rPh sb="6" eb="9">
      <t>シヨウリョウ</t>
    </rPh>
    <rPh sb="10" eb="11">
      <t>ケイ</t>
    </rPh>
    <rPh sb="18" eb="19">
      <t>リョウ</t>
    </rPh>
    <phoneticPr fontId="2"/>
  </si>
  <si>
    <t>非常時の可搬式発電機の賃借がなかったため</t>
    <rPh sb="0" eb="2">
      <t>ヒジョウ</t>
    </rPh>
    <rPh sb="2" eb="3">
      <t>ジ</t>
    </rPh>
    <phoneticPr fontId="2"/>
  </si>
  <si>
    <t>減免事業にかかる用紙・封筒の購入の増</t>
    <rPh sb="0" eb="4">
      <t>ゲンメンジギョウ</t>
    </rPh>
    <rPh sb="8" eb="10">
      <t>ヨウシ</t>
    </rPh>
    <rPh sb="11" eb="13">
      <t>フウトウ</t>
    </rPh>
    <rPh sb="14" eb="16">
      <t>コウニュウ</t>
    </rPh>
    <rPh sb="17" eb="18">
      <t>ゾウ</t>
    </rPh>
    <phoneticPr fontId="2"/>
  </si>
  <si>
    <t>次年度６月期末勤勉手当の支給に向けた引当金の繰入４か月分（R7.12～R8.3）技術職員　３名分</t>
    <phoneticPr fontId="2"/>
  </si>
  <si>
    <t>次年度６月期末勤勉手当の支給に向けた引当金の繰入４か月分（R7.12～R8.3）事務職員　３名分</t>
    <rPh sb="40" eb="42">
      <t>ジム</t>
    </rPh>
    <phoneticPr fontId="2"/>
  </si>
  <si>
    <t>主な要因として下水道会計への管理職人件費相当分の負担金の減がある</t>
    <rPh sb="0" eb="1">
      <t>オモ</t>
    </rPh>
    <rPh sb="2" eb="4">
      <t>ヨウイン</t>
    </rPh>
    <rPh sb="28" eb="29">
      <t>ゲン</t>
    </rPh>
    <phoneticPr fontId="2"/>
  </si>
  <si>
    <t>量水器検満交換における貯蔵品からの出庫にかかる振替費用（現金は伴わない）、自動車車検等、管路等修理等</t>
  </si>
  <si>
    <t>自らの工事等で使用する材料を貯蔵品から出庫した際の振替費用</t>
    <rPh sb="0" eb="1">
      <t>ミズカ</t>
    </rPh>
    <rPh sb="3" eb="6">
      <t>コウジトウ</t>
    </rPh>
    <rPh sb="7" eb="9">
      <t>シヨウ</t>
    </rPh>
    <rPh sb="11" eb="13">
      <t>ザイリョウ</t>
    </rPh>
    <rPh sb="14" eb="17">
      <t>チョゾウヒン</t>
    </rPh>
    <rPh sb="19" eb="21">
      <t>シュッコ</t>
    </rPh>
    <rPh sb="23" eb="24">
      <t>サイ</t>
    </rPh>
    <rPh sb="27" eb="29">
      <t>ヒヨウ</t>
    </rPh>
    <phoneticPr fontId="2"/>
  </si>
  <si>
    <t>新設量水器を貯蔵品から出庫し、有形固定資産に振り替えるための科目（現金は伴わない）</t>
    <rPh sb="0" eb="2">
      <t>シンセツ</t>
    </rPh>
    <rPh sb="2" eb="5">
      <t>リョウスイキ</t>
    </rPh>
    <rPh sb="6" eb="9">
      <t>チョゾウヒン</t>
    </rPh>
    <rPh sb="11" eb="13">
      <t>シュッコ</t>
    </rPh>
    <rPh sb="15" eb="17">
      <t>ユウケイ</t>
    </rPh>
    <rPh sb="17" eb="19">
      <t>コテイ</t>
    </rPh>
    <rPh sb="19" eb="21">
      <t>シサン</t>
    </rPh>
    <rPh sb="30" eb="32">
      <t>カモク</t>
    </rPh>
    <rPh sb="33" eb="35">
      <t>ゲンキン</t>
    </rPh>
    <rPh sb="36" eb="37">
      <t>トモナ</t>
    </rPh>
    <phoneticPr fontId="2"/>
  </si>
  <si>
    <t>上下水道料金審議会委員報酬</t>
    <rPh sb="0" eb="6">
      <t>ジョウゲスイドウリョウキン</t>
    </rPh>
    <rPh sb="6" eb="11">
      <t>シンギカイイイン</t>
    </rPh>
    <rPh sb="11" eb="13">
      <t>ホウシュウ</t>
    </rPh>
    <phoneticPr fontId="2"/>
  </si>
  <si>
    <t>水道使用料に係る将来貸倒れ見込みに備えた貸倒引当金繰入額</t>
    <phoneticPr fontId="2"/>
  </si>
  <si>
    <t>貯蔵品のき損、変質又は滅失による除却費及び低価格による評価損</t>
    <rPh sb="0" eb="3">
      <t>チョゾウヒン</t>
    </rPh>
    <rPh sb="5" eb="6">
      <t>ソン</t>
    </rPh>
    <rPh sb="7" eb="9">
      <t>ヘンシツ</t>
    </rPh>
    <rPh sb="9" eb="10">
      <t>マタ</t>
    </rPh>
    <rPh sb="11" eb="13">
      <t>メッシツ</t>
    </rPh>
    <rPh sb="16" eb="18">
      <t>ジョキャク</t>
    </rPh>
    <rPh sb="18" eb="19">
      <t>ヒ</t>
    </rPh>
    <rPh sb="19" eb="20">
      <t>オヨ</t>
    </rPh>
    <rPh sb="21" eb="22">
      <t>テイ</t>
    </rPh>
    <rPh sb="22" eb="24">
      <t>カカク</t>
    </rPh>
    <rPh sb="27" eb="30">
      <t>ヒョウカソン</t>
    </rPh>
    <phoneticPr fontId="2"/>
  </si>
  <si>
    <t>湯河原町からの受水に係る施設整備負担金、日本水道協会への負担金</t>
    <rPh sb="0" eb="2">
      <t>ジュスイ</t>
    </rPh>
    <rPh sb="3" eb="4">
      <t>カカ</t>
    </rPh>
    <rPh sb="5" eb="9">
      <t>ユガワラマチ</t>
    </rPh>
    <rPh sb="10" eb="11">
      <t>カカ</t>
    </rPh>
    <rPh sb="12" eb="14">
      <t>シセツ</t>
    </rPh>
    <rPh sb="14" eb="16">
      <t>セイビ</t>
    </rPh>
    <rPh sb="16" eb="19">
      <t>フタンキン</t>
    </rPh>
    <rPh sb="17" eb="19">
      <t>キョウカイ</t>
    </rPh>
    <rPh sb="21" eb="24">
      <t>フタンキン</t>
    </rPh>
    <phoneticPr fontId="2"/>
  </si>
  <si>
    <t>一時借入金返済に係る利息</t>
    <rPh sb="0" eb="5">
      <t>イチジカリイレキン</t>
    </rPh>
    <rPh sb="5" eb="7">
      <t>ヘンサイ</t>
    </rPh>
    <rPh sb="8" eb="9">
      <t>カカ</t>
    </rPh>
    <rPh sb="10" eb="12">
      <t>リソク</t>
    </rPh>
    <phoneticPr fontId="2"/>
  </si>
  <si>
    <t>他会計借入金償還に係る利息</t>
    <rPh sb="0" eb="3">
      <t>タカイケイ</t>
    </rPh>
    <rPh sb="3" eb="4">
      <t>カ</t>
    </rPh>
    <rPh sb="4" eb="5">
      <t>イ</t>
    </rPh>
    <rPh sb="5" eb="6">
      <t>キン</t>
    </rPh>
    <rPh sb="6" eb="8">
      <t>ショウカン</t>
    </rPh>
    <rPh sb="9" eb="10">
      <t>カカ</t>
    </rPh>
    <rPh sb="11" eb="13">
      <t>リソク</t>
    </rPh>
    <phoneticPr fontId="2"/>
  </si>
  <si>
    <t>支払消費税（確定消費税額）</t>
    <rPh sb="0" eb="2">
      <t>シハラ</t>
    </rPh>
    <rPh sb="2" eb="5">
      <t>ショウヒゼイ</t>
    </rPh>
    <rPh sb="6" eb="8">
      <t>カクテイ</t>
    </rPh>
    <rPh sb="8" eb="11">
      <t>ショウヒゼイ</t>
    </rPh>
    <rPh sb="11" eb="12">
      <t>ガク</t>
    </rPh>
    <phoneticPr fontId="2"/>
  </si>
  <si>
    <t>水道料金減免において生じた損失等</t>
    <rPh sb="0" eb="6">
      <t>スイドウリョウキンゲンメン</t>
    </rPh>
    <rPh sb="10" eb="11">
      <t>ショウ</t>
    </rPh>
    <rPh sb="13" eb="15">
      <t>ソンシツ</t>
    </rPh>
    <rPh sb="15" eb="16">
      <t>トウ</t>
    </rPh>
    <phoneticPr fontId="2"/>
  </si>
  <si>
    <t>令和６年度損益の修正損</t>
    <rPh sb="10" eb="11">
      <t>ゾン</t>
    </rPh>
    <phoneticPr fontId="2"/>
  </si>
  <si>
    <t>執行残による不用額</t>
    <rPh sb="0" eb="3">
      <t>シッコウザン</t>
    </rPh>
    <rPh sb="6" eb="9">
      <t>フヨウガク</t>
    </rPh>
    <phoneticPr fontId="2"/>
  </si>
  <si>
    <t>実績がなかったことによる不用額</t>
    <rPh sb="0" eb="2">
      <t>ジッセキ</t>
    </rPh>
    <rPh sb="12" eb="15">
      <t>フヨウガク</t>
    </rPh>
    <phoneticPr fontId="2"/>
  </si>
  <si>
    <t>給水装置工事件数の減による不用額</t>
    <rPh sb="0" eb="2">
      <t>キュウスイ</t>
    </rPh>
    <rPh sb="2" eb="4">
      <t>ソウチ</t>
    </rPh>
    <rPh sb="4" eb="6">
      <t>コウジ</t>
    </rPh>
    <rPh sb="6" eb="8">
      <t>ケンスウ</t>
    </rPh>
    <rPh sb="9" eb="10">
      <t>ゲン</t>
    </rPh>
    <rPh sb="13" eb="16">
      <t>フヨウガク</t>
    </rPh>
    <phoneticPr fontId="2"/>
  </si>
  <si>
    <t>職員数の減による減</t>
    <rPh sb="0" eb="2">
      <t>ショクイン</t>
    </rPh>
    <rPh sb="2" eb="3">
      <t>スウ</t>
    </rPh>
    <rPh sb="4" eb="5">
      <t>ゲン</t>
    </rPh>
    <rPh sb="8" eb="9">
      <t>ゲン</t>
    </rPh>
    <phoneticPr fontId="2"/>
  </si>
  <si>
    <t>事務職員　１名分</t>
    <rPh sb="0" eb="2">
      <t>ジム</t>
    </rPh>
    <phoneticPr fontId="2"/>
  </si>
  <si>
    <t>経営戦略改定業務委託の皆増</t>
    <rPh sb="0" eb="6">
      <t>ケイエイセンリャクカイテイ</t>
    </rPh>
    <rPh sb="6" eb="8">
      <t>ギョウム</t>
    </rPh>
    <rPh sb="8" eb="10">
      <t>イタク</t>
    </rPh>
    <rPh sb="11" eb="12">
      <t>ミナ</t>
    </rPh>
    <rPh sb="12" eb="13">
      <t>ゾウ</t>
    </rPh>
    <phoneticPr fontId="2"/>
  </si>
  <si>
    <t>償却対象資産の減による減</t>
    <rPh sb="0" eb="4">
      <t>ショウキャクタイショウ</t>
    </rPh>
    <rPh sb="4" eb="6">
      <t>シサン</t>
    </rPh>
    <rPh sb="7" eb="8">
      <t>ゲン</t>
    </rPh>
    <rPh sb="11" eb="12">
      <t>ゲン</t>
    </rPh>
    <phoneticPr fontId="2"/>
  </si>
  <si>
    <t>減免割合の縮小による減</t>
    <rPh sb="0" eb="2">
      <t>ゲンメン</t>
    </rPh>
    <rPh sb="2" eb="4">
      <t>ワリアイ</t>
    </rPh>
    <rPh sb="5" eb="7">
      <t>シュクショウ</t>
    </rPh>
    <rPh sb="10" eb="11">
      <t>ゲン</t>
    </rPh>
    <phoneticPr fontId="2"/>
  </si>
  <si>
    <t>江之浦水源池遠方監視制御装置更新工事、町道真第206号線配水管敷設替え工事の皆増</t>
    <rPh sb="38" eb="39">
      <t>ミナ</t>
    </rPh>
    <rPh sb="39" eb="40">
      <t>ゾウ</t>
    </rPh>
    <phoneticPr fontId="2"/>
  </si>
  <si>
    <t>新規借り入れがないため</t>
    <rPh sb="0" eb="3">
      <t>シンキカ</t>
    </rPh>
    <rPh sb="4" eb="5">
      <t>イ</t>
    </rPh>
    <phoneticPr fontId="2"/>
  </si>
  <si>
    <t>償還計画の見直しに伴う７年度償還額の皆減</t>
    <rPh sb="0" eb="2">
      <t>ショウカン</t>
    </rPh>
    <rPh sb="2" eb="4">
      <t>ケイカク</t>
    </rPh>
    <rPh sb="5" eb="7">
      <t>ミナオ</t>
    </rPh>
    <rPh sb="9" eb="10">
      <t>トモナ</t>
    </rPh>
    <rPh sb="12" eb="14">
      <t>ネンド</t>
    </rPh>
    <rPh sb="14" eb="17">
      <t>ショウカンガク</t>
    </rPh>
    <rPh sb="18" eb="20">
      <t>カイゲン</t>
    </rPh>
    <phoneticPr fontId="2"/>
  </si>
  <si>
    <t>主な要因として、緊急遮断弁等点検（２年に１回）、水道検針委託の減による</t>
    <rPh sb="0" eb="1">
      <t>オモ</t>
    </rPh>
    <rPh sb="2" eb="4">
      <t>ヨウイン</t>
    </rPh>
    <rPh sb="8" eb="13">
      <t>キンキュウシャダンベン</t>
    </rPh>
    <rPh sb="13" eb="14">
      <t>トウ</t>
    </rPh>
    <rPh sb="14" eb="16">
      <t>テンケン</t>
    </rPh>
    <rPh sb="18" eb="19">
      <t>ネン</t>
    </rPh>
    <rPh sb="21" eb="22">
      <t>カイ</t>
    </rPh>
    <rPh sb="24" eb="26">
      <t>スイドウ</t>
    </rPh>
    <rPh sb="26" eb="28">
      <t>ケンシン</t>
    </rPh>
    <rPh sb="28" eb="30">
      <t>イタク</t>
    </rPh>
    <rPh sb="31" eb="32">
      <t>ゲン</t>
    </rPh>
    <phoneticPr fontId="2"/>
  </si>
  <si>
    <t>技術職員　５名分
事務職員　４名分</t>
    <rPh sb="0" eb="4">
      <t>ギジュツショクイン</t>
    </rPh>
    <rPh sb="6" eb="8">
      <t>メイブン</t>
    </rPh>
    <rPh sb="9" eb="13">
      <t>ジムショクイン</t>
    </rPh>
    <rPh sb="15" eb="17">
      <t>メイブン</t>
    </rPh>
    <phoneticPr fontId="2"/>
  </si>
  <si>
    <t>年度途中で退職となったため減</t>
    <rPh sb="0" eb="4">
      <t>ネンドトチュウ</t>
    </rPh>
    <rPh sb="5" eb="7">
      <t>タイショク</t>
    </rPh>
    <rPh sb="13" eb="14">
      <t>ゲン</t>
    </rPh>
    <phoneticPr fontId="2"/>
  </si>
  <si>
    <t>主な要因として、役場庁舎内遠方監視制御装置用PC修繕工事の皆増、入水調整弁分解修繕補修料の増がある</t>
    <rPh sb="0" eb="1">
      <t>オモ</t>
    </rPh>
    <rPh sb="2" eb="4">
      <t>ヨウイン</t>
    </rPh>
    <rPh sb="8" eb="10">
      <t>ヤクバ</t>
    </rPh>
    <rPh sb="10" eb="12">
      <t>チョウシャ</t>
    </rPh>
    <rPh sb="12" eb="13">
      <t>ナイ</t>
    </rPh>
    <rPh sb="13" eb="15">
      <t>エンポウ</t>
    </rPh>
    <rPh sb="15" eb="17">
      <t>カンシ</t>
    </rPh>
    <rPh sb="17" eb="19">
      <t>セイギョ</t>
    </rPh>
    <rPh sb="19" eb="22">
      <t>ソウチヨウ</t>
    </rPh>
    <rPh sb="24" eb="26">
      <t>シュウゼン</t>
    </rPh>
    <rPh sb="26" eb="28">
      <t>コウジ</t>
    </rPh>
    <rPh sb="29" eb="30">
      <t>ミナ</t>
    </rPh>
    <rPh sb="30" eb="31">
      <t>ゾウ</t>
    </rPh>
    <rPh sb="32" eb="34">
      <t>ニュウスイ</t>
    </rPh>
    <rPh sb="34" eb="36">
      <t>チョウセイ</t>
    </rPh>
    <rPh sb="36" eb="37">
      <t>ベン</t>
    </rPh>
    <rPh sb="37" eb="39">
      <t>ブンカイ</t>
    </rPh>
    <rPh sb="39" eb="41">
      <t>シュウゼン</t>
    </rPh>
    <rPh sb="41" eb="43">
      <t>ホシュウ</t>
    </rPh>
    <rPh sb="43" eb="44">
      <t>リョウ</t>
    </rPh>
    <rPh sb="45" eb="46">
      <t>ゾウ</t>
    </rPh>
    <phoneticPr fontId="2"/>
  </si>
  <si>
    <t>漏水工事における県道の路面復旧に係る事務費</t>
    <rPh sb="0" eb="4">
      <t>ロウスイコウジ</t>
    </rPh>
    <rPh sb="8" eb="10">
      <t>ケンドウ</t>
    </rPh>
    <rPh sb="11" eb="15">
      <t>ロメンフッキュウ</t>
    </rPh>
    <rPh sb="16" eb="17">
      <t>カカ</t>
    </rPh>
    <rPh sb="18" eb="21">
      <t>ジムヒ</t>
    </rPh>
    <phoneticPr fontId="2"/>
  </si>
  <si>
    <t>主な要因として、設計積算システム使用料の皆減</t>
    <rPh sb="0" eb="1">
      <t>オモ</t>
    </rPh>
    <rPh sb="2" eb="4">
      <t>ヨウイン</t>
    </rPh>
    <rPh sb="8" eb="10">
      <t>セッケイ</t>
    </rPh>
    <rPh sb="10" eb="12">
      <t>セキサン</t>
    </rPh>
    <rPh sb="16" eb="19">
      <t>シヨウリョウ</t>
    </rPh>
    <rPh sb="20" eb="21">
      <t>ミナ</t>
    </rPh>
    <rPh sb="21" eb="22">
      <t>ゲン</t>
    </rPh>
    <phoneticPr fontId="2"/>
  </si>
  <si>
    <t>技術職員人件費負担金の皆増による増</t>
    <rPh sb="0" eb="2">
      <t>ギジュツ</t>
    </rPh>
    <rPh sb="2" eb="4">
      <t>ショクイン</t>
    </rPh>
    <rPh sb="4" eb="10">
      <t>ジンケンヒフタンキン</t>
    </rPh>
    <rPh sb="11" eb="12">
      <t>ミナ</t>
    </rPh>
    <rPh sb="12" eb="13">
      <t>ゾウ</t>
    </rPh>
    <rPh sb="16" eb="17">
      <t>ゾウ</t>
    </rPh>
    <phoneticPr fontId="2"/>
  </si>
  <si>
    <t>設計積算システム使用料負担金、技術職員人件費負担金</t>
    <rPh sb="0" eb="4">
      <t>セッケイセキサン</t>
    </rPh>
    <rPh sb="8" eb="11">
      <t>シヨウリョウ</t>
    </rPh>
    <rPh sb="11" eb="14">
      <t>フタンキン</t>
    </rPh>
    <rPh sb="15" eb="17">
      <t>ギジュツ</t>
    </rPh>
    <rPh sb="17" eb="19">
      <t>ショクイン</t>
    </rPh>
    <rPh sb="19" eb="22">
      <t>ジンケンヒ</t>
    </rPh>
    <rPh sb="22" eb="25">
      <t>フタンキン</t>
    </rPh>
    <phoneticPr fontId="2"/>
  </si>
  <si>
    <t>受託工事収益（新設・修繕）の減に比例して減</t>
    <rPh sb="0" eb="6">
      <t>ジュタクコウジシュウエキ</t>
    </rPh>
    <rPh sb="7" eb="9">
      <t>シンセツ</t>
    </rPh>
    <rPh sb="10" eb="12">
      <t>シュウゼン</t>
    </rPh>
    <rPh sb="14" eb="15">
      <t>ゲン</t>
    </rPh>
    <rPh sb="16" eb="18">
      <t>ヒレイ</t>
    </rPh>
    <rPh sb="20" eb="21">
      <t>ゲン</t>
    </rPh>
    <phoneticPr fontId="2"/>
  </si>
  <si>
    <t>事務職員　５名分</t>
    <rPh sb="0" eb="2">
      <t>ジム</t>
    </rPh>
    <phoneticPr fontId="2"/>
  </si>
  <si>
    <t>検針機器保守料、水道事業会計予算書・決算書作成支援業務委託料、経営戦略改定委託料等</t>
    <rPh sb="0" eb="4">
      <t>ケンシンキキ</t>
    </rPh>
    <rPh sb="4" eb="7">
      <t>ホシュリョウ</t>
    </rPh>
    <rPh sb="27" eb="30">
      <t>イタクリョウ</t>
    </rPh>
    <rPh sb="31" eb="35">
      <t>ケイエイセンリャク</t>
    </rPh>
    <rPh sb="35" eb="37">
      <t>カイテイ</t>
    </rPh>
    <rPh sb="37" eb="40">
      <t>イタクリョウ</t>
    </rPh>
    <rPh sb="40" eb="41">
      <t>トウ</t>
    </rPh>
    <phoneticPr fontId="2"/>
  </si>
  <si>
    <t>減免事業に係る通知発送等による増</t>
    <rPh sb="0" eb="4">
      <t>ゲンメンジギョウ</t>
    </rPh>
    <rPh sb="5" eb="6">
      <t>カカ</t>
    </rPh>
    <rPh sb="7" eb="9">
      <t>ツウチ</t>
    </rPh>
    <rPh sb="9" eb="11">
      <t>ハッソウ</t>
    </rPh>
    <rPh sb="11" eb="12">
      <t>トウ</t>
    </rPh>
    <rPh sb="15" eb="16">
      <t>ゾウ</t>
    </rPh>
    <phoneticPr fontId="2"/>
  </si>
  <si>
    <t>神奈川県町村情報システム共同事業組合負担金（料金システム）、下水道会計への管理職人件費相当分の負担金等</t>
    <rPh sb="0" eb="4">
      <t>カナガワケン</t>
    </rPh>
    <rPh sb="4" eb="8">
      <t>チョウソンジョウホウ</t>
    </rPh>
    <rPh sb="12" eb="16">
      <t>キョウドウジギョウ</t>
    </rPh>
    <rPh sb="16" eb="18">
      <t>クミアイ</t>
    </rPh>
    <rPh sb="18" eb="21">
      <t>フタンキン</t>
    </rPh>
    <rPh sb="22" eb="24">
      <t>リョウキン</t>
    </rPh>
    <rPh sb="30" eb="33">
      <t>ゲスイドウ</t>
    </rPh>
    <rPh sb="33" eb="35">
      <t>カイケイ</t>
    </rPh>
    <rPh sb="37" eb="40">
      <t>カンリショク</t>
    </rPh>
    <rPh sb="40" eb="43">
      <t>ジンケンヒ</t>
    </rPh>
    <rPh sb="43" eb="46">
      <t>ソウトウブン</t>
    </rPh>
    <rPh sb="47" eb="50">
      <t>フタンキン</t>
    </rPh>
    <rPh sb="50" eb="51">
      <t>トウ</t>
    </rPh>
    <phoneticPr fontId="2"/>
  </si>
  <si>
    <t>神奈川県町村情報システム共同事業組合負担金の減による不用額</t>
    <rPh sb="0" eb="4">
      <t>カナガワケン</t>
    </rPh>
    <rPh sb="4" eb="6">
      <t>チョウソン</t>
    </rPh>
    <rPh sb="6" eb="8">
      <t>ジョウホウ</t>
    </rPh>
    <rPh sb="12" eb="14">
      <t>キョウドウ</t>
    </rPh>
    <rPh sb="14" eb="16">
      <t>ジギョウ</t>
    </rPh>
    <rPh sb="16" eb="18">
      <t>クミアイ</t>
    </rPh>
    <rPh sb="18" eb="21">
      <t>フタンキン</t>
    </rPh>
    <rPh sb="22" eb="23">
      <t>ゲン</t>
    </rPh>
    <rPh sb="26" eb="28">
      <t>フヨウ</t>
    </rPh>
    <rPh sb="28" eb="29">
      <t>ガク</t>
    </rPh>
    <phoneticPr fontId="2"/>
  </si>
  <si>
    <t>固定資産を除却する際に生じる除却費</t>
    <rPh sb="0" eb="4">
      <t>コテイシサン</t>
    </rPh>
    <rPh sb="5" eb="7">
      <t>ジョキャク</t>
    </rPh>
    <rPh sb="9" eb="10">
      <t>サイ</t>
    </rPh>
    <rPh sb="11" eb="12">
      <t>ショウ</t>
    </rPh>
    <rPh sb="14" eb="17">
      <t>ジョキャクヒ</t>
    </rPh>
    <phoneticPr fontId="2"/>
  </si>
  <si>
    <t>書籍購入代</t>
    <rPh sb="0" eb="2">
      <t>ショセキ</t>
    </rPh>
    <rPh sb="2" eb="5">
      <t>コウニュウダイ</t>
    </rPh>
    <phoneticPr fontId="2"/>
  </si>
  <si>
    <t>執行残よる不用額</t>
    <rPh sb="0" eb="3">
      <t>シッコウザン</t>
    </rPh>
    <rPh sb="5" eb="8">
      <t>フヨウガク</t>
    </rPh>
    <phoneticPr fontId="2"/>
  </si>
  <si>
    <t>町道真第357号線配水管布設替え工事の中止による不用額</t>
    <rPh sb="0" eb="2">
      <t>チョウドウ</t>
    </rPh>
    <rPh sb="2" eb="3">
      <t>マ</t>
    </rPh>
    <rPh sb="3" eb="4">
      <t>ダイ</t>
    </rPh>
    <rPh sb="7" eb="9">
      <t>ゴウセン</t>
    </rPh>
    <rPh sb="9" eb="11">
      <t>ハイスイ</t>
    </rPh>
    <rPh sb="11" eb="12">
      <t>カン</t>
    </rPh>
    <rPh sb="12" eb="14">
      <t>フセツ</t>
    </rPh>
    <rPh sb="14" eb="15">
      <t>ガ</t>
    </rPh>
    <rPh sb="16" eb="18">
      <t>コウジ</t>
    </rPh>
    <rPh sb="19" eb="21">
      <t>チュウシ</t>
    </rPh>
    <rPh sb="24" eb="27">
      <t>フヨウガク</t>
    </rPh>
    <phoneticPr fontId="2"/>
  </si>
  <si>
    <t>ID</t>
    <phoneticPr fontId="2"/>
  </si>
  <si>
    <t>2025年度　決算事業概要資料</t>
    <rPh sb="4" eb="6">
      <t>ネンド</t>
    </rPh>
    <rPh sb="7" eb="9">
      <t>ケッサン</t>
    </rPh>
    <rPh sb="9" eb="11">
      <t>ジギョウ</t>
    </rPh>
    <rPh sb="11" eb="13">
      <t>ガイヨウ</t>
    </rPh>
    <rPh sb="13" eb="15">
      <t>シリョウ</t>
    </rPh>
    <phoneticPr fontId="2"/>
  </si>
  <si>
    <t>Output指標名</t>
    <rPh sb="6" eb="9">
      <t>シヒョウメイ</t>
    </rPh>
    <phoneticPr fontId="2"/>
  </si>
  <si>
    <t>Output予測</t>
    <rPh sb="6" eb="8">
      <t>ヨソク</t>
    </rPh>
    <phoneticPr fontId="2"/>
  </si>
  <si>
    <t>Output実績</t>
    <rPh sb="6" eb="8">
      <t>ジッセキ</t>
    </rPh>
    <phoneticPr fontId="2"/>
  </si>
  <si>
    <t>Output単位</t>
    <rPh sb="6" eb="8">
      <t>タンイ</t>
    </rPh>
    <phoneticPr fontId="2"/>
  </si>
  <si>
    <t>2025継続費繰越事業費繰越額</t>
    <phoneticPr fontId="3"/>
  </si>
  <si>
    <t>2025予備費支出流用増減</t>
    <rPh sb="4" eb="7">
      <t>ヨビヒ</t>
    </rPh>
    <rPh sb="7" eb="9">
      <t>シシュツ</t>
    </rPh>
    <rPh sb="9" eb="11">
      <t>リュウヨウ</t>
    </rPh>
    <rPh sb="11" eb="13">
      <t>ゾウゲン</t>
    </rPh>
    <phoneticPr fontId="3"/>
  </si>
  <si>
    <t>給料
（原水配水及び給水費）</t>
    <rPh sb="0" eb="2">
      <t>キュウリョウ</t>
    </rPh>
    <rPh sb="4" eb="6">
      <t>ゲンスイ</t>
    </rPh>
    <rPh sb="6" eb="8">
      <t>ハイスイ</t>
    </rPh>
    <rPh sb="8" eb="9">
      <t>オヨ</t>
    </rPh>
    <rPh sb="10" eb="13">
      <t>キュウスイヒ</t>
    </rPh>
    <phoneticPr fontId="2"/>
  </si>
  <si>
    <t>通勤手当
（原水配水及び給水費）</t>
    <phoneticPr fontId="2"/>
  </si>
  <si>
    <t>時間外手当
（原水配水及び給水費）</t>
    <rPh sb="0" eb="5">
      <t>ジカンガイテアテ</t>
    </rPh>
    <phoneticPr fontId="2"/>
  </si>
  <si>
    <t>期末手当
（原水配水及び給水費）</t>
    <rPh sb="0" eb="4">
      <t>キマツテアテ</t>
    </rPh>
    <phoneticPr fontId="2"/>
  </si>
  <si>
    <t>勤勉手当
（原水配水及び給水費）</t>
    <phoneticPr fontId="2"/>
  </si>
  <si>
    <t>退職手当等
（原水配水及び給水費）</t>
    <rPh sb="0" eb="4">
      <t>タイショクテアテ</t>
    </rPh>
    <rPh sb="4" eb="5">
      <t>トウ</t>
    </rPh>
    <phoneticPr fontId="2"/>
  </si>
  <si>
    <t>地域手当
（原水配水及び給水費）</t>
    <rPh sb="0" eb="4">
      <t>チイキテアテ</t>
    </rPh>
    <phoneticPr fontId="2"/>
  </si>
  <si>
    <t>賞与等引当金繰入額
（原水配水及び給水費）</t>
    <phoneticPr fontId="2"/>
  </si>
  <si>
    <t>法定福利費
（原水配水及び給水費）</t>
    <rPh sb="0" eb="5">
      <t>ホウテイフクリヒ</t>
    </rPh>
    <phoneticPr fontId="2"/>
  </si>
  <si>
    <t>旅費
（原水配水及び給水費）</t>
    <rPh sb="0" eb="2">
      <t>リョヒ</t>
    </rPh>
    <phoneticPr fontId="2"/>
  </si>
  <si>
    <t>備消耗品費
（原水配水及び給水費）</t>
    <phoneticPr fontId="2"/>
  </si>
  <si>
    <t>燃料費
（原水配水及び給水費）</t>
    <phoneticPr fontId="2"/>
  </si>
  <si>
    <t>光熱水費
（原水配水及び給水費）</t>
    <rPh sb="0" eb="4">
      <t>コウネツスイヒ</t>
    </rPh>
    <phoneticPr fontId="2"/>
  </si>
  <si>
    <t>印刷製本費
（原水配水及び給水費）</t>
    <rPh sb="0" eb="5">
      <t>インサツセイホンヒ</t>
    </rPh>
    <phoneticPr fontId="2"/>
  </si>
  <si>
    <t>委託料
（原水配水及び給水費）</t>
    <phoneticPr fontId="2"/>
  </si>
  <si>
    <t>動力費
（原水配水及び給水費）</t>
    <rPh sb="0" eb="3">
      <t>ドウリョクヒ</t>
    </rPh>
    <phoneticPr fontId="2"/>
  </si>
  <si>
    <t>修繕費
（原水配水及び給水費）</t>
    <rPh sb="0" eb="3">
      <t>シュウゼンヒ</t>
    </rPh>
    <phoneticPr fontId="2"/>
  </si>
  <si>
    <t>薬品費
（原水配水及び給水費）</t>
    <rPh sb="0" eb="3">
      <t>ヤクヒンヒ</t>
    </rPh>
    <phoneticPr fontId="2"/>
  </si>
  <si>
    <t>通信運搬費
（原水配水及び給水費）</t>
    <phoneticPr fontId="2"/>
  </si>
  <si>
    <t>受水費
（原水配水及び給水費）</t>
    <phoneticPr fontId="2"/>
  </si>
  <si>
    <t>材料費
（原水配水及び給水費）</t>
    <rPh sb="0" eb="3">
      <t>ザイリョウヒ</t>
    </rPh>
    <phoneticPr fontId="2"/>
  </si>
  <si>
    <t>路面復旧費
（原水配水及び給水費）</t>
    <rPh sb="0" eb="2">
      <t>ロメン</t>
    </rPh>
    <rPh sb="2" eb="5">
      <t>フッキュウヒ</t>
    </rPh>
    <phoneticPr fontId="2"/>
  </si>
  <si>
    <t>賃借料
（原水配水及び給水費）</t>
    <rPh sb="0" eb="3">
      <t>チンシャクリョウ</t>
    </rPh>
    <phoneticPr fontId="2"/>
  </si>
  <si>
    <t>公課費
（原水配水及び給水費）</t>
    <rPh sb="0" eb="3">
      <t>コウカヒ</t>
    </rPh>
    <phoneticPr fontId="2"/>
  </si>
  <si>
    <t>保険料
（原水配水及び給水費）</t>
    <rPh sb="0" eb="3">
      <t>ホケンリョウ</t>
    </rPh>
    <phoneticPr fontId="2"/>
  </si>
  <si>
    <t>負担金
（原水配水及び給水費）</t>
    <rPh sb="0" eb="3">
      <t>フタンキン</t>
    </rPh>
    <phoneticPr fontId="2"/>
  </si>
  <si>
    <t>貸倒引当金繰入額
（総係費）</t>
    <rPh sb="0" eb="2">
      <t>カシダオレ</t>
    </rPh>
    <rPh sb="2" eb="5">
      <t>ヒキアテキン</t>
    </rPh>
    <rPh sb="5" eb="8">
      <t>クリイレガク</t>
    </rPh>
    <phoneticPr fontId="2"/>
  </si>
  <si>
    <t>建物減価償却費
（減価償却費）</t>
    <rPh sb="0" eb="2">
      <t>タテモノ</t>
    </rPh>
    <rPh sb="2" eb="6">
      <t>ゲンカショウキャク</t>
    </rPh>
    <rPh sb="6" eb="7">
      <t>ヒ</t>
    </rPh>
    <rPh sb="9" eb="14">
      <t>ゲンカショウキャクヒ</t>
    </rPh>
    <phoneticPr fontId="2"/>
  </si>
  <si>
    <t>構築物減価償却費
（減価償却費）</t>
    <rPh sb="0" eb="3">
      <t>コウチクブツ</t>
    </rPh>
    <rPh sb="3" eb="5">
      <t>ゲンカ</t>
    </rPh>
    <rPh sb="5" eb="7">
      <t>ショウキャク</t>
    </rPh>
    <rPh sb="7" eb="8">
      <t>ヒ</t>
    </rPh>
    <phoneticPr fontId="2"/>
  </si>
  <si>
    <t>固定資産除却費
（資産減耗費）</t>
    <rPh sb="0" eb="4">
      <t>コテイシサン</t>
    </rPh>
    <rPh sb="4" eb="7">
      <t>ジョキャクヒ</t>
    </rPh>
    <rPh sb="9" eb="14">
      <t>シサンゲンモウヒ</t>
    </rPh>
    <phoneticPr fontId="2"/>
  </si>
  <si>
    <t>固定資産除却費
（たな卸資産減耗費）</t>
    <rPh sb="0" eb="4">
      <t>コテイシサン</t>
    </rPh>
    <rPh sb="4" eb="7">
      <t>ジョキャクヒ</t>
    </rPh>
    <rPh sb="11" eb="12">
      <t>オロシ</t>
    </rPh>
    <rPh sb="12" eb="14">
      <t>シサン</t>
    </rPh>
    <rPh sb="16" eb="17">
      <t>ヒ</t>
    </rPh>
    <phoneticPr fontId="2"/>
  </si>
  <si>
    <t>材料売却原価
（その他営業費用）</t>
    <rPh sb="0" eb="2">
      <t>ザイリョウ</t>
    </rPh>
    <rPh sb="2" eb="6">
      <t>バイキャクゲンカ</t>
    </rPh>
    <rPh sb="10" eb="11">
      <t>タ</t>
    </rPh>
    <rPh sb="11" eb="15">
      <t>エイギョウヒヨウ</t>
    </rPh>
    <phoneticPr fontId="2"/>
  </si>
  <si>
    <t>負担金
（その他営業費用）</t>
    <rPh sb="0" eb="3">
      <t>フタンキン</t>
    </rPh>
    <rPh sb="7" eb="8">
      <t>タ</t>
    </rPh>
    <rPh sb="8" eb="12">
      <t>エイギョウヒヨウ</t>
    </rPh>
    <phoneticPr fontId="2"/>
  </si>
  <si>
    <t>雑支出
（その他営業費用）</t>
    <rPh sb="0" eb="1">
      <t>ザツ</t>
    </rPh>
    <rPh sb="1" eb="3">
      <t>シシュツ</t>
    </rPh>
    <phoneticPr fontId="2"/>
  </si>
  <si>
    <t>一時借入金利息
（支払利子）</t>
    <rPh sb="0" eb="5">
      <t>イチジカリイレキン</t>
    </rPh>
    <rPh sb="5" eb="7">
      <t>リソク</t>
    </rPh>
    <rPh sb="9" eb="11">
      <t>シハラ</t>
    </rPh>
    <rPh sb="11" eb="13">
      <t>リシ</t>
    </rPh>
    <phoneticPr fontId="2"/>
  </si>
  <si>
    <t>不用品売却原価
（雑支出）</t>
    <rPh sb="0" eb="3">
      <t>フヨウヒン</t>
    </rPh>
    <rPh sb="3" eb="7">
      <t>バイキャクゲンカ</t>
    </rPh>
    <rPh sb="9" eb="10">
      <t>ザツ</t>
    </rPh>
    <rPh sb="10" eb="12">
      <t>シシュツ</t>
    </rPh>
    <phoneticPr fontId="2"/>
  </si>
  <si>
    <t>工事請負費
（配水設備工事費）</t>
    <rPh sb="7" eb="9">
      <t>ハイスイ</t>
    </rPh>
    <rPh sb="9" eb="11">
      <t>セツビ</t>
    </rPh>
    <rPh sb="11" eb="14">
      <t>コウジヒ</t>
    </rPh>
    <phoneticPr fontId="2"/>
  </si>
  <si>
    <t>メ－タ－費
（メーター費）</t>
    <rPh sb="11" eb="12">
      <t>ヒ</t>
    </rPh>
    <phoneticPr fontId="2"/>
  </si>
  <si>
    <t>機械及び装置
（固定資産購入費）</t>
    <rPh sb="0" eb="2">
      <t>キカイ</t>
    </rPh>
    <rPh sb="2" eb="3">
      <t>オヨ</t>
    </rPh>
    <rPh sb="4" eb="6">
      <t>ソウチ</t>
    </rPh>
    <rPh sb="8" eb="12">
      <t>コテイシサン</t>
    </rPh>
    <rPh sb="12" eb="15">
      <t>コウニュウヒ</t>
    </rPh>
    <phoneticPr fontId="2"/>
  </si>
  <si>
    <t>元金償還金
（企業債償還金）</t>
    <rPh sb="0" eb="5">
      <t>ガンキンショウカンキン</t>
    </rPh>
    <rPh sb="7" eb="10">
      <t>キギョウサイ</t>
    </rPh>
    <rPh sb="10" eb="13">
      <t>ショウカンキン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</si>
</sst>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quot;△ &quot;#,##0.0"/>
    <numFmt numFmtId="177" formatCode="#,##0;&quot;△ &quot;#,##0"/>
    <numFmt numFmtId="178" formatCode="0.0%"/>
    <numFmt numFmtId="179" formatCode="0_);[Red]\(0\)"/>
  </numFmts>
  <fonts count="15" x14ac:knownFonts="1">
    <font>
      <sz val="11"/>
      <color theme="1"/>
      <name val="ＭＳ Ｐゴシック"/>
      <family val="2"/>
      <charset val="128"/>
      <scheme val="minor"/>
    </font>
    <font>
      <sz val="12"/>
      <color theme="1"/>
      <name val="ＭＳ 明朝"/>
      <family val="2"/>
      <charset val="128"/>
    </font>
    <font>
      <sz val="6"/>
      <name val="ＭＳ Ｐゴシック"/>
      <family val="2"/>
      <charset val="128"/>
      <scheme val="minor"/>
    </font>
    <font>
      <sz val="6"/>
      <name val="ＭＳ 明朝"/>
      <family val="2"/>
      <charset val="128"/>
    </font>
    <font>
      <sz val="9"/>
      <color theme="1"/>
      <name val="ＭＳ 明朝"/>
      <family val="1"/>
      <charset val="128"/>
    </font>
    <font>
      <sz val="11"/>
      <color theme="1"/>
      <name val="ＭＳ Ｐゴシック"/>
      <family val="2"/>
      <charset val="128"/>
      <scheme val="minor"/>
    </font>
    <font>
      <sz val="14"/>
      <color theme="1"/>
      <name val="BIZ UDゴシック"/>
      <family val="3"/>
      <charset val="128"/>
    </font>
    <font>
      <sz val="9"/>
      <color theme="1"/>
      <name val="BIZ UDゴシック"/>
      <family val="3"/>
      <charset val="128"/>
    </font>
    <font>
      <sz val="12"/>
      <color theme="1"/>
      <name val="BIZ UDゴシック"/>
      <family val="3"/>
      <charset val="128"/>
    </font>
    <font>
      <sz val="9"/>
      <color rgb="FFFF0000"/>
      <name val="BIZ UDゴシック"/>
      <family val="3"/>
      <charset val="128"/>
    </font>
    <font>
      <sz val="9"/>
      <name val="BIZ UDゴシック"/>
      <family val="3"/>
      <charset val="128"/>
    </font>
    <font>
      <sz val="8"/>
      <name val="BIZ UDゴシック"/>
      <family val="3"/>
      <charset val="128"/>
    </font>
    <font>
      <sz val="14"/>
      <name val="Yu Gothic UI"/>
      <family val="3"/>
      <charset val="128"/>
    </font>
    <font>
      <sz val="7"/>
      <name val="BIZ UDゴシック"/>
      <family val="3"/>
      <charset val="128"/>
    </font>
    <font>
      <sz val="9"/>
      <name val="ＭＳ 明朝"/>
      <family val="1"/>
      <charset val="128"/>
    </font>
  </fonts>
  <fills count="9">
    <fill>
      <patternFill patternType="none"/>
    </fill>
    <fill>
      <patternFill patternType="gray125"/>
    </fill>
    <fill>
      <patternFill patternType="solid">
        <fgColor theme="6"/>
        <bgColor indexed="64"/>
      </patternFill>
    </fill>
    <fill>
      <patternFill patternType="solid">
        <fgColor theme="0" tint="-0.34998626667073579"/>
        <bgColor indexed="64"/>
      </patternFill>
    </fill>
    <fill>
      <patternFill patternType="solid">
        <fgColor rgb="FFFFFF00"/>
        <bgColor indexed="64"/>
      </patternFill>
    </fill>
    <fill>
      <patternFill patternType="solid">
        <fgColor rgb="FFA6A6A6"/>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2" tint="-0.249977111117893"/>
        <bgColor indexed="64"/>
      </patternFill>
    </fill>
  </fills>
  <borders count="4">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5">
    <xf numFmtId="0" fontId="0" fillId="0" borderId="0">
      <alignment vertical="center"/>
    </xf>
    <xf numFmtId="0" fontId="1" fillId="0" borderId="0">
      <alignment vertical="center"/>
    </xf>
    <xf numFmtId="38" fontId="1" fillId="0" borderId="0" applyFont="0" applyFill="0" applyBorder="0" applyAlignment="0" applyProtection="0">
      <alignment vertical="center"/>
    </xf>
    <xf numFmtId="38" fontId="5" fillId="0" borderId="0" applyFont="0" applyFill="0" applyBorder="0" applyAlignment="0" applyProtection="0">
      <alignment vertical="center"/>
    </xf>
    <xf numFmtId="9" fontId="5" fillId="0" borderId="0" applyFont="0" applyFill="0" applyBorder="0" applyAlignment="0" applyProtection="0">
      <alignment vertical="center"/>
    </xf>
  </cellStyleXfs>
  <cellXfs count="68">
    <xf numFmtId="0" fontId="0" fillId="0" borderId="0" xfId="0">
      <alignment vertical="center"/>
    </xf>
    <xf numFmtId="0" fontId="4" fillId="0" borderId="0" xfId="1" applyFont="1">
      <alignment vertical="center"/>
    </xf>
    <xf numFmtId="0" fontId="4" fillId="0" borderId="0" xfId="1" applyFont="1" applyAlignment="1">
      <alignment horizontal="center" vertical="center"/>
    </xf>
    <xf numFmtId="0" fontId="6" fillId="0" borderId="0" xfId="1" applyFont="1">
      <alignment vertical="center"/>
    </xf>
    <xf numFmtId="0" fontId="7" fillId="0" borderId="0" xfId="1" applyFont="1">
      <alignment vertical="center"/>
    </xf>
    <xf numFmtId="0" fontId="7" fillId="0" borderId="0" xfId="1" applyFont="1" applyAlignment="1">
      <alignment horizontal="center" vertical="center"/>
    </xf>
    <xf numFmtId="0" fontId="7" fillId="0" borderId="0" xfId="1" applyFont="1" applyAlignment="1">
      <alignment vertical="center" wrapText="1"/>
    </xf>
    <xf numFmtId="0" fontId="11" fillId="6" borderId="1" xfId="1" applyFont="1" applyFill="1" applyBorder="1" applyAlignment="1">
      <alignment horizontal="center" vertical="center" shrinkToFit="1"/>
    </xf>
    <xf numFmtId="179" fontId="11" fillId="0" borderId="2" xfId="1" quotePrefix="1" applyNumberFormat="1" applyFont="1" applyBorder="1" applyAlignment="1">
      <alignment horizontal="right" vertical="center" shrinkToFit="1"/>
    </xf>
    <xf numFmtId="0" fontId="12" fillId="0" borderId="0" xfId="1" applyFont="1">
      <alignment vertical="center"/>
    </xf>
    <xf numFmtId="0" fontId="10" fillId="0" borderId="3" xfId="1" applyFont="1" applyBorder="1">
      <alignment vertical="center"/>
    </xf>
    <xf numFmtId="0" fontId="8" fillId="0" borderId="0" xfId="1" applyFont="1">
      <alignment vertical="center"/>
    </xf>
    <xf numFmtId="0" fontId="7" fillId="6" borderId="2" xfId="1" applyFont="1" applyFill="1" applyBorder="1" applyAlignment="1">
      <alignment horizontal="center" vertical="center" wrapText="1"/>
    </xf>
    <xf numFmtId="0" fontId="7" fillId="6" borderId="2" xfId="1" applyFont="1" applyFill="1" applyBorder="1" applyAlignment="1">
      <alignment horizontal="center" vertical="center"/>
    </xf>
    <xf numFmtId="0" fontId="7" fillId="6" borderId="2" xfId="1" applyFont="1" applyFill="1" applyBorder="1" applyAlignment="1">
      <alignment horizontal="center" vertical="center" shrinkToFit="1"/>
    </xf>
    <xf numFmtId="0" fontId="10" fillId="6" borderId="2" xfId="1" applyFont="1" applyFill="1" applyBorder="1" applyAlignment="1">
      <alignment horizontal="center" vertical="center" wrapText="1"/>
    </xf>
    <xf numFmtId="0" fontId="7" fillId="0" borderId="2" xfId="1" applyFont="1" applyBorder="1" applyAlignment="1">
      <alignment horizontal="center" vertical="center"/>
    </xf>
    <xf numFmtId="0" fontId="7" fillId="2" borderId="2" xfId="1" applyFont="1" applyFill="1" applyBorder="1" applyAlignment="1">
      <alignment vertical="center" wrapText="1"/>
    </xf>
    <xf numFmtId="0" fontId="7" fillId="0" borderId="2" xfId="1" applyFont="1" applyBorder="1" applyAlignment="1">
      <alignment vertical="center" wrapText="1"/>
    </xf>
    <xf numFmtId="0" fontId="7" fillId="0" borderId="2" xfId="1" applyFont="1" applyBorder="1">
      <alignment vertical="center"/>
    </xf>
    <xf numFmtId="0" fontId="7" fillId="2" borderId="2" xfId="1" applyFont="1" applyFill="1" applyBorder="1">
      <alignment vertical="center"/>
    </xf>
    <xf numFmtId="0" fontId="7" fillId="3" borderId="2" xfId="1" applyFont="1" applyFill="1" applyBorder="1" applyAlignment="1">
      <alignment vertical="center" wrapText="1"/>
    </xf>
    <xf numFmtId="0" fontId="7" fillId="0" borderId="2" xfId="1" applyFont="1" applyBorder="1" applyAlignment="1">
      <alignment horizontal="right" vertical="center" wrapText="1"/>
    </xf>
    <xf numFmtId="0" fontId="7" fillId="5" borderId="2" xfId="1" applyFont="1" applyFill="1" applyBorder="1" applyAlignment="1">
      <alignment vertical="center" wrapText="1"/>
    </xf>
    <xf numFmtId="0" fontId="7" fillId="5" borderId="2" xfId="1" applyFont="1" applyFill="1" applyBorder="1">
      <alignment vertical="center"/>
    </xf>
    <xf numFmtId="0" fontId="10" fillId="4" borderId="2" xfId="1" applyFont="1" applyFill="1" applyBorder="1" applyAlignment="1">
      <alignment horizontal="center" vertical="center" wrapText="1"/>
    </xf>
    <xf numFmtId="0" fontId="7" fillId="4" borderId="2" xfId="1" applyFont="1" applyFill="1" applyBorder="1" applyAlignment="1">
      <alignment horizontal="center" vertical="center" wrapText="1"/>
    </xf>
    <xf numFmtId="0" fontId="10" fillId="6" borderId="2" xfId="1" applyFont="1" applyFill="1" applyBorder="1" applyAlignment="1">
      <alignment horizontal="center" vertical="center"/>
    </xf>
    <xf numFmtId="0" fontId="11" fillId="6" borderId="2" xfId="1" applyFont="1" applyFill="1" applyBorder="1" applyAlignment="1">
      <alignment horizontal="center" vertical="center" wrapText="1"/>
    </xf>
    <xf numFmtId="0" fontId="13" fillId="6" borderId="2" xfId="1" applyFont="1" applyFill="1" applyBorder="1" applyAlignment="1">
      <alignment horizontal="center" vertical="center" wrapText="1"/>
    </xf>
    <xf numFmtId="177" fontId="10" fillId="4" borderId="2" xfId="3" applyNumberFormat="1" applyFont="1" applyFill="1" applyBorder="1" applyAlignment="1">
      <alignment vertical="center" shrinkToFit="1"/>
    </xf>
    <xf numFmtId="178" fontId="10" fillId="4" borderId="2" xfId="4" applyNumberFormat="1" applyFont="1" applyFill="1" applyBorder="1" applyAlignment="1">
      <alignment horizontal="right" vertical="center" shrinkToFit="1"/>
    </xf>
    <xf numFmtId="176" fontId="10" fillId="4" borderId="2" xfId="2" applyNumberFormat="1" applyFont="1" applyFill="1" applyBorder="1">
      <alignment vertical="center"/>
    </xf>
    <xf numFmtId="49" fontId="7" fillId="0" borderId="2" xfId="3" applyNumberFormat="1" applyFont="1" applyFill="1" applyBorder="1" applyAlignment="1">
      <alignment horizontal="center" vertical="center"/>
    </xf>
    <xf numFmtId="49" fontId="7" fillId="0" borderId="2" xfId="3" applyNumberFormat="1" applyFont="1" applyBorder="1" applyAlignment="1">
      <alignment horizontal="center" vertical="center"/>
    </xf>
    <xf numFmtId="38" fontId="7" fillId="0" borderId="2" xfId="3" applyFont="1" applyBorder="1" applyAlignment="1">
      <alignment horizontal="center" vertical="center"/>
    </xf>
    <xf numFmtId="38" fontId="7" fillId="0" borderId="2" xfId="3" applyFont="1" applyFill="1" applyBorder="1" applyAlignment="1">
      <alignment vertical="center" wrapText="1"/>
    </xf>
    <xf numFmtId="38" fontId="7" fillId="0" borderId="2" xfId="3" applyFont="1" applyBorder="1" applyAlignment="1">
      <alignment horizontal="center" vertical="center" wrapText="1"/>
    </xf>
    <xf numFmtId="38" fontId="7" fillId="0" borderId="2" xfId="3" applyFont="1" applyBorder="1" applyAlignment="1">
      <alignment vertical="center" wrapText="1"/>
    </xf>
    <xf numFmtId="38" fontId="7" fillId="0" borderId="2" xfId="3" applyFont="1" applyFill="1" applyBorder="1" applyAlignment="1">
      <alignment horizontal="center" vertical="center"/>
    </xf>
    <xf numFmtId="38" fontId="7" fillId="0" borderId="2" xfId="3" applyFont="1" applyFill="1" applyBorder="1" applyAlignment="1">
      <alignment horizontal="center" vertical="center" wrapText="1"/>
    </xf>
    <xf numFmtId="38" fontId="10" fillId="4" borderId="2" xfId="3" applyFont="1" applyFill="1" applyBorder="1">
      <alignment vertical="center"/>
    </xf>
    <xf numFmtId="0" fontId="10" fillId="4" borderId="2" xfId="1" applyFont="1" applyFill="1" applyBorder="1">
      <alignment vertical="center"/>
    </xf>
    <xf numFmtId="49" fontId="7" fillId="7" borderId="2" xfId="3" applyNumberFormat="1" applyFont="1" applyFill="1" applyBorder="1" applyAlignment="1">
      <alignment horizontal="center" vertical="center"/>
    </xf>
    <xf numFmtId="38" fontId="7" fillId="7" borderId="2" xfId="3" applyFont="1" applyFill="1" applyBorder="1" applyAlignment="1">
      <alignment horizontal="center" vertical="center"/>
    </xf>
    <xf numFmtId="38" fontId="7" fillId="7" borderId="2" xfId="3" applyFont="1" applyFill="1" applyBorder="1" applyAlignment="1">
      <alignment vertical="center" wrapText="1"/>
    </xf>
    <xf numFmtId="38" fontId="7" fillId="7" borderId="2" xfId="3" applyFont="1" applyFill="1" applyBorder="1" applyAlignment="1">
      <alignment horizontal="center" vertical="center" wrapText="1"/>
    </xf>
    <xf numFmtId="177" fontId="10" fillId="7" borderId="2" xfId="3" applyNumberFormat="1" applyFont="1" applyFill="1" applyBorder="1" applyAlignment="1">
      <alignment vertical="center" shrinkToFit="1"/>
    </xf>
    <xf numFmtId="178" fontId="10" fillId="7" borderId="2" xfId="4" applyNumberFormat="1" applyFont="1" applyFill="1" applyBorder="1" applyAlignment="1">
      <alignment horizontal="right" vertical="center" shrinkToFit="1"/>
    </xf>
    <xf numFmtId="177" fontId="10" fillId="0" borderId="2" xfId="3" applyNumberFormat="1" applyFont="1" applyFill="1" applyBorder="1" applyAlignment="1">
      <alignment vertical="center" shrinkToFit="1"/>
    </xf>
    <xf numFmtId="178" fontId="10" fillId="0" borderId="2" xfId="4" applyNumberFormat="1" applyFont="1" applyFill="1" applyBorder="1" applyAlignment="1">
      <alignment horizontal="right" vertical="center" shrinkToFit="1"/>
    </xf>
    <xf numFmtId="0" fontId="9" fillId="8" borderId="2" xfId="1" applyFont="1" applyFill="1" applyBorder="1">
      <alignment vertical="center"/>
    </xf>
    <xf numFmtId="0" fontId="9" fillId="8" borderId="2" xfId="1" applyFont="1" applyFill="1" applyBorder="1" applyAlignment="1">
      <alignment vertical="center" wrapText="1"/>
    </xf>
    <xf numFmtId="176" fontId="10" fillId="0" borderId="2" xfId="2" applyNumberFormat="1" applyFont="1" applyBorder="1">
      <alignment vertical="center"/>
    </xf>
    <xf numFmtId="0" fontId="10" fillId="0" borderId="2" xfId="1" applyFont="1" applyBorder="1" applyAlignment="1">
      <alignment vertical="center" wrapText="1"/>
    </xf>
    <xf numFmtId="0" fontId="10" fillId="0" borderId="2" xfId="1" applyFont="1" applyBorder="1">
      <alignment vertical="center"/>
    </xf>
    <xf numFmtId="0" fontId="10" fillId="0" borderId="2" xfId="1" applyFont="1" applyBorder="1" applyAlignment="1">
      <alignment horizontal="left" vertical="center"/>
    </xf>
    <xf numFmtId="0" fontId="10" fillId="0" borderId="2" xfId="1" applyFont="1" applyBorder="1" applyAlignment="1">
      <alignment horizontal="left" vertical="center" wrapText="1"/>
    </xf>
    <xf numFmtId="176" fontId="10" fillId="0" borderId="2" xfId="2" applyNumberFormat="1" applyFont="1" applyFill="1" applyBorder="1">
      <alignment vertical="center"/>
    </xf>
    <xf numFmtId="0" fontId="14" fillId="0" borderId="2" xfId="1" applyFont="1" applyBorder="1">
      <alignment vertical="center"/>
    </xf>
    <xf numFmtId="0" fontId="10" fillId="0" borderId="2" xfId="1" applyFont="1" applyBorder="1" applyAlignment="1">
      <alignment horizontal="center" vertical="center"/>
    </xf>
    <xf numFmtId="0" fontId="10" fillId="8" borderId="2" xfId="1" applyFont="1" applyFill="1" applyBorder="1" applyAlignment="1">
      <alignment vertical="center" wrapText="1"/>
    </xf>
    <xf numFmtId="0" fontId="10" fillId="2" borderId="2" xfId="1" applyFont="1" applyFill="1" applyBorder="1">
      <alignment vertical="center"/>
    </xf>
    <xf numFmtId="0" fontId="10" fillId="3" borderId="2" xfId="1" applyFont="1" applyFill="1" applyBorder="1" applyAlignment="1">
      <alignment vertical="center" wrapText="1"/>
    </xf>
    <xf numFmtId="0" fontId="10" fillId="5" borderId="2" xfId="1" applyFont="1" applyFill="1" applyBorder="1" applyAlignment="1">
      <alignment vertical="center" wrapText="1"/>
    </xf>
    <xf numFmtId="0" fontId="8" fillId="0" borderId="0" xfId="1" applyFont="1" applyAlignment="1">
      <alignment horizontal="center" vertical="center"/>
    </xf>
    <xf numFmtId="0" fontId="7" fillId="0" borderId="0" xfId="1" applyFont="1" applyAlignment="1">
      <alignment horizontal="center" vertical="center"/>
    </xf>
    <xf numFmtId="38" fontId="7" fillId="7" borderId="2" xfId="3" applyFont="1" applyFill="1" applyBorder="1" applyAlignment="1">
      <alignment horizontal="center" vertical="center"/>
    </xf>
  </cellXfs>
  <cellStyles count="5">
    <cellStyle name="パーセント" xfId="4" builtinId="5"/>
    <cellStyle name="桁区切り" xfId="3" builtinId="6"/>
    <cellStyle name="桁区切り 2" xfId="2" xr:uid="{00000000-0005-0000-0000-000002000000}"/>
    <cellStyle name="標準" xfId="0" builtinId="0"/>
    <cellStyle name="標準 2" xfId="1" xr:uid="{00000000-0005-0000-0000-000004000000}"/>
  </cellStyles>
  <dxfs count="0"/>
  <tableStyles count="0" defaultTableStyle="TableStyleMedium2" defaultPivotStyle="PivotStyleLight16"/>
  <colors>
    <mruColors>
      <color rgb="FFA6A6A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pageSetUpPr fitToPage="1"/>
  </sheetPr>
  <dimension ref="A1:AJ89"/>
  <sheetViews>
    <sheetView tabSelected="1" view="pageBreakPreview" zoomScale="80" zoomScaleNormal="100" zoomScaleSheetLayoutView="80" workbookViewId="0">
      <pane xSplit="9" ySplit="3" topLeftCell="AD4" activePane="bottomRight" state="frozen"/>
      <selection pane="topRight" activeCell="I1" sqref="I1"/>
      <selection pane="bottomLeft" activeCell="A4" sqref="A4"/>
      <selection pane="bottomRight" activeCell="H3" sqref="H3"/>
    </sheetView>
  </sheetViews>
  <sheetFormatPr defaultRowHeight="40.5" customHeight="1" outlineLevelRow="1" outlineLevelCol="1" x14ac:dyDescent="0.15"/>
  <cols>
    <col min="1" max="1" width="8.375" bestFit="1" customWidth="1"/>
    <col min="2" max="2" width="2.125" style="2" customWidth="1"/>
    <col min="3" max="4" width="2.25" style="2" customWidth="1"/>
    <col min="5" max="5" width="3.375" style="2" customWidth="1"/>
    <col min="6" max="6" width="3" style="2" customWidth="1"/>
    <col min="7" max="7" width="3.125" style="2" customWidth="1"/>
    <col min="8" max="8" width="20.25" style="1" customWidth="1"/>
    <col min="9" max="9" width="11.625" style="2" hidden="1" customWidth="1" outlineLevel="1"/>
    <col min="10" max="10" width="11.625" style="2" customWidth="1" collapsed="1"/>
    <col min="11" max="11" width="12.375" style="1" customWidth="1"/>
    <col min="12" max="12" width="9.875" style="1" customWidth="1"/>
    <col min="13" max="13" width="10.375" style="1" customWidth="1"/>
    <col min="14" max="14" width="10.125" style="1" customWidth="1"/>
    <col min="15" max="15" width="12.25" style="1" customWidth="1"/>
    <col min="16" max="16" width="12.125" style="1" hidden="1" customWidth="1" outlineLevel="1"/>
    <col min="17" max="17" width="10.75" style="1" hidden="1" customWidth="1" outlineLevel="1"/>
    <col min="18" max="18" width="10.875" style="1" customWidth="1" collapsed="1"/>
    <col min="19" max="19" width="10.875" style="1" customWidth="1"/>
    <col min="20" max="20" width="12.75" style="1" customWidth="1"/>
    <col min="21" max="21" width="11" style="1" customWidth="1"/>
    <col min="22" max="22" width="10.875" style="1" hidden="1" customWidth="1" outlineLevel="1"/>
    <col min="23" max="23" width="12.75" style="1" hidden="1" customWidth="1" outlineLevel="1"/>
    <col min="24" max="25" width="7" style="1" hidden="1" customWidth="1" outlineLevel="1"/>
    <col min="26" max="26" width="12.75" style="1" customWidth="1" collapsed="1"/>
    <col min="27" max="27" width="10" style="1" customWidth="1" collapsed="1"/>
    <col min="28" max="29" width="7" style="1" hidden="1" customWidth="1" outlineLevel="1"/>
    <col min="30" max="30" width="47.625" style="1" customWidth="1" collapsed="1"/>
    <col min="31" max="31" width="28.5" style="1" customWidth="1"/>
    <col min="32" max="32" width="35.5" style="1" customWidth="1"/>
    <col min="33" max="33" width="11.875" style="1" bestFit="1" customWidth="1"/>
    <col min="34" max="36" width="10" style="1" bestFit="1" customWidth="1"/>
  </cols>
  <sheetData>
    <row r="1" spans="1:36" ht="20.25" x14ac:dyDescent="0.15">
      <c r="A1" s="9" t="s">
        <v>238</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row>
    <row r="2" spans="1:36" ht="14.25" x14ac:dyDescent="0.15">
      <c r="A2" s="10" t="s">
        <v>36</v>
      </c>
      <c r="B2" s="4"/>
      <c r="C2" s="5"/>
      <c r="D2" s="5"/>
      <c r="E2" s="6"/>
      <c r="F2" s="6"/>
      <c r="G2" s="6"/>
      <c r="H2" s="6"/>
      <c r="I2" s="6"/>
      <c r="J2" s="6"/>
      <c r="K2" s="11"/>
      <c r="L2" s="11"/>
      <c r="M2" s="11"/>
      <c r="N2" s="11"/>
      <c r="O2" s="11"/>
      <c r="P2" s="11"/>
      <c r="Q2" s="11"/>
      <c r="R2" s="11"/>
      <c r="S2" s="11"/>
      <c r="T2" s="11"/>
      <c r="U2" s="65"/>
      <c r="V2" s="65"/>
      <c r="W2" s="65"/>
      <c r="X2" s="65"/>
      <c r="Y2" s="65"/>
      <c r="Z2" s="66"/>
      <c r="AA2" s="66"/>
      <c r="AB2" s="66"/>
      <c r="AC2" s="66"/>
      <c r="AD2" s="4"/>
      <c r="AE2" s="4"/>
      <c r="AF2" s="4"/>
      <c r="AG2" s="4"/>
      <c r="AH2" s="4"/>
      <c r="AI2" s="4"/>
      <c r="AJ2" s="4"/>
    </row>
    <row r="3" spans="1:36" ht="29.45" customHeight="1" x14ac:dyDescent="0.15">
      <c r="A3" s="7" t="s">
        <v>237</v>
      </c>
      <c r="B3" s="12" t="s">
        <v>14</v>
      </c>
      <c r="C3" s="12" t="s">
        <v>15</v>
      </c>
      <c r="D3" s="12" t="s">
        <v>16</v>
      </c>
      <c r="E3" s="13" t="s">
        <v>17</v>
      </c>
      <c r="F3" s="14" t="s">
        <v>18</v>
      </c>
      <c r="G3" s="14" t="s">
        <v>19</v>
      </c>
      <c r="H3" s="13" t="s">
        <v>20</v>
      </c>
      <c r="I3" s="12" t="s">
        <v>160</v>
      </c>
      <c r="J3" s="15" t="s">
        <v>170</v>
      </c>
      <c r="K3" s="27" t="s">
        <v>171</v>
      </c>
      <c r="L3" s="15" t="s">
        <v>175</v>
      </c>
      <c r="M3" s="29" t="s">
        <v>243</v>
      </c>
      <c r="N3" s="28" t="s">
        <v>244</v>
      </c>
      <c r="O3" s="27" t="s">
        <v>172</v>
      </c>
      <c r="P3" s="27"/>
      <c r="Q3" s="27"/>
      <c r="R3" s="15" t="s">
        <v>177</v>
      </c>
      <c r="S3" s="15" t="s">
        <v>173</v>
      </c>
      <c r="T3" s="15" t="s">
        <v>174</v>
      </c>
      <c r="U3" s="15" t="s">
        <v>178</v>
      </c>
      <c r="V3" s="27"/>
      <c r="W3" s="27"/>
      <c r="X3" s="15"/>
      <c r="Y3" s="27" t="s">
        <v>0</v>
      </c>
      <c r="Z3" s="15" t="s">
        <v>180</v>
      </c>
      <c r="AA3" s="15" t="s">
        <v>179</v>
      </c>
      <c r="AB3" s="16" t="s">
        <v>1</v>
      </c>
      <c r="AC3" s="16" t="s">
        <v>2</v>
      </c>
      <c r="AD3" s="25" t="s">
        <v>21</v>
      </c>
      <c r="AE3" s="25" t="s">
        <v>169</v>
      </c>
      <c r="AF3" s="25" t="s">
        <v>181</v>
      </c>
      <c r="AG3" s="26" t="s">
        <v>239</v>
      </c>
      <c r="AH3" s="26" t="s">
        <v>240</v>
      </c>
      <c r="AI3" s="26" t="s">
        <v>241</v>
      </c>
      <c r="AJ3" s="26" t="s">
        <v>242</v>
      </c>
    </row>
    <row r="4" spans="1:36" ht="22.9" customHeight="1" x14ac:dyDescent="0.15">
      <c r="A4" s="8">
        <v>25700000</v>
      </c>
      <c r="B4" s="43" t="s">
        <v>114</v>
      </c>
      <c r="C4" s="43"/>
      <c r="D4" s="43"/>
      <c r="E4" s="43"/>
      <c r="F4" s="43"/>
      <c r="G4" s="44"/>
      <c r="H4" s="45" t="s">
        <v>118</v>
      </c>
      <c r="I4" s="46" t="s">
        <v>23</v>
      </c>
      <c r="J4" s="46" t="s">
        <v>176</v>
      </c>
      <c r="K4" s="47">
        <f>K5+K68+K74+K77</f>
        <v>242758000</v>
      </c>
      <c r="L4" s="47">
        <f>L5+L68+L74+L77</f>
        <v>8055000</v>
      </c>
      <c r="M4" s="47">
        <f>M5+M68+M74+M77</f>
        <v>0</v>
      </c>
      <c r="N4" s="47">
        <f>N5+N68+N74+N77</f>
        <v>0</v>
      </c>
      <c r="O4" s="47">
        <f>SUM(K4:N4)</f>
        <v>250813000</v>
      </c>
      <c r="P4" s="47">
        <f>P5+P68+P74+P77</f>
        <v>0</v>
      </c>
      <c r="Q4" s="47">
        <f>Q5+Q68+Q74+Q77</f>
        <v>0</v>
      </c>
      <c r="R4" s="47">
        <f>R5+R68+R74+R77</f>
        <v>241703958</v>
      </c>
      <c r="S4" s="47">
        <f>S5+S68+S74+S77</f>
        <v>212714875</v>
      </c>
      <c r="T4" s="47">
        <f t="shared" ref="T4:T35" si="0">O4-R4</f>
        <v>9109042</v>
      </c>
      <c r="U4" s="47">
        <f>U5+U68+U74+U77</f>
        <v>251061166</v>
      </c>
      <c r="V4" s="47">
        <f t="shared" ref="V4:Y5" si="1">SUM(V5:V31)</f>
        <v>0</v>
      </c>
      <c r="W4" s="47">
        <f t="shared" si="1"/>
        <v>0</v>
      </c>
      <c r="X4" s="47">
        <f t="shared" si="1"/>
        <v>0</v>
      </c>
      <c r="Y4" s="47">
        <f t="shared" si="1"/>
        <v>0</v>
      </c>
      <c r="Z4" s="47">
        <f>R4-U4</f>
        <v>-9357208</v>
      </c>
      <c r="AA4" s="48">
        <f t="shared" ref="AA4:AA35" si="2">IFERROR(R4/O4,"-")</f>
        <v>0.9636819383365296</v>
      </c>
      <c r="AB4" s="32"/>
      <c r="AC4" s="32"/>
      <c r="AD4" s="54" t="s">
        <v>168</v>
      </c>
      <c r="AE4" s="17"/>
      <c r="AF4" s="17"/>
      <c r="AG4" s="17"/>
      <c r="AH4" s="17"/>
      <c r="AI4" s="17"/>
      <c r="AJ4" s="17"/>
    </row>
    <row r="5" spans="1:36" ht="22.9" customHeight="1" x14ac:dyDescent="0.15">
      <c r="A5" s="8">
        <v>25700001</v>
      </c>
      <c r="B5" s="43" t="s">
        <v>114</v>
      </c>
      <c r="C5" s="43" t="s">
        <v>114</v>
      </c>
      <c r="D5" s="43"/>
      <c r="E5" s="43"/>
      <c r="F5" s="43"/>
      <c r="G5" s="44"/>
      <c r="H5" s="45" t="s">
        <v>119</v>
      </c>
      <c r="I5" s="46" t="s">
        <v>23</v>
      </c>
      <c r="J5" s="46" t="s">
        <v>176</v>
      </c>
      <c r="K5" s="47">
        <f>SUM(K6:K67)</f>
        <v>216754000</v>
      </c>
      <c r="L5" s="47">
        <f t="shared" ref="L5:S5" si="3">SUM(L6:L67)</f>
        <v>5856000</v>
      </c>
      <c r="M5" s="47">
        <f t="shared" si="3"/>
        <v>0</v>
      </c>
      <c r="N5" s="47">
        <f t="shared" si="3"/>
        <v>-157000</v>
      </c>
      <c r="O5" s="47">
        <f t="shared" si="3"/>
        <v>222453000</v>
      </c>
      <c r="P5" s="47">
        <f t="shared" si="3"/>
        <v>0</v>
      </c>
      <c r="Q5" s="47">
        <f t="shared" si="3"/>
        <v>0</v>
      </c>
      <c r="R5" s="47">
        <f t="shared" si="3"/>
        <v>216651691</v>
      </c>
      <c r="S5" s="47">
        <f t="shared" si="3"/>
        <v>193863772</v>
      </c>
      <c r="T5" s="47">
        <f t="shared" si="0"/>
        <v>5801309</v>
      </c>
      <c r="U5" s="47">
        <f>SUM(U6:U67)</f>
        <v>213374287</v>
      </c>
      <c r="V5" s="47">
        <f t="shared" si="1"/>
        <v>0</v>
      </c>
      <c r="W5" s="47">
        <f t="shared" si="1"/>
        <v>0</v>
      </c>
      <c r="X5" s="47">
        <f t="shared" si="1"/>
        <v>0</v>
      </c>
      <c r="Y5" s="47">
        <f t="shared" si="1"/>
        <v>0</v>
      </c>
      <c r="Z5" s="47">
        <f t="shared" ref="Z5:Z35" si="4">R5-U5</f>
        <v>3277404</v>
      </c>
      <c r="AA5" s="48">
        <f t="shared" si="2"/>
        <v>0.97392119234175312</v>
      </c>
      <c r="AB5" s="32"/>
      <c r="AC5" s="32"/>
      <c r="AD5" s="52"/>
      <c r="AE5" s="17"/>
      <c r="AF5" s="17"/>
      <c r="AG5" s="17"/>
      <c r="AH5" s="17"/>
      <c r="AI5" s="17"/>
      <c r="AJ5" s="17"/>
    </row>
    <row r="6" spans="1:36" ht="22.9" customHeight="1" x14ac:dyDescent="0.15">
      <c r="A6" s="8">
        <v>25700002</v>
      </c>
      <c r="B6" s="33" t="s">
        <v>114</v>
      </c>
      <c r="C6" s="34" t="s">
        <v>4</v>
      </c>
      <c r="D6" s="34" t="s">
        <v>4</v>
      </c>
      <c r="E6" s="34" t="s">
        <v>37</v>
      </c>
      <c r="F6" s="34"/>
      <c r="G6" s="35"/>
      <c r="H6" s="36" t="s">
        <v>245</v>
      </c>
      <c r="I6" s="37" t="s">
        <v>23</v>
      </c>
      <c r="J6" s="37" t="s">
        <v>176</v>
      </c>
      <c r="K6" s="49">
        <v>3124000</v>
      </c>
      <c r="L6" s="49">
        <v>-2244000</v>
      </c>
      <c r="M6" s="49">
        <v>0</v>
      </c>
      <c r="N6" s="49">
        <v>0</v>
      </c>
      <c r="O6" s="49">
        <f t="shared" ref="O6:O72" si="5">SUM(K6:N6)</f>
        <v>880000</v>
      </c>
      <c r="P6" s="49"/>
      <c r="Q6" s="49"/>
      <c r="R6" s="49">
        <v>837900</v>
      </c>
      <c r="S6" s="49">
        <v>837900</v>
      </c>
      <c r="T6" s="49">
        <f t="shared" si="0"/>
        <v>42100</v>
      </c>
      <c r="U6" s="49">
        <v>3076800</v>
      </c>
      <c r="V6" s="49"/>
      <c r="W6" s="49"/>
      <c r="X6" s="49"/>
      <c r="Y6" s="49"/>
      <c r="Z6" s="49">
        <f t="shared" si="4"/>
        <v>-2238900</v>
      </c>
      <c r="AA6" s="50">
        <f t="shared" si="2"/>
        <v>0.9521590909090909</v>
      </c>
      <c r="AB6" s="53"/>
      <c r="AC6" s="53"/>
      <c r="AD6" s="54" t="s">
        <v>152</v>
      </c>
      <c r="AE6" s="55"/>
      <c r="AF6" s="56"/>
      <c r="AG6" s="16"/>
      <c r="AH6" s="16"/>
      <c r="AI6" s="16"/>
      <c r="AJ6" s="16"/>
    </row>
    <row r="7" spans="1:36" ht="40.5" hidden="1" customHeight="1" outlineLevel="1" x14ac:dyDescent="0.15">
      <c r="A7" s="8">
        <v>25800003</v>
      </c>
      <c r="B7" s="33" t="s">
        <v>114</v>
      </c>
      <c r="C7" s="34" t="s">
        <v>4</v>
      </c>
      <c r="D7" s="34" t="s">
        <v>4</v>
      </c>
      <c r="E7" s="34" t="s">
        <v>38</v>
      </c>
      <c r="F7" s="34" t="s">
        <v>40</v>
      </c>
      <c r="G7" s="35"/>
      <c r="H7" s="36" t="s">
        <v>120</v>
      </c>
      <c r="I7" s="37" t="s">
        <v>23</v>
      </c>
      <c r="J7" s="37" t="s">
        <v>176</v>
      </c>
      <c r="K7" s="49"/>
      <c r="L7" s="49"/>
      <c r="M7" s="49">
        <v>0</v>
      </c>
      <c r="N7" s="49">
        <v>0</v>
      </c>
      <c r="O7" s="49">
        <f t="shared" si="5"/>
        <v>0</v>
      </c>
      <c r="P7" s="49"/>
      <c r="Q7" s="49"/>
      <c r="R7" s="49"/>
      <c r="S7" s="49"/>
      <c r="T7" s="49">
        <f t="shared" si="0"/>
        <v>0</v>
      </c>
      <c r="U7" s="49">
        <v>0</v>
      </c>
      <c r="V7" s="49"/>
      <c r="W7" s="49"/>
      <c r="X7" s="49"/>
      <c r="Y7" s="49"/>
      <c r="Z7" s="49">
        <f t="shared" si="4"/>
        <v>0</v>
      </c>
      <c r="AA7" s="50" t="str">
        <f t="shared" si="2"/>
        <v>-</v>
      </c>
      <c r="AB7" s="53"/>
      <c r="AC7" s="53"/>
      <c r="AD7" s="54"/>
      <c r="AE7" s="55"/>
      <c r="AF7" s="56"/>
      <c r="AG7" s="16"/>
      <c r="AH7" s="16"/>
      <c r="AI7" s="16"/>
      <c r="AJ7" s="16"/>
    </row>
    <row r="8" spans="1:36" ht="22.9" customHeight="1" collapsed="1" x14ac:dyDescent="0.15">
      <c r="A8" s="8">
        <v>25700003</v>
      </c>
      <c r="B8" s="33" t="s">
        <v>4</v>
      </c>
      <c r="C8" s="34" t="s">
        <v>4</v>
      </c>
      <c r="D8" s="34" t="s">
        <v>4</v>
      </c>
      <c r="E8" s="34" t="s">
        <v>38</v>
      </c>
      <c r="F8" s="34" t="s">
        <v>40</v>
      </c>
      <c r="G8" s="35"/>
      <c r="H8" s="36" t="s">
        <v>246</v>
      </c>
      <c r="I8" s="37" t="s">
        <v>23</v>
      </c>
      <c r="J8" s="37" t="s">
        <v>176</v>
      </c>
      <c r="K8" s="49">
        <v>386000</v>
      </c>
      <c r="L8" s="49">
        <v>-386000</v>
      </c>
      <c r="M8" s="49">
        <v>0</v>
      </c>
      <c r="N8" s="49">
        <v>0</v>
      </c>
      <c r="O8" s="49">
        <f t="shared" si="5"/>
        <v>0</v>
      </c>
      <c r="P8" s="49"/>
      <c r="Q8" s="49"/>
      <c r="R8" s="49">
        <v>0</v>
      </c>
      <c r="S8" s="49">
        <v>0</v>
      </c>
      <c r="T8" s="49">
        <f t="shared" si="0"/>
        <v>0</v>
      </c>
      <c r="U8" s="49">
        <v>386000</v>
      </c>
      <c r="V8" s="49"/>
      <c r="W8" s="49"/>
      <c r="X8" s="49"/>
      <c r="Y8" s="49"/>
      <c r="Z8" s="49">
        <f t="shared" si="4"/>
        <v>-386000</v>
      </c>
      <c r="AA8" s="50" t="str">
        <f t="shared" si="2"/>
        <v>-</v>
      </c>
      <c r="AB8" s="53"/>
      <c r="AC8" s="53"/>
      <c r="AD8" s="54" t="s">
        <v>152</v>
      </c>
      <c r="AE8" s="55"/>
      <c r="AF8" s="56"/>
      <c r="AG8" s="16"/>
      <c r="AH8" s="16"/>
      <c r="AI8" s="16"/>
      <c r="AJ8" s="16"/>
    </row>
    <row r="9" spans="1:36" ht="22.9" customHeight="1" x14ac:dyDescent="0.15">
      <c r="A9" s="8">
        <v>25733337</v>
      </c>
      <c r="B9" s="33" t="s">
        <v>4</v>
      </c>
      <c r="C9" s="34" t="s">
        <v>4</v>
      </c>
      <c r="D9" s="34" t="s">
        <v>4</v>
      </c>
      <c r="E9" s="33" t="s">
        <v>38</v>
      </c>
      <c r="F9" s="33" t="s">
        <v>42</v>
      </c>
      <c r="G9" s="35"/>
      <c r="H9" s="36" t="s">
        <v>247</v>
      </c>
      <c r="I9" s="37" t="s">
        <v>23</v>
      </c>
      <c r="J9" s="37" t="s">
        <v>176</v>
      </c>
      <c r="K9" s="49">
        <v>1532000</v>
      </c>
      <c r="L9" s="49">
        <v>58000</v>
      </c>
      <c r="M9" s="49">
        <v>0</v>
      </c>
      <c r="N9" s="49">
        <v>0</v>
      </c>
      <c r="O9" s="49">
        <f t="shared" si="5"/>
        <v>1590000</v>
      </c>
      <c r="P9" s="49"/>
      <c r="Q9" s="49"/>
      <c r="R9" s="49">
        <v>1527148</v>
      </c>
      <c r="S9" s="49">
        <v>1359023</v>
      </c>
      <c r="T9" s="49">
        <f t="shared" si="0"/>
        <v>62852</v>
      </c>
      <c r="U9" s="49">
        <v>1229428</v>
      </c>
      <c r="V9" s="49"/>
      <c r="W9" s="49"/>
      <c r="X9" s="49"/>
      <c r="Y9" s="49"/>
      <c r="Z9" s="49">
        <f t="shared" si="4"/>
        <v>297720</v>
      </c>
      <c r="AA9" s="50">
        <f t="shared" si="2"/>
        <v>0.96047044025157235</v>
      </c>
      <c r="AB9" s="53"/>
      <c r="AC9" s="53"/>
      <c r="AD9" s="54" t="s">
        <v>220</v>
      </c>
      <c r="AE9" s="55"/>
      <c r="AF9" s="56"/>
      <c r="AG9" s="18"/>
      <c r="AH9" s="18"/>
      <c r="AI9" s="18"/>
      <c r="AJ9" s="18"/>
    </row>
    <row r="10" spans="1:36" ht="22.9" customHeight="1" x14ac:dyDescent="0.15">
      <c r="A10" s="8">
        <v>25733337.5</v>
      </c>
      <c r="B10" s="33" t="s">
        <v>4</v>
      </c>
      <c r="C10" s="34" t="s">
        <v>4</v>
      </c>
      <c r="D10" s="34" t="s">
        <v>4</v>
      </c>
      <c r="E10" s="33" t="s">
        <v>38</v>
      </c>
      <c r="F10" s="33" t="s">
        <v>43</v>
      </c>
      <c r="G10" s="35"/>
      <c r="H10" s="36" t="s">
        <v>248</v>
      </c>
      <c r="I10" s="37" t="s">
        <v>23</v>
      </c>
      <c r="J10" s="37" t="s">
        <v>176</v>
      </c>
      <c r="K10" s="49">
        <v>433000</v>
      </c>
      <c r="L10" s="49">
        <v>-302000</v>
      </c>
      <c r="M10" s="49">
        <v>0</v>
      </c>
      <c r="N10" s="49">
        <v>0</v>
      </c>
      <c r="O10" s="49">
        <f t="shared" si="5"/>
        <v>131000</v>
      </c>
      <c r="P10" s="49"/>
      <c r="Q10" s="49"/>
      <c r="R10" s="49">
        <v>130563</v>
      </c>
      <c r="S10" s="49">
        <v>130563</v>
      </c>
      <c r="T10" s="49">
        <f t="shared" si="0"/>
        <v>437</v>
      </c>
      <c r="U10" s="49">
        <v>442568</v>
      </c>
      <c r="V10" s="49"/>
      <c r="W10" s="49"/>
      <c r="X10" s="49"/>
      <c r="Y10" s="49"/>
      <c r="Z10" s="49">
        <f t="shared" si="4"/>
        <v>-312005</v>
      </c>
      <c r="AA10" s="50">
        <f t="shared" si="2"/>
        <v>0.99666412213740463</v>
      </c>
      <c r="AB10" s="53"/>
      <c r="AC10" s="53"/>
      <c r="AD10" s="54" t="s">
        <v>152</v>
      </c>
      <c r="AE10" s="55"/>
      <c r="AF10" s="56"/>
      <c r="AG10" s="18"/>
      <c r="AH10" s="18"/>
      <c r="AI10" s="18"/>
      <c r="AJ10" s="18"/>
    </row>
    <row r="11" spans="1:36" ht="22.9" customHeight="1" x14ac:dyDescent="0.15">
      <c r="A11" s="8">
        <v>25733338</v>
      </c>
      <c r="B11" s="33" t="s">
        <v>4</v>
      </c>
      <c r="C11" s="34" t="s">
        <v>4</v>
      </c>
      <c r="D11" s="34" t="s">
        <v>4</v>
      </c>
      <c r="E11" s="33" t="s">
        <v>38</v>
      </c>
      <c r="F11" s="33" t="s">
        <v>44</v>
      </c>
      <c r="G11" s="35"/>
      <c r="H11" s="36" t="s">
        <v>249</v>
      </c>
      <c r="I11" s="37" t="s">
        <v>23</v>
      </c>
      <c r="J11" s="37" t="s">
        <v>176</v>
      </c>
      <c r="K11" s="49">
        <v>364000</v>
      </c>
      <c r="L11" s="49">
        <v>-265000</v>
      </c>
      <c r="M11" s="49">
        <v>0</v>
      </c>
      <c r="N11" s="49">
        <v>0</v>
      </c>
      <c r="O11" s="49">
        <f t="shared" si="5"/>
        <v>99000</v>
      </c>
      <c r="P11" s="49"/>
      <c r="Q11" s="49"/>
      <c r="R11" s="49">
        <v>98706</v>
      </c>
      <c r="S11" s="49">
        <v>98706</v>
      </c>
      <c r="T11" s="49">
        <f t="shared" si="0"/>
        <v>294</v>
      </c>
      <c r="U11" s="49">
        <v>335137</v>
      </c>
      <c r="V11" s="49"/>
      <c r="W11" s="49"/>
      <c r="X11" s="49"/>
      <c r="Y11" s="49"/>
      <c r="Z11" s="49">
        <f t="shared" si="4"/>
        <v>-236431</v>
      </c>
      <c r="AA11" s="50">
        <f t="shared" si="2"/>
        <v>0.99703030303030304</v>
      </c>
      <c r="AB11" s="53"/>
      <c r="AC11" s="53"/>
      <c r="AD11" s="54" t="s">
        <v>152</v>
      </c>
      <c r="AE11" s="55"/>
      <c r="AF11" s="56"/>
      <c r="AG11" s="19"/>
      <c r="AH11" s="19"/>
      <c r="AI11" s="19"/>
      <c r="AJ11" s="19"/>
    </row>
    <row r="12" spans="1:36" ht="22.9" customHeight="1" x14ac:dyDescent="0.15">
      <c r="A12" s="8">
        <v>25733338.5</v>
      </c>
      <c r="B12" s="33" t="s">
        <v>4</v>
      </c>
      <c r="C12" s="34" t="s">
        <v>4</v>
      </c>
      <c r="D12" s="34" t="s">
        <v>4</v>
      </c>
      <c r="E12" s="33" t="s">
        <v>38</v>
      </c>
      <c r="F12" s="33" t="s">
        <v>46</v>
      </c>
      <c r="G12" s="35"/>
      <c r="H12" s="36" t="s">
        <v>250</v>
      </c>
      <c r="I12" s="37" t="s">
        <v>23</v>
      </c>
      <c r="J12" s="37" t="s">
        <v>176</v>
      </c>
      <c r="K12" s="49">
        <v>405000</v>
      </c>
      <c r="L12" s="49">
        <v>-287000</v>
      </c>
      <c r="M12" s="49">
        <v>0</v>
      </c>
      <c r="N12" s="49">
        <v>0</v>
      </c>
      <c r="O12" s="49">
        <f t="shared" si="5"/>
        <v>118000</v>
      </c>
      <c r="P12" s="49"/>
      <c r="Q12" s="49"/>
      <c r="R12" s="49">
        <v>117306</v>
      </c>
      <c r="S12" s="49">
        <v>117306</v>
      </c>
      <c r="T12" s="49">
        <f t="shared" si="0"/>
        <v>694</v>
      </c>
      <c r="U12" s="49">
        <v>430752</v>
      </c>
      <c r="V12" s="49"/>
      <c r="W12" s="49"/>
      <c r="X12" s="49"/>
      <c r="Y12" s="49"/>
      <c r="Z12" s="49">
        <f t="shared" si="4"/>
        <v>-313446</v>
      </c>
      <c r="AA12" s="50">
        <f t="shared" si="2"/>
        <v>0.9941186440677966</v>
      </c>
      <c r="AB12" s="53"/>
      <c r="AC12" s="53"/>
      <c r="AD12" s="54" t="s">
        <v>152</v>
      </c>
      <c r="AE12" s="55"/>
      <c r="AF12" s="56"/>
      <c r="AG12" s="19"/>
      <c r="AH12" s="19"/>
      <c r="AI12" s="19"/>
      <c r="AJ12" s="19"/>
    </row>
    <row r="13" spans="1:36" ht="22.9" customHeight="1" x14ac:dyDescent="0.15">
      <c r="A13" s="8">
        <v>25733339</v>
      </c>
      <c r="B13" s="33" t="s">
        <v>4</v>
      </c>
      <c r="C13" s="34" t="s">
        <v>4</v>
      </c>
      <c r="D13" s="34" t="s">
        <v>4</v>
      </c>
      <c r="E13" s="33" t="s">
        <v>38</v>
      </c>
      <c r="F13" s="33" t="s">
        <v>47</v>
      </c>
      <c r="G13" s="35"/>
      <c r="H13" s="36" t="s">
        <v>251</v>
      </c>
      <c r="I13" s="37" t="s">
        <v>23</v>
      </c>
      <c r="J13" s="37" t="s">
        <v>176</v>
      </c>
      <c r="K13" s="49">
        <v>125000</v>
      </c>
      <c r="L13" s="49">
        <v>-91000</v>
      </c>
      <c r="M13" s="49">
        <v>0</v>
      </c>
      <c r="N13" s="49">
        <v>0</v>
      </c>
      <c r="O13" s="49">
        <f t="shared" ref="O13" si="6">SUM(K13:N13)</f>
        <v>34000</v>
      </c>
      <c r="P13" s="49"/>
      <c r="Q13" s="49"/>
      <c r="R13" s="49">
        <v>33516</v>
      </c>
      <c r="S13" s="49">
        <v>33516</v>
      </c>
      <c r="T13" s="49">
        <f t="shared" si="0"/>
        <v>484</v>
      </c>
      <c r="U13" s="49">
        <v>0</v>
      </c>
      <c r="V13" s="49"/>
      <c r="W13" s="49"/>
      <c r="X13" s="49"/>
      <c r="Y13" s="49"/>
      <c r="Z13" s="49">
        <f t="shared" si="4"/>
        <v>33516</v>
      </c>
      <c r="AA13" s="50">
        <f t="shared" si="2"/>
        <v>0.98576470588235299</v>
      </c>
      <c r="AB13" s="53"/>
      <c r="AC13" s="53"/>
      <c r="AD13" s="54" t="s">
        <v>152</v>
      </c>
      <c r="AE13" s="55"/>
      <c r="AF13" s="56"/>
      <c r="AG13" s="19"/>
      <c r="AH13" s="19"/>
      <c r="AI13" s="19"/>
      <c r="AJ13" s="19"/>
    </row>
    <row r="14" spans="1:36" ht="22.9" customHeight="1" x14ac:dyDescent="0.15">
      <c r="A14" s="8">
        <v>25733339.5</v>
      </c>
      <c r="B14" s="33" t="s">
        <v>4</v>
      </c>
      <c r="C14" s="34" t="s">
        <v>4</v>
      </c>
      <c r="D14" s="34" t="s">
        <v>4</v>
      </c>
      <c r="E14" s="33" t="s">
        <v>40</v>
      </c>
      <c r="F14" s="33"/>
      <c r="G14" s="35"/>
      <c r="H14" s="36" t="s">
        <v>252</v>
      </c>
      <c r="I14" s="37" t="s">
        <v>23</v>
      </c>
      <c r="J14" s="37" t="s">
        <v>176</v>
      </c>
      <c r="K14" s="49">
        <v>847000</v>
      </c>
      <c r="L14" s="49">
        <v>60000</v>
      </c>
      <c r="M14" s="49">
        <v>0</v>
      </c>
      <c r="N14" s="49">
        <v>0</v>
      </c>
      <c r="O14" s="49">
        <f t="shared" si="5"/>
        <v>907000</v>
      </c>
      <c r="P14" s="49"/>
      <c r="Q14" s="49"/>
      <c r="R14" s="49">
        <v>737842</v>
      </c>
      <c r="S14" s="49">
        <v>737842</v>
      </c>
      <c r="T14" s="49">
        <f t="shared" si="0"/>
        <v>169158</v>
      </c>
      <c r="U14" s="49">
        <v>514761</v>
      </c>
      <c r="V14" s="49"/>
      <c r="W14" s="49"/>
      <c r="X14" s="49"/>
      <c r="Y14" s="49"/>
      <c r="Z14" s="49">
        <f t="shared" si="4"/>
        <v>223081</v>
      </c>
      <c r="AA14" s="50">
        <f t="shared" si="2"/>
        <v>0.81349724366041898</v>
      </c>
      <c r="AB14" s="53"/>
      <c r="AC14" s="53"/>
      <c r="AD14" s="57" t="s">
        <v>193</v>
      </c>
      <c r="AE14" s="55" t="s">
        <v>208</v>
      </c>
      <c r="AF14" s="57"/>
      <c r="AG14" s="16"/>
      <c r="AH14" s="16"/>
      <c r="AI14" s="16"/>
      <c r="AJ14" s="16"/>
    </row>
    <row r="15" spans="1:36" ht="22.9" customHeight="1" x14ac:dyDescent="0.15">
      <c r="A15" s="8">
        <v>25733340</v>
      </c>
      <c r="B15" s="33" t="s">
        <v>4</v>
      </c>
      <c r="C15" s="34" t="s">
        <v>4</v>
      </c>
      <c r="D15" s="34" t="s">
        <v>4</v>
      </c>
      <c r="E15" s="33" t="s">
        <v>43</v>
      </c>
      <c r="F15" s="33"/>
      <c r="G15" s="35"/>
      <c r="H15" s="36" t="s">
        <v>253</v>
      </c>
      <c r="I15" s="37" t="s">
        <v>23</v>
      </c>
      <c r="J15" s="37" t="s">
        <v>176</v>
      </c>
      <c r="K15" s="49">
        <v>956000</v>
      </c>
      <c r="L15" s="49">
        <v>-692000</v>
      </c>
      <c r="M15" s="49">
        <v>0</v>
      </c>
      <c r="N15" s="49">
        <v>0</v>
      </c>
      <c r="O15" s="49">
        <f t="shared" si="5"/>
        <v>264000</v>
      </c>
      <c r="P15" s="49"/>
      <c r="Q15" s="49"/>
      <c r="R15" s="49">
        <v>263913</v>
      </c>
      <c r="S15" s="49">
        <v>263913</v>
      </c>
      <c r="T15" s="49">
        <f t="shared" si="0"/>
        <v>87</v>
      </c>
      <c r="U15" s="49">
        <v>836178</v>
      </c>
      <c r="V15" s="49"/>
      <c r="W15" s="49"/>
      <c r="X15" s="49"/>
      <c r="Y15" s="49"/>
      <c r="Z15" s="49">
        <f t="shared" si="4"/>
        <v>-572265</v>
      </c>
      <c r="AA15" s="50">
        <f t="shared" si="2"/>
        <v>0.99967045454545456</v>
      </c>
      <c r="AB15" s="53"/>
      <c r="AC15" s="53"/>
      <c r="AD15" s="57" t="s">
        <v>152</v>
      </c>
      <c r="AE15" s="55"/>
      <c r="AF15" s="56" t="s">
        <v>221</v>
      </c>
      <c r="AG15" s="16"/>
      <c r="AH15" s="16"/>
      <c r="AI15" s="16"/>
      <c r="AJ15" s="16"/>
    </row>
    <row r="16" spans="1:36" ht="22.9" customHeight="1" x14ac:dyDescent="0.15">
      <c r="A16" s="8">
        <v>25733340.5</v>
      </c>
      <c r="B16" s="33" t="s">
        <v>4</v>
      </c>
      <c r="C16" s="34" t="s">
        <v>4</v>
      </c>
      <c r="D16" s="34" t="s">
        <v>4</v>
      </c>
      <c r="E16" s="34" t="s">
        <v>44</v>
      </c>
      <c r="F16" s="34"/>
      <c r="G16" s="35"/>
      <c r="H16" s="38" t="s">
        <v>254</v>
      </c>
      <c r="I16" s="37" t="s">
        <v>23</v>
      </c>
      <c r="J16" s="37" t="s">
        <v>176</v>
      </c>
      <c r="K16" s="49">
        <v>9000</v>
      </c>
      <c r="L16" s="49">
        <v>0</v>
      </c>
      <c r="M16" s="49">
        <v>0</v>
      </c>
      <c r="N16" s="49">
        <v>0</v>
      </c>
      <c r="O16" s="49">
        <f t="shared" si="5"/>
        <v>9000</v>
      </c>
      <c r="P16" s="49"/>
      <c r="Q16" s="49"/>
      <c r="R16" s="49">
        <v>0</v>
      </c>
      <c r="S16" s="49">
        <v>0</v>
      </c>
      <c r="T16" s="49">
        <f t="shared" si="0"/>
        <v>9000</v>
      </c>
      <c r="U16" s="49">
        <v>0</v>
      </c>
      <c r="V16" s="49"/>
      <c r="W16" s="49"/>
      <c r="X16" s="49"/>
      <c r="Y16" s="49"/>
      <c r="Z16" s="49">
        <f t="shared" si="4"/>
        <v>0</v>
      </c>
      <c r="AA16" s="50">
        <f t="shared" si="2"/>
        <v>0</v>
      </c>
      <c r="AB16" s="53"/>
      <c r="AC16" s="53"/>
      <c r="AD16" s="56" t="s">
        <v>87</v>
      </c>
      <c r="AE16" s="55" t="s">
        <v>209</v>
      </c>
      <c r="AF16" s="54"/>
      <c r="AG16" s="19"/>
      <c r="AH16" s="19"/>
      <c r="AI16" s="19"/>
      <c r="AJ16" s="19"/>
    </row>
    <row r="17" spans="1:36" ht="22.9" customHeight="1" x14ac:dyDescent="0.15">
      <c r="A17" s="8">
        <v>25733341</v>
      </c>
      <c r="B17" s="33" t="s">
        <v>4</v>
      </c>
      <c r="C17" s="34" t="s">
        <v>4</v>
      </c>
      <c r="D17" s="34" t="s">
        <v>4</v>
      </c>
      <c r="E17" s="34" t="s">
        <v>48</v>
      </c>
      <c r="F17" s="34"/>
      <c r="G17" s="35"/>
      <c r="H17" s="38" t="s">
        <v>255</v>
      </c>
      <c r="I17" s="37" t="s">
        <v>23</v>
      </c>
      <c r="J17" s="37" t="s">
        <v>176</v>
      </c>
      <c r="K17" s="49">
        <v>50000</v>
      </c>
      <c r="L17" s="49">
        <v>0</v>
      </c>
      <c r="M17" s="49">
        <v>0</v>
      </c>
      <c r="N17" s="49">
        <v>0</v>
      </c>
      <c r="O17" s="49">
        <f t="shared" si="5"/>
        <v>50000</v>
      </c>
      <c r="P17" s="49"/>
      <c r="Q17" s="49"/>
      <c r="R17" s="49">
        <v>49411</v>
      </c>
      <c r="S17" s="49">
        <v>49411</v>
      </c>
      <c r="T17" s="49">
        <f t="shared" si="0"/>
        <v>589</v>
      </c>
      <c r="U17" s="49">
        <v>29490</v>
      </c>
      <c r="V17" s="49"/>
      <c r="W17" s="49"/>
      <c r="X17" s="49"/>
      <c r="Y17" s="49"/>
      <c r="Z17" s="49">
        <f t="shared" si="4"/>
        <v>19921</v>
      </c>
      <c r="AA17" s="50">
        <f t="shared" si="2"/>
        <v>0.98821999999999999</v>
      </c>
      <c r="AB17" s="53"/>
      <c r="AC17" s="53"/>
      <c r="AD17" s="55" t="s">
        <v>88</v>
      </c>
      <c r="AE17" s="55"/>
      <c r="AF17" s="54"/>
      <c r="AG17" s="19"/>
      <c r="AH17" s="19"/>
      <c r="AI17" s="19"/>
      <c r="AJ17" s="19"/>
    </row>
    <row r="18" spans="1:36" ht="22.9" customHeight="1" x14ac:dyDescent="0.15">
      <c r="A18" s="8">
        <v>25733341.5</v>
      </c>
      <c r="B18" s="33" t="s">
        <v>4</v>
      </c>
      <c r="C18" s="34" t="s">
        <v>4</v>
      </c>
      <c r="D18" s="34" t="s">
        <v>4</v>
      </c>
      <c r="E18" s="34" t="s">
        <v>71</v>
      </c>
      <c r="F18" s="34"/>
      <c r="G18" s="35"/>
      <c r="H18" s="38" t="s">
        <v>256</v>
      </c>
      <c r="I18" s="37" t="s">
        <v>23</v>
      </c>
      <c r="J18" s="37" t="s">
        <v>176</v>
      </c>
      <c r="K18" s="49">
        <v>258000</v>
      </c>
      <c r="L18" s="49">
        <v>0</v>
      </c>
      <c r="M18" s="49">
        <v>0</v>
      </c>
      <c r="N18" s="49">
        <v>8000</v>
      </c>
      <c r="O18" s="49">
        <f t="shared" si="5"/>
        <v>266000</v>
      </c>
      <c r="P18" s="49"/>
      <c r="Q18" s="49"/>
      <c r="R18" s="49">
        <v>265485</v>
      </c>
      <c r="S18" s="49">
        <v>245631</v>
      </c>
      <c r="T18" s="49">
        <f t="shared" si="0"/>
        <v>515</v>
      </c>
      <c r="U18" s="49">
        <v>298074</v>
      </c>
      <c r="V18" s="49"/>
      <c r="W18" s="49"/>
      <c r="X18" s="49"/>
      <c r="Y18" s="49"/>
      <c r="Z18" s="49">
        <f t="shared" si="4"/>
        <v>-32589</v>
      </c>
      <c r="AA18" s="50">
        <f t="shared" si="2"/>
        <v>0.99806390977443604</v>
      </c>
      <c r="AB18" s="53"/>
      <c r="AC18" s="53"/>
      <c r="AD18" s="55" t="s">
        <v>89</v>
      </c>
      <c r="AE18" s="55"/>
      <c r="AF18" s="55"/>
      <c r="AG18" s="19"/>
      <c r="AH18" s="19"/>
      <c r="AI18" s="19"/>
      <c r="AJ18" s="19"/>
    </row>
    <row r="19" spans="1:36" ht="22.9" customHeight="1" x14ac:dyDescent="0.15">
      <c r="A19" s="8">
        <v>25733342</v>
      </c>
      <c r="B19" s="33" t="s">
        <v>4</v>
      </c>
      <c r="C19" s="34" t="s">
        <v>4</v>
      </c>
      <c r="D19" s="34" t="s">
        <v>4</v>
      </c>
      <c r="E19" s="34" t="s">
        <v>72</v>
      </c>
      <c r="F19" s="34"/>
      <c r="G19" s="35"/>
      <c r="H19" s="38" t="s">
        <v>257</v>
      </c>
      <c r="I19" s="37" t="s">
        <v>23</v>
      </c>
      <c r="J19" s="37" t="s">
        <v>176</v>
      </c>
      <c r="K19" s="49">
        <v>344000</v>
      </c>
      <c r="L19" s="49">
        <v>17000</v>
      </c>
      <c r="M19" s="49">
        <v>0</v>
      </c>
      <c r="N19" s="49">
        <v>7000</v>
      </c>
      <c r="O19" s="49">
        <f t="shared" si="5"/>
        <v>368000</v>
      </c>
      <c r="P19" s="49"/>
      <c r="Q19" s="49"/>
      <c r="R19" s="49">
        <v>367209</v>
      </c>
      <c r="S19" s="49">
        <v>367209</v>
      </c>
      <c r="T19" s="49">
        <f t="shared" si="0"/>
        <v>791</v>
      </c>
      <c r="U19" s="49">
        <v>416058</v>
      </c>
      <c r="V19" s="49"/>
      <c r="W19" s="49"/>
      <c r="X19" s="49"/>
      <c r="Y19" s="49"/>
      <c r="Z19" s="49">
        <f t="shared" si="4"/>
        <v>-48849</v>
      </c>
      <c r="AA19" s="50">
        <f t="shared" si="2"/>
        <v>0.99785054347826085</v>
      </c>
      <c r="AB19" s="53"/>
      <c r="AC19" s="53"/>
      <c r="AD19" s="55" t="s">
        <v>90</v>
      </c>
      <c r="AE19" s="55"/>
      <c r="AF19" s="55"/>
      <c r="AG19" s="19"/>
      <c r="AH19" s="19"/>
      <c r="AI19" s="19"/>
      <c r="AJ19" s="19"/>
    </row>
    <row r="20" spans="1:36" ht="22.9" customHeight="1" x14ac:dyDescent="0.15">
      <c r="A20" s="8">
        <v>25733342.5</v>
      </c>
      <c r="B20" s="33" t="s">
        <v>4</v>
      </c>
      <c r="C20" s="34" t="s">
        <v>4</v>
      </c>
      <c r="D20" s="34" t="s">
        <v>4</v>
      </c>
      <c r="E20" s="34" t="s">
        <v>49</v>
      </c>
      <c r="F20" s="34"/>
      <c r="G20" s="35"/>
      <c r="H20" s="38" t="s">
        <v>258</v>
      </c>
      <c r="I20" s="37" t="s">
        <v>23</v>
      </c>
      <c r="J20" s="37" t="s">
        <v>176</v>
      </c>
      <c r="K20" s="49">
        <v>13000</v>
      </c>
      <c r="L20" s="49">
        <v>0</v>
      </c>
      <c r="M20" s="49">
        <v>0</v>
      </c>
      <c r="N20" s="49">
        <v>0</v>
      </c>
      <c r="O20" s="49">
        <f t="shared" si="5"/>
        <v>13000</v>
      </c>
      <c r="P20" s="49"/>
      <c r="Q20" s="49"/>
      <c r="R20" s="49">
        <v>0</v>
      </c>
      <c r="S20" s="49">
        <v>0</v>
      </c>
      <c r="T20" s="49">
        <f t="shared" si="0"/>
        <v>13000</v>
      </c>
      <c r="U20" s="49">
        <v>0</v>
      </c>
      <c r="V20" s="49"/>
      <c r="W20" s="49"/>
      <c r="X20" s="49"/>
      <c r="Y20" s="49"/>
      <c r="Z20" s="49">
        <f t="shared" si="4"/>
        <v>0</v>
      </c>
      <c r="AA20" s="50">
        <f t="shared" si="2"/>
        <v>0</v>
      </c>
      <c r="AB20" s="53"/>
      <c r="AC20" s="53"/>
      <c r="AD20" s="55" t="s">
        <v>91</v>
      </c>
      <c r="AE20" s="55" t="s">
        <v>209</v>
      </c>
      <c r="AF20" s="55"/>
      <c r="AG20" s="19"/>
      <c r="AH20" s="19"/>
      <c r="AI20" s="19"/>
      <c r="AJ20" s="19"/>
    </row>
    <row r="21" spans="1:36" ht="40.5" hidden="1" customHeight="1" outlineLevel="1" x14ac:dyDescent="0.15">
      <c r="A21" s="8">
        <v>25733343</v>
      </c>
      <c r="B21" s="33" t="s">
        <v>4</v>
      </c>
      <c r="C21" s="34" t="s">
        <v>4</v>
      </c>
      <c r="D21" s="34" t="s">
        <v>4</v>
      </c>
      <c r="E21" s="34" t="s">
        <v>50</v>
      </c>
      <c r="F21" s="34"/>
      <c r="G21" s="35"/>
      <c r="H21" s="38" t="s">
        <v>161</v>
      </c>
      <c r="I21" s="37" t="s">
        <v>23</v>
      </c>
      <c r="J21" s="37" t="s">
        <v>176</v>
      </c>
      <c r="K21" s="49">
        <v>0</v>
      </c>
      <c r="L21" s="49">
        <v>0</v>
      </c>
      <c r="M21" s="49">
        <v>0</v>
      </c>
      <c r="N21" s="49">
        <v>0</v>
      </c>
      <c r="O21" s="49">
        <f t="shared" si="5"/>
        <v>0</v>
      </c>
      <c r="P21" s="49"/>
      <c r="Q21" s="49"/>
      <c r="R21" s="49">
        <v>0</v>
      </c>
      <c r="S21" s="49">
        <v>0</v>
      </c>
      <c r="T21" s="49">
        <f t="shared" si="0"/>
        <v>0</v>
      </c>
      <c r="U21" s="49">
        <v>0</v>
      </c>
      <c r="V21" s="49"/>
      <c r="W21" s="49"/>
      <c r="X21" s="49"/>
      <c r="Y21" s="49"/>
      <c r="Z21" s="49">
        <f t="shared" si="4"/>
        <v>0</v>
      </c>
      <c r="AA21" s="50" t="str">
        <f t="shared" si="2"/>
        <v>-</v>
      </c>
      <c r="AB21" s="53"/>
      <c r="AC21" s="53"/>
      <c r="AD21" s="55" t="s">
        <v>162</v>
      </c>
      <c r="AE21" s="55"/>
      <c r="AF21" s="55"/>
      <c r="AG21" s="19"/>
      <c r="AH21" s="19"/>
      <c r="AI21" s="19"/>
      <c r="AJ21" s="19"/>
    </row>
    <row r="22" spans="1:36" ht="29.45" customHeight="1" collapsed="1" x14ac:dyDescent="0.15">
      <c r="A22" s="8">
        <v>25733343.5</v>
      </c>
      <c r="B22" s="33" t="s">
        <v>4</v>
      </c>
      <c r="C22" s="34" t="s">
        <v>4</v>
      </c>
      <c r="D22" s="34" t="s">
        <v>4</v>
      </c>
      <c r="E22" s="34" t="s">
        <v>51</v>
      </c>
      <c r="F22" s="34"/>
      <c r="G22" s="35"/>
      <c r="H22" s="38" t="s">
        <v>259</v>
      </c>
      <c r="I22" s="37" t="s">
        <v>23</v>
      </c>
      <c r="J22" s="37" t="s">
        <v>176</v>
      </c>
      <c r="K22" s="49">
        <v>10325000</v>
      </c>
      <c r="L22" s="49">
        <v>-2500000</v>
      </c>
      <c r="M22" s="49">
        <v>0</v>
      </c>
      <c r="N22" s="49">
        <v>0</v>
      </c>
      <c r="O22" s="49">
        <f t="shared" si="5"/>
        <v>7825000</v>
      </c>
      <c r="P22" s="49"/>
      <c r="Q22" s="49"/>
      <c r="R22" s="49">
        <v>7497136</v>
      </c>
      <c r="S22" s="49">
        <v>4004526</v>
      </c>
      <c r="T22" s="49">
        <f t="shared" si="0"/>
        <v>327864</v>
      </c>
      <c r="U22" s="49">
        <v>10154505</v>
      </c>
      <c r="V22" s="49"/>
      <c r="W22" s="49"/>
      <c r="X22" s="49"/>
      <c r="Y22" s="49"/>
      <c r="Z22" s="49">
        <f t="shared" si="4"/>
        <v>-2657369</v>
      </c>
      <c r="AA22" s="50">
        <f t="shared" si="2"/>
        <v>0.95810044728434507</v>
      </c>
      <c r="AB22" s="53"/>
      <c r="AC22" s="53"/>
      <c r="AD22" s="54" t="s">
        <v>92</v>
      </c>
      <c r="AE22" s="55"/>
      <c r="AF22" s="54" t="s">
        <v>219</v>
      </c>
      <c r="AG22" s="19"/>
      <c r="AH22" s="19"/>
      <c r="AI22" s="19"/>
      <c r="AJ22" s="19"/>
    </row>
    <row r="23" spans="1:36" ht="22.9" customHeight="1" x14ac:dyDescent="0.15">
      <c r="A23" s="8">
        <v>25733344</v>
      </c>
      <c r="B23" s="33" t="s">
        <v>4</v>
      </c>
      <c r="C23" s="34" t="s">
        <v>4</v>
      </c>
      <c r="D23" s="34" t="s">
        <v>4</v>
      </c>
      <c r="E23" s="34" t="s">
        <v>73</v>
      </c>
      <c r="F23" s="34"/>
      <c r="G23" s="35"/>
      <c r="H23" s="38" t="s">
        <v>260</v>
      </c>
      <c r="I23" s="37" t="s">
        <v>23</v>
      </c>
      <c r="J23" s="37" t="s">
        <v>176</v>
      </c>
      <c r="K23" s="49">
        <v>19349000</v>
      </c>
      <c r="L23" s="49">
        <v>-1500000</v>
      </c>
      <c r="M23" s="49">
        <v>0</v>
      </c>
      <c r="N23" s="49">
        <v>-300000</v>
      </c>
      <c r="O23" s="49">
        <f t="shared" si="5"/>
        <v>17549000</v>
      </c>
      <c r="P23" s="49"/>
      <c r="Q23" s="49"/>
      <c r="R23" s="49">
        <v>16967689</v>
      </c>
      <c r="S23" s="49">
        <v>16967689</v>
      </c>
      <c r="T23" s="49">
        <f t="shared" si="0"/>
        <v>581311</v>
      </c>
      <c r="U23" s="49">
        <v>17369627</v>
      </c>
      <c r="V23" s="49"/>
      <c r="W23" s="49"/>
      <c r="X23" s="49"/>
      <c r="Y23" s="49"/>
      <c r="Z23" s="49">
        <f t="shared" si="4"/>
        <v>-401938</v>
      </c>
      <c r="AA23" s="50">
        <f t="shared" si="2"/>
        <v>0.96687497863126104</v>
      </c>
      <c r="AB23" s="53"/>
      <c r="AC23" s="53"/>
      <c r="AD23" s="55" t="s">
        <v>90</v>
      </c>
      <c r="AE23" s="55"/>
      <c r="AF23" s="55"/>
      <c r="AG23" s="19"/>
      <c r="AH23" s="19"/>
      <c r="AI23" s="19"/>
      <c r="AJ23" s="19"/>
    </row>
    <row r="24" spans="1:36" ht="37.9" customHeight="1" x14ac:dyDescent="0.15">
      <c r="A24" s="8">
        <v>25733344.5</v>
      </c>
      <c r="B24" s="33" t="s">
        <v>4</v>
      </c>
      <c r="C24" s="34" t="s">
        <v>4</v>
      </c>
      <c r="D24" s="34" t="s">
        <v>4</v>
      </c>
      <c r="E24" s="34" t="s">
        <v>74</v>
      </c>
      <c r="F24" s="34"/>
      <c r="G24" s="35"/>
      <c r="H24" s="38" t="s">
        <v>261</v>
      </c>
      <c r="I24" s="37" t="s">
        <v>23</v>
      </c>
      <c r="J24" s="37" t="s">
        <v>176</v>
      </c>
      <c r="K24" s="49">
        <v>12723000</v>
      </c>
      <c r="L24" s="49">
        <v>6700000</v>
      </c>
      <c r="M24" s="49">
        <v>0</v>
      </c>
      <c r="N24" s="49">
        <v>0</v>
      </c>
      <c r="O24" s="49">
        <f t="shared" si="5"/>
        <v>19423000</v>
      </c>
      <c r="P24" s="49"/>
      <c r="Q24" s="49"/>
      <c r="R24" s="49">
        <v>18290250</v>
      </c>
      <c r="S24" s="49">
        <v>18290250</v>
      </c>
      <c r="T24" s="49">
        <f t="shared" si="0"/>
        <v>1132750</v>
      </c>
      <c r="U24" s="49">
        <v>15373131</v>
      </c>
      <c r="V24" s="49"/>
      <c r="W24" s="49"/>
      <c r="X24" s="49"/>
      <c r="Y24" s="49"/>
      <c r="Z24" s="49">
        <f t="shared" si="4"/>
        <v>2917119</v>
      </c>
      <c r="AA24" s="50">
        <f t="shared" si="2"/>
        <v>0.9416799670493744</v>
      </c>
      <c r="AB24" s="53"/>
      <c r="AC24" s="53"/>
      <c r="AD24" s="57" t="s">
        <v>196</v>
      </c>
      <c r="AE24" s="56"/>
      <c r="AF24" s="57" t="s">
        <v>222</v>
      </c>
      <c r="AG24" s="16"/>
      <c r="AH24" s="16"/>
      <c r="AI24" s="16"/>
      <c r="AJ24" s="16"/>
    </row>
    <row r="25" spans="1:36" ht="22.9" customHeight="1" x14ac:dyDescent="0.15">
      <c r="A25" s="8">
        <v>25733345</v>
      </c>
      <c r="B25" s="33" t="s">
        <v>4</v>
      </c>
      <c r="C25" s="34" t="s">
        <v>4</v>
      </c>
      <c r="D25" s="34" t="s">
        <v>4</v>
      </c>
      <c r="E25" s="34" t="s">
        <v>75</v>
      </c>
      <c r="F25" s="34"/>
      <c r="G25" s="35"/>
      <c r="H25" s="38" t="s">
        <v>262</v>
      </c>
      <c r="I25" s="37" t="s">
        <v>23</v>
      </c>
      <c r="J25" s="37" t="s">
        <v>176</v>
      </c>
      <c r="K25" s="49">
        <v>486000</v>
      </c>
      <c r="L25" s="49">
        <v>0</v>
      </c>
      <c r="M25" s="49">
        <v>0</v>
      </c>
      <c r="N25" s="49">
        <v>0</v>
      </c>
      <c r="O25" s="49">
        <f t="shared" si="5"/>
        <v>486000</v>
      </c>
      <c r="P25" s="49"/>
      <c r="Q25" s="49"/>
      <c r="R25" s="49">
        <v>475200</v>
      </c>
      <c r="S25" s="49">
        <v>475200</v>
      </c>
      <c r="T25" s="49">
        <f t="shared" si="0"/>
        <v>10800</v>
      </c>
      <c r="U25" s="49">
        <v>476080</v>
      </c>
      <c r="V25" s="49"/>
      <c r="W25" s="49"/>
      <c r="X25" s="49"/>
      <c r="Y25" s="49"/>
      <c r="Z25" s="49">
        <f t="shared" si="4"/>
        <v>-880</v>
      </c>
      <c r="AA25" s="50">
        <f t="shared" si="2"/>
        <v>0.97777777777777775</v>
      </c>
      <c r="AB25" s="53"/>
      <c r="AC25" s="53"/>
      <c r="AD25" s="57" t="s">
        <v>153</v>
      </c>
      <c r="AE25" s="55"/>
      <c r="AF25" s="54"/>
      <c r="AG25" s="19"/>
      <c r="AH25" s="19"/>
      <c r="AI25" s="19"/>
      <c r="AJ25" s="19"/>
    </row>
    <row r="26" spans="1:36" ht="22.9" customHeight="1" x14ac:dyDescent="0.15">
      <c r="A26" s="8">
        <v>25733345.5</v>
      </c>
      <c r="B26" s="33" t="s">
        <v>4</v>
      </c>
      <c r="C26" s="34" t="s">
        <v>4</v>
      </c>
      <c r="D26" s="34" t="s">
        <v>4</v>
      </c>
      <c r="E26" s="34" t="s">
        <v>52</v>
      </c>
      <c r="F26" s="34"/>
      <c r="G26" s="35"/>
      <c r="H26" s="38" t="s">
        <v>263</v>
      </c>
      <c r="I26" s="37" t="s">
        <v>23</v>
      </c>
      <c r="J26" s="37" t="s">
        <v>176</v>
      </c>
      <c r="K26" s="49">
        <v>1295000</v>
      </c>
      <c r="L26" s="49">
        <v>95000</v>
      </c>
      <c r="M26" s="49">
        <v>0</v>
      </c>
      <c r="N26" s="49">
        <v>1000</v>
      </c>
      <c r="O26" s="49">
        <f t="shared" si="5"/>
        <v>1391000</v>
      </c>
      <c r="P26" s="49"/>
      <c r="Q26" s="49"/>
      <c r="R26" s="49">
        <v>1390630</v>
      </c>
      <c r="S26" s="49">
        <v>1386304</v>
      </c>
      <c r="T26" s="49">
        <f t="shared" si="0"/>
        <v>370</v>
      </c>
      <c r="U26" s="49">
        <v>1293723</v>
      </c>
      <c r="V26" s="49"/>
      <c r="W26" s="49"/>
      <c r="X26" s="49"/>
      <c r="Y26" s="49"/>
      <c r="Z26" s="49">
        <f t="shared" si="4"/>
        <v>96907</v>
      </c>
      <c r="AA26" s="50">
        <f t="shared" si="2"/>
        <v>0.99973400431344361</v>
      </c>
      <c r="AB26" s="53"/>
      <c r="AC26" s="53"/>
      <c r="AD26" s="57" t="s">
        <v>93</v>
      </c>
      <c r="AE26" s="55"/>
      <c r="AF26" s="55"/>
      <c r="AG26" s="19"/>
      <c r="AH26" s="19"/>
      <c r="AI26" s="19"/>
      <c r="AJ26" s="19"/>
    </row>
    <row r="27" spans="1:36" ht="22.9" customHeight="1" x14ac:dyDescent="0.15">
      <c r="A27" s="8">
        <v>25733346</v>
      </c>
      <c r="B27" s="33" t="s">
        <v>4</v>
      </c>
      <c r="C27" s="34" t="s">
        <v>4</v>
      </c>
      <c r="D27" s="34" t="s">
        <v>4</v>
      </c>
      <c r="E27" s="34" t="s">
        <v>76</v>
      </c>
      <c r="F27" s="34"/>
      <c r="G27" s="35"/>
      <c r="H27" s="38" t="s">
        <v>264</v>
      </c>
      <c r="I27" s="37" t="s">
        <v>23</v>
      </c>
      <c r="J27" s="37" t="s">
        <v>176</v>
      </c>
      <c r="K27" s="49">
        <v>56210000</v>
      </c>
      <c r="L27" s="49">
        <v>0</v>
      </c>
      <c r="M27" s="49">
        <v>0</v>
      </c>
      <c r="N27" s="49">
        <v>72000</v>
      </c>
      <c r="O27" s="49">
        <f t="shared" si="5"/>
        <v>56282000</v>
      </c>
      <c r="P27" s="49"/>
      <c r="Q27" s="49"/>
      <c r="R27" s="49">
        <v>56281280</v>
      </c>
      <c r="S27" s="49">
        <v>56281280</v>
      </c>
      <c r="T27" s="49">
        <f t="shared" si="0"/>
        <v>720</v>
      </c>
      <c r="U27" s="49">
        <v>56210000</v>
      </c>
      <c r="V27" s="49"/>
      <c r="W27" s="49"/>
      <c r="X27" s="49"/>
      <c r="Y27" s="49"/>
      <c r="Z27" s="49">
        <f t="shared" si="4"/>
        <v>71280</v>
      </c>
      <c r="AA27" s="50">
        <f t="shared" si="2"/>
        <v>0.99998720727763757</v>
      </c>
      <c r="AB27" s="53"/>
      <c r="AC27" s="53"/>
      <c r="AD27" s="57" t="s">
        <v>154</v>
      </c>
      <c r="AE27" s="55"/>
      <c r="AF27" s="55"/>
      <c r="AG27" s="19"/>
      <c r="AH27" s="19"/>
      <c r="AI27" s="19"/>
      <c r="AJ27" s="19"/>
    </row>
    <row r="28" spans="1:36" ht="22.9" customHeight="1" x14ac:dyDescent="0.15">
      <c r="A28" s="8">
        <v>25733346.5</v>
      </c>
      <c r="B28" s="33" t="s">
        <v>4</v>
      </c>
      <c r="C28" s="34" t="s">
        <v>4</v>
      </c>
      <c r="D28" s="34" t="s">
        <v>4</v>
      </c>
      <c r="E28" s="34" t="s">
        <v>25</v>
      </c>
      <c r="F28" s="34"/>
      <c r="G28" s="35"/>
      <c r="H28" s="38" t="s">
        <v>265</v>
      </c>
      <c r="I28" s="37" t="s">
        <v>23</v>
      </c>
      <c r="J28" s="37" t="s">
        <v>176</v>
      </c>
      <c r="K28" s="49">
        <v>110000</v>
      </c>
      <c r="L28" s="49">
        <v>0</v>
      </c>
      <c r="M28" s="49">
        <v>0</v>
      </c>
      <c r="N28" s="49">
        <v>0</v>
      </c>
      <c r="O28" s="49">
        <f t="shared" si="5"/>
        <v>110000</v>
      </c>
      <c r="P28" s="49"/>
      <c r="Q28" s="49"/>
      <c r="R28" s="49">
        <v>0</v>
      </c>
      <c r="S28" s="49">
        <v>0</v>
      </c>
      <c r="T28" s="49">
        <f t="shared" si="0"/>
        <v>110000</v>
      </c>
      <c r="U28" s="49">
        <v>85200</v>
      </c>
      <c r="V28" s="49"/>
      <c r="W28" s="49"/>
      <c r="X28" s="49"/>
      <c r="Y28" s="49"/>
      <c r="Z28" s="49">
        <f t="shared" si="4"/>
        <v>-85200</v>
      </c>
      <c r="AA28" s="50">
        <f t="shared" si="2"/>
        <v>0</v>
      </c>
      <c r="AB28" s="53"/>
      <c r="AC28" s="53"/>
      <c r="AD28" s="54" t="s">
        <v>197</v>
      </c>
      <c r="AE28" s="55"/>
      <c r="AF28" s="55"/>
      <c r="AG28" s="19"/>
      <c r="AH28" s="19"/>
      <c r="AI28" s="19"/>
      <c r="AJ28" s="19"/>
    </row>
    <row r="29" spans="1:36" ht="22.9" customHeight="1" x14ac:dyDescent="0.15">
      <c r="A29" s="8">
        <v>25733347</v>
      </c>
      <c r="B29" s="33" t="s">
        <v>4</v>
      </c>
      <c r="C29" s="34" t="s">
        <v>4</v>
      </c>
      <c r="D29" s="34" t="s">
        <v>4</v>
      </c>
      <c r="E29" s="34" t="s">
        <v>77</v>
      </c>
      <c r="F29" s="34"/>
      <c r="G29" s="35"/>
      <c r="H29" s="38" t="s">
        <v>266</v>
      </c>
      <c r="I29" s="37" t="s">
        <v>23</v>
      </c>
      <c r="J29" s="37" t="s">
        <v>176</v>
      </c>
      <c r="K29" s="49">
        <v>30000</v>
      </c>
      <c r="L29" s="49">
        <v>9000</v>
      </c>
      <c r="M29" s="49">
        <v>0</v>
      </c>
      <c r="N29" s="49">
        <v>0</v>
      </c>
      <c r="O29" s="49">
        <f t="shared" si="5"/>
        <v>39000</v>
      </c>
      <c r="P29" s="49"/>
      <c r="Q29" s="49"/>
      <c r="R29" s="49">
        <v>39000</v>
      </c>
      <c r="S29" s="49">
        <v>39000</v>
      </c>
      <c r="T29" s="49">
        <f t="shared" si="0"/>
        <v>0</v>
      </c>
      <c r="U29" s="49">
        <v>25800</v>
      </c>
      <c r="V29" s="49"/>
      <c r="W29" s="49"/>
      <c r="X29" s="49"/>
      <c r="Y29" s="49"/>
      <c r="Z29" s="49">
        <f t="shared" si="4"/>
        <v>13200</v>
      </c>
      <c r="AA29" s="50">
        <f t="shared" si="2"/>
        <v>1</v>
      </c>
      <c r="AB29" s="53"/>
      <c r="AC29" s="53"/>
      <c r="AD29" s="57" t="s">
        <v>223</v>
      </c>
      <c r="AE29" s="55"/>
      <c r="AF29" s="55"/>
      <c r="AG29" s="19"/>
      <c r="AH29" s="19"/>
      <c r="AI29" s="19"/>
      <c r="AJ29" s="19"/>
    </row>
    <row r="30" spans="1:36" ht="22.9" customHeight="1" x14ac:dyDescent="0.15">
      <c r="A30" s="8">
        <v>25733347.5</v>
      </c>
      <c r="B30" s="33" t="s">
        <v>4</v>
      </c>
      <c r="C30" s="34" t="s">
        <v>4</v>
      </c>
      <c r="D30" s="34" t="s">
        <v>4</v>
      </c>
      <c r="E30" s="34" t="s">
        <v>53</v>
      </c>
      <c r="F30" s="34"/>
      <c r="G30" s="35"/>
      <c r="H30" s="38" t="s">
        <v>267</v>
      </c>
      <c r="I30" s="37" t="s">
        <v>23</v>
      </c>
      <c r="J30" s="37" t="s">
        <v>176</v>
      </c>
      <c r="K30" s="49">
        <v>528000</v>
      </c>
      <c r="L30" s="49">
        <v>0</v>
      </c>
      <c r="M30" s="49">
        <v>0</v>
      </c>
      <c r="N30" s="49">
        <v>0</v>
      </c>
      <c r="O30" s="49">
        <f t="shared" si="5"/>
        <v>528000</v>
      </c>
      <c r="P30" s="49"/>
      <c r="Q30" s="49"/>
      <c r="R30" s="49">
        <v>390280</v>
      </c>
      <c r="S30" s="49">
        <v>370590</v>
      </c>
      <c r="T30" s="49">
        <f t="shared" si="0"/>
        <v>137720</v>
      </c>
      <c r="U30" s="49">
        <v>509080</v>
      </c>
      <c r="V30" s="49"/>
      <c r="W30" s="49"/>
      <c r="X30" s="49"/>
      <c r="Y30" s="49"/>
      <c r="Z30" s="49">
        <f>R30-U30</f>
        <v>-118800</v>
      </c>
      <c r="AA30" s="50">
        <f t="shared" si="2"/>
        <v>0.73916666666666664</v>
      </c>
      <c r="AB30" s="53"/>
      <c r="AC30" s="53"/>
      <c r="AD30" s="54" t="s">
        <v>190</v>
      </c>
      <c r="AE30" s="54" t="s">
        <v>191</v>
      </c>
      <c r="AF30" s="54" t="s">
        <v>224</v>
      </c>
      <c r="AG30" s="19"/>
      <c r="AH30" s="19"/>
      <c r="AI30" s="19"/>
      <c r="AJ30" s="19"/>
    </row>
    <row r="31" spans="1:36" ht="22.9" customHeight="1" x14ac:dyDescent="0.15">
      <c r="A31" s="8">
        <v>25733348</v>
      </c>
      <c r="B31" s="33" t="s">
        <v>4</v>
      </c>
      <c r="C31" s="34" t="s">
        <v>4</v>
      </c>
      <c r="D31" s="34" t="s">
        <v>4</v>
      </c>
      <c r="E31" s="34" t="s">
        <v>78</v>
      </c>
      <c r="F31" s="34"/>
      <c r="G31" s="35"/>
      <c r="H31" s="38" t="s">
        <v>268</v>
      </c>
      <c r="I31" s="37" t="s">
        <v>23</v>
      </c>
      <c r="J31" s="37" t="s">
        <v>176</v>
      </c>
      <c r="K31" s="49">
        <v>89000</v>
      </c>
      <c r="L31" s="49">
        <v>0</v>
      </c>
      <c r="M31" s="49">
        <v>0</v>
      </c>
      <c r="N31" s="49">
        <v>0</v>
      </c>
      <c r="O31" s="49">
        <f t="shared" si="5"/>
        <v>89000</v>
      </c>
      <c r="P31" s="49"/>
      <c r="Q31" s="49"/>
      <c r="R31" s="49">
        <v>70600</v>
      </c>
      <c r="S31" s="49">
        <v>70600</v>
      </c>
      <c r="T31" s="49">
        <f t="shared" si="0"/>
        <v>18400</v>
      </c>
      <c r="U31" s="49">
        <v>81700</v>
      </c>
      <c r="V31" s="49"/>
      <c r="W31" s="49"/>
      <c r="X31" s="49"/>
      <c r="Y31" s="49"/>
      <c r="Z31" s="49">
        <f t="shared" si="4"/>
        <v>-11100</v>
      </c>
      <c r="AA31" s="50">
        <f t="shared" si="2"/>
        <v>0.79325842696629212</v>
      </c>
      <c r="AB31" s="53"/>
      <c r="AC31" s="53"/>
      <c r="AD31" s="54" t="s">
        <v>94</v>
      </c>
      <c r="AE31" s="55" t="s">
        <v>208</v>
      </c>
      <c r="AF31" s="54" t="s">
        <v>163</v>
      </c>
      <c r="AG31" s="19"/>
      <c r="AH31" s="19"/>
      <c r="AI31" s="19"/>
      <c r="AJ31" s="19"/>
    </row>
    <row r="32" spans="1:36" ht="22.9" customHeight="1" x14ac:dyDescent="0.15">
      <c r="A32" s="8">
        <v>25733348.5</v>
      </c>
      <c r="B32" s="33" t="s">
        <v>4</v>
      </c>
      <c r="C32" s="34" t="s">
        <v>4</v>
      </c>
      <c r="D32" s="34" t="s">
        <v>4</v>
      </c>
      <c r="E32" s="34" t="s">
        <v>79</v>
      </c>
      <c r="F32" s="34"/>
      <c r="G32" s="35"/>
      <c r="H32" s="38" t="s">
        <v>269</v>
      </c>
      <c r="I32" s="37" t="s">
        <v>23</v>
      </c>
      <c r="J32" s="37" t="s">
        <v>176</v>
      </c>
      <c r="K32" s="49">
        <v>171000</v>
      </c>
      <c r="L32" s="49">
        <v>2000</v>
      </c>
      <c r="M32" s="49">
        <v>0</v>
      </c>
      <c r="N32" s="49">
        <v>0</v>
      </c>
      <c r="O32" s="49">
        <f t="shared" si="5"/>
        <v>173000</v>
      </c>
      <c r="P32" s="49"/>
      <c r="Q32" s="49"/>
      <c r="R32" s="49">
        <v>172779</v>
      </c>
      <c r="S32" s="49">
        <v>172779</v>
      </c>
      <c r="T32" s="49">
        <f t="shared" si="0"/>
        <v>221</v>
      </c>
      <c r="U32" s="49">
        <v>160439</v>
      </c>
      <c r="V32" s="49"/>
      <c r="W32" s="49"/>
      <c r="X32" s="49"/>
      <c r="Y32" s="49"/>
      <c r="Z32" s="49">
        <f t="shared" si="4"/>
        <v>12340</v>
      </c>
      <c r="AA32" s="50">
        <f t="shared" si="2"/>
        <v>0.99872254335260113</v>
      </c>
      <c r="AB32" s="53"/>
      <c r="AC32" s="53"/>
      <c r="AD32" s="54" t="s">
        <v>155</v>
      </c>
      <c r="AE32" s="55"/>
      <c r="AF32" s="54"/>
      <c r="AG32" s="19"/>
      <c r="AH32" s="19"/>
      <c r="AI32" s="19"/>
      <c r="AJ32" s="19"/>
    </row>
    <row r="33" spans="1:36" ht="22.9" customHeight="1" x14ac:dyDescent="0.15">
      <c r="A33" s="8">
        <v>25733349</v>
      </c>
      <c r="B33" s="33" t="s">
        <v>4</v>
      </c>
      <c r="C33" s="34" t="s">
        <v>4</v>
      </c>
      <c r="D33" s="34" t="s">
        <v>4</v>
      </c>
      <c r="E33" s="34" t="s">
        <v>54</v>
      </c>
      <c r="F33" s="34"/>
      <c r="G33" s="35"/>
      <c r="H33" s="38" t="s">
        <v>270</v>
      </c>
      <c r="I33" s="37" t="s">
        <v>23</v>
      </c>
      <c r="J33" s="37" t="s">
        <v>176</v>
      </c>
      <c r="K33" s="49">
        <v>119000</v>
      </c>
      <c r="L33" s="49">
        <v>9839000</v>
      </c>
      <c r="M33" s="49">
        <v>0</v>
      </c>
      <c r="N33" s="49">
        <v>0</v>
      </c>
      <c r="O33" s="49">
        <f t="shared" ref="O33" si="7">SUM(K33:N33)</f>
        <v>9958000</v>
      </c>
      <c r="P33" s="49"/>
      <c r="Q33" s="49"/>
      <c r="R33" s="49">
        <v>9654765</v>
      </c>
      <c r="S33" s="49">
        <v>118800</v>
      </c>
      <c r="T33" s="49">
        <f t="shared" si="0"/>
        <v>303235</v>
      </c>
      <c r="U33" s="49">
        <v>0</v>
      </c>
      <c r="V33" s="49"/>
      <c r="W33" s="49"/>
      <c r="X33" s="49"/>
      <c r="Y33" s="49"/>
      <c r="Z33" s="49">
        <f t="shared" si="4"/>
        <v>9654765</v>
      </c>
      <c r="AA33" s="50">
        <f t="shared" si="2"/>
        <v>0.96954860413737698</v>
      </c>
      <c r="AB33" s="53"/>
      <c r="AC33" s="53"/>
      <c r="AD33" s="54" t="s">
        <v>226</v>
      </c>
      <c r="AE33" s="55"/>
      <c r="AF33" s="54" t="s">
        <v>225</v>
      </c>
      <c r="AG33" s="19"/>
      <c r="AH33" s="19"/>
      <c r="AI33" s="19"/>
      <c r="AJ33" s="19"/>
    </row>
    <row r="34" spans="1:36" ht="22.9" customHeight="1" x14ac:dyDescent="0.15">
      <c r="A34" s="8">
        <v>25733349.5</v>
      </c>
      <c r="B34" s="33" t="s">
        <v>114</v>
      </c>
      <c r="C34" s="34" t="s">
        <v>4</v>
      </c>
      <c r="D34" s="34" t="s">
        <v>26</v>
      </c>
      <c r="E34" s="34" t="s">
        <v>74</v>
      </c>
      <c r="F34" s="34"/>
      <c r="G34" s="35"/>
      <c r="H34" s="38" t="s">
        <v>121</v>
      </c>
      <c r="I34" s="37" t="s">
        <v>23</v>
      </c>
      <c r="J34" s="37" t="s">
        <v>176</v>
      </c>
      <c r="K34" s="49">
        <v>1000</v>
      </c>
      <c r="L34" s="49">
        <v>0</v>
      </c>
      <c r="M34" s="49">
        <v>0</v>
      </c>
      <c r="N34" s="49">
        <v>0</v>
      </c>
      <c r="O34" s="49">
        <f t="shared" si="5"/>
        <v>1000</v>
      </c>
      <c r="P34" s="49"/>
      <c r="Q34" s="49"/>
      <c r="R34" s="49">
        <v>0</v>
      </c>
      <c r="S34" s="49">
        <v>0</v>
      </c>
      <c r="T34" s="49">
        <f t="shared" si="0"/>
        <v>1000</v>
      </c>
      <c r="U34" s="49">
        <v>0</v>
      </c>
      <c r="V34" s="49"/>
      <c r="W34" s="49"/>
      <c r="X34" s="49"/>
      <c r="Y34" s="49"/>
      <c r="Z34" s="49">
        <f t="shared" si="4"/>
        <v>0</v>
      </c>
      <c r="AA34" s="50">
        <f t="shared" si="2"/>
        <v>0</v>
      </c>
      <c r="AB34" s="53"/>
      <c r="AC34" s="53"/>
      <c r="AD34" s="55" t="s">
        <v>95</v>
      </c>
      <c r="AE34" s="55" t="s">
        <v>209</v>
      </c>
      <c r="AF34" s="55"/>
      <c r="AG34" s="19"/>
      <c r="AH34" s="19"/>
      <c r="AI34" s="19"/>
      <c r="AJ34" s="19"/>
    </row>
    <row r="35" spans="1:36" ht="22.9" customHeight="1" x14ac:dyDescent="0.15">
      <c r="A35" s="8">
        <v>25733350</v>
      </c>
      <c r="B35" s="33" t="s">
        <v>114</v>
      </c>
      <c r="C35" s="33" t="s">
        <v>4</v>
      </c>
      <c r="D35" s="33" t="s">
        <v>5</v>
      </c>
      <c r="E35" s="33" t="s">
        <v>25</v>
      </c>
      <c r="F35" s="33"/>
      <c r="G35" s="39"/>
      <c r="H35" s="36" t="s">
        <v>122</v>
      </c>
      <c r="I35" s="40" t="s">
        <v>22</v>
      </c>
      <c r="J35" s="40" t="s">
        <v>176</v>
      </c>
      <c r="K35" s="49">
        <v>456000</v>
      </c>
      <c r="L35" s="49">
        <v>0</v>
      </c>
      <c r="M35" s="49">
        <v>0</v>
      </c>
      <c r="N35" s="49">
        <v>0</v>
      </c>
      <c r="O35" s="49">
        <f t="shared" si="5"/>
        <v>456000</v>
      </c>
      <c r="P35" s="49"/>
      <c r="Q35" s="49"/>
      <c r="R35" s="49">
        <v>40600</v>
      </c>
      <c r="S35" s="49">
        <v>40600</v>
      </c>
      <c r="T35" s="49">
        <f t="shared" si="0"/>
        <v>415400</v>
      </c>
      <c r="U35" s="49">
        <v>518600</v>
      </c>
      <c r="V35" s="49"/>
      <c r="W35" s="49"/>
      <c r="X35" s="49"/>
      <c r="Y35" s="49"/>
      <c r="Z35" s="49">
        <f t="shared" si="4"/>
        <v>-478000</v>
      </c>
      <c r="AA35" s="50">
        <f t="shared" si="2"/>
        <v>8.9035087719298245E-2</v>
      </c>
      <c r="AB35" s="58"/>
      <c r="AC35" s="58"/>
      <c r="AD35" s="54" t="s">
        <v>81</v>
      </c>
      <c r="AE35" s="54" t="s">
        <v>210</v>
      </c>
      <c r="AF35" s="54" t="s">
        <v>227</v>
      </c>
      <c r="AG35" s="18"/>
      <c r="AH35" s="18"/>
      <c r="AI35" s="18"/>
      <c r="AJ35" s="18"/>
    </row>
    <row r="36" spans="1:36" ht="22.9" customHeight="1" x14ac:dyDescent="0.15">
      <c r="A36" s="8">
        <v>25733350.5</v>
      </c>
      <c r="B36" s="33" t="s">
        <v>114</v>
      </c>
      <c r="C36" s="34" t="s">
        <v>4</v>
      </c>
      <c r="D36" s="34" t="s">
        <v>6</v>
      </c>
      <c r="E36" s="34" t="s">
        <v>7</v>
      </c>
      <c r="F36" s="34"/>
      <c r="G36" s="35"/>
      <c r="H36" s="36" t="s">
        <v>123</v>
      </c>
      <c r="I36" s="37" t="s">
        <v>23</v>
      </c>
      <c r="J36" s="37" t="s">
        <v>176</v>
      </c>
      <c r="K36" s="49">
        <v>10503000</v>
      </c>
      <c r="L36" s="49">
        <v>-2816000</v>
      </c>
      <c r="M36" s="49">
        <v>0</v>
      </c>
      <c r="N36" s="49">
        <v>0</v>
      </c>
      <c r="O36" s="49">
        <f t="shared" si="5"/>
        <v>7687000</v>
      </c>
      <c r="P36" s="49"/>
      <c r="Q36" s="49"/>
      <c r="R36" s="49">
        <v>7320600</v>
      </c>
      <c r="S36" s="49">
        <v>7320600</v>
      </c>
      <c r="T36" s="49">
        <f t="shared" ref="T36:T67" si="8">O36-R36</f>
        <v>366400</v>
      </c>
      <c r="U36" s="49">
        <v>10392600</v>
      </c>
      <c r="V36" s="49"/>
      <c r="W36" s="49"/>
      <c r="X36" s="49"/>
      <c r="Y36" s="49"/>
      <c r="Z36" s="49">
        <f t="shared" ref="Z36:Z67" si="9">R36-U36</f>
        <v>-3072000</v>
      </c>
      <c r="AA36" s="50">
        <f t="shared" ref="AA36:AA67" si="10">IFERROR(R36/O36,"-")</f>
        <v>0.95233511122674641</v>
      </c>
      <c r="AB36" s="53"/>
      <c r="AC36" s="53"/>
      <c r="AD36" s="55" t="s">
        <v>164</v>
      </c>
      <c r="AE36" s="55"/>
      <c r="AF36" s="54" t="s">
        <v>211</v>
      </c>
      <c r="AG36" s="19"/>
      <c r="AH36" s="19"/>
      <c r="AI36" s="19"/>
      <c r="AJ36" s="19"/>
    </row>
    <row r="37" spans="1:36" ht="22.9" customHeight="1" x14ac:dyDescent="0.15">
      <c r="A37" s="8">
        <v>25733351</v>
      </c>
      <c r="B37" s="33" t="s">
        <v>114</v>
      </c>
      <c r="C37" s="34" t="s">
        <v>4</v>
      </c>
      <c r="D37" s="34" t="s">
        <v>6</v>
      </c>
      <c r="E37" s="34" t="s">
        <v>8</v>
      </c>
      <c r="F37" s="34" t="s">
        <v>7</v>
      </c>
      <c r="G37" s="35"/>
      <c r="H37" s="36" t="s">
        <v>124</v>
      </c>
      <c r="I37" s="37" t="s">
        <v>23</v>
      </c>
      <c r="J37" s="37" t="s">
        <v>176</v>
      </c>
      <c r="K37" s="49">
        <v>180000</v>
      </c>
      <c r="L37" s="49">
        <v>18000</v>
      </c>
      <c r="M37" s="49">
        <v>0</v>
      </c>
      <c r="N37" s="49">
        <v>0</v>
      </c>
      <c r="O37" s="49">
        <f t="shared" si="5"/>
        <v>198000</v>
      </c>
      <c r="P37" s="49"/>
      <c r="Q37" s="49"/>
      <c r="R37" s="49">
        <v>198000</v>
      </c>
      <c r="S37" s="49">
        <v>198000</v>
      </c>
      <c r="T37" s="49">
        <f t="shared" si="8"/>
        <v>0</v>
      </c>
      <c r="U37" s="49">
        <v>180000</v>
      </c>
      <c r="V37" s="49"/>
      <c r="W37" s="49"/>
      <c r="X37" s="49"/>
      <c r="Y37" s="49"/>
      <c r="Z37" s="49">
        <f t="shared" si="9"/>
        <v>18000</v>
      </c>
      <c r="AA37" s="50">
        <f t="shared" si="10"/>
        <v>1</v>
      </c>
      <c r="AB37" s="53"/>
      <c r="AC37" s="53"/>
      <c r="AD37" s="55" t="s">
        <v>212</v>
      </c>
      <c r="AE37" s="55"/>
      <c r="AF37" s="54"/>
      <c r="AG37" s="19"/>
      <c r="AH37" s="19"/>
      <c r="AI37" s="19"/>
      <c r="AJ37" s="19"/>
    </row>
    <row r="38" spans="1:36" ht="22.9" customHeight="1" x14ac:dyDescent="0.15">
      <c r="A38" s="8">
        <v>25733351.5</v>
      </c>
      <c r="B38" s="33" t="s">
        <v>4</v>
      </c>
      <c r="C38" s="34" t="s">
        <v>4</v>
      </c>
      <c r="D38" s="34" t="s">
        <v>6</v>
      </c>
      <c r="E38" s="34" t="s">
        <v>8</v>
      </c>
      <c r="F38" s="34" t="s">
        <v>8</v>
      </c>
      <c r="G38" s="35"/>
      <c r="H38" s="36" t="s">
        <v>125</v>
      </c>
      <c r="I38" s="37" t="s">
        <v>23</v>
      </c>
      <c r="J38" s="37" t="s">
        <v>176</v>
      </c>
      <c r="K38" s="49">
        <v>336000</v>
      </c>
      <c r="L38" s="49">
        <v>0</v>
      </c>
      <c r="M38" s="49">
        <v>0</v>
      </c>
      <c r="N38" s="49">
        <v>0</v>
      </c>
      <c r="O38" s="49">
        <f t="shared" si="5"/>
        <v>336000</v>
      </c>
      <c r="P38" s="49"/>
      <c r="Q38" s="49"/>
      <c r="R38" s="49">
        <v>336000</v>
      </c>
      <c r="S38" s="49">
        <v>336000</v>
      </c>
      <c r="T38" s="49">
        <f t="shared" si="8"/>
        <v>0</v>
      </c>
      <c r="U38" s="49">
        <v>140000</v>
      </c>
      <c r="V38" s="49"/>
      <c r="W38" s="49"/>
      <c r="X38" s="49"/>
      <c r="Y38" s="49"/>
      <c r="Z38" s="49">
        <f t="shared" si="9"/>
        <v>196000</v>
      </c>
      <c r="AA38" s="50">
        <f t="shared" si="10"/>
        <v>1</v>
      </c>
      <c r="AB38" s="53"/>
      <c r="AC38" s="53"/>
      <c r="AD38" s="55" t="s">
        <v>212</v>
      </c>
      <c r="AE38" s="55"/>
      <c r="AF38" s="54"/>
      <c r="AG38" s="16"/>
      <c r="AH38" s="16"/>
      <c r="AI38" s="16"/>
      <c r="AJ38" s="16"/>
    </row>
    <row r="39" spans="1:36" ht="22.9" customHeight="1" x14ac:dyDescent="0.15">
      <c r="A39" s="8">
        <v>25733352</v>
      </c>
      <c r="B39" s="33" t="s">
        <v>4</v>
      </c>
      <c r="C39" s="34" t="s">
        <v>4</v>
      </c>
      <c r="D39" s="34" t="s">
        <v>6</v>
      </c>
      <c r="E39" s="34" t="s">
        <v>8</v>
      </c>
      <c r="F39" s="34" t="s">
        <v>39</v>
      </c>
      <c r="G39" s="35"/>
      <c r="H39" s="36" t="s">
        <v>126</v>
      </c>
      <c r="I39" s="37" t="s">
        <v>23</v>
      </c>
      <c r="J39" s="37" t="s">
        <v>176</v>
      </c>
      <c r="K39" s="49">
        <v>216000</v>
      </c>
      <c r="L39" s="49">
        <v>-86000</v>
      </c>
      <c r="M39" s="49">
        <v>0</v>
      </c>
      <c r="N39" s="49">
        <v>0</v>
      </c>
      <c r="O39" s="49">
        <f t="shared" si="5"/>
        <v>130000</v>
      </c>
      <c r="P39" s="49"/>
      <c r="Q39" s="49"/>
      <c r="R39" s="49">
        <v>129960</v>
      </c>
      <c r="S39" s="49">
        <v>129960</v>
      </c>
      <c r="T39" s="49">
        <f t="shared" si="8"/>
        <v>40</v>
      </c>
      <c r="U39" s="49">
        <v>215160</v>
      </c>
      <c r="V39" s="49"/>
      <c r="W39" s="49"/>
      <c r="X39" s="49"/>
      <c r="Y39" s="49"/>
      <c r="Z39" s="49">
        <f t="shared" si="9"/>
        <v>-85200</v>
      </c>
      <c r="AA39" s="50">
        <f t="shared" si="10"/>
        <v>0.99969230769230766</v>
      </c>
      <c r="AB39" s="53"/>
      <c r="AC39" s="53"/>
      <c r="AD39" s="55" t="s">
        <v>212</v>
      </c>
      <c r="AE39" s="55"/>
      <c r="AF39" s="54"/>
      <c r="AG39" s="19"/>
      <c r="AH39" s="19"/>
      <c r="AI39" s="19"/>
      <c r="AJ39" s="19"/>
    </row>
    <row r="40" spans="1:36" ht="22.9" customHeight="1" x14ac:dyDescent="0.15">
      <c r="A40" s="8">
        <v>25733352.5</v>
      </c>
      <c r="B40" s="33" t="s">
        <v>4</v>
      </c>
      <c r="C40" s="34" t="s">
        <v>4</v>
      </c>
      <c r="D40" s="34" t="s">
        <v>6</v>
      </c>
      <c r="E40" s="34" t="s">
        <v>8</v>
      </c>
      <c r="F40" s="34" t="s">
        <v>10</v>
      </c>
      <c r="G40" s="35"/>
      <c r="H40" s="36" t="s">
        <v>127</v>
      </c>
      <c r="I40" s="37" t="s">
        <v>23</v>
      </c>
      <c r="J40" s="37" t="s">
        <v>176</v>
      </c>
      <c r="K40" s="49">
        <v>1983000</v>
      </c>
      <c r="L40" s="49">
        <v>407000</v>
      </c>
      <c r="M40" s="49">
        <v>0</v>
      </c>
      <c r="N40" s="49">
        <v>0</v>
      </c>
      <c r="O40" s="49">
        <f t="shared" si="5"/>
        <v>2390000</v>
      </c>
      <c r="P40" s="49"/>
      <c r="Q40" s="49"/>
      <c r="R40" s="49">
        <v>2292541</v>
      </c>
      <c r="S40" s="49">
        <v>1994494</v>
      </c>
      <c r="T40" s="49">
        <f t="shared" si="8"/>
        <v>97459</v>
      </c>
      <c r="U40" s="49">
        <v>1807373</v>
      </c>
      <c r="V40" s="49"/>
      <c r="W40" s="49"/>
      <c r="X40" s="49"/>
      <c r="Y40" s="49"/>
      <c r="Z40" s="49">
        <f t="shared" si="9"/>
        <v>485168</v>
      </c>
      <c r="AA40" s="50">
        <f t="shared" si="10"/>
        <v>0.95922217573221757</v>
      </c>
      <c r="AB40" s="53"/>
      <c r="AC40" s="53"/>
      <c r="AD40" s="55" t="s">
        <v>228</v>
      </c>
      <c r="AE40" s="55"/>
      <c r="AF40" s="54"/>
      <c r="AG40" s="19"/>
      <c r="AH40" s="19"/>
      <c r="AI40" s="19"/>
      <c r="AJ40" s="19"/>
    </row>
    <row r="41" spans="1:36" ht="22.9" customHeight="1" x14ac:dyDescent="0.15">
      <c r="A41" s="8">
        <v>25733353</v>
      </c>
      <c r="B41" s="33" t="s">
        <v>4</v>
      </c>
      <c r="C41" s="34" t="s">
        <v>4</v>
      </c>
      <c r="D41" s="34" t="s">
        <v>6</v>
      </c>
      <c r="E41" s="34" t="s">
        <v>8</v>
      </c>
      <c r="F41" s="34" t="s">
        <v>12</v>
      </c>
      <c r="G41" s="35"/>
      <c r="H41" s="36" t="s">
        <v>128</v>
      </c>
      <c r="I41" s="37" t="s">
        <v>23</v>
      </c>
      <c r="J41" s="37" t="s">
        <v>176</v>
      </c>
      <c r="K41" s="49">
        <v>1480000</v>
      </c>
      <c r="L41" s="49">
        <v>-374000</v>
      </c>
      <c r="M41" s="49">
        <v>0</v>
      </c>
      <c r="N41" s="49">
        <v>0</v>
      </c>
      <c r="O41" s="49">
        <f t="shared" si="5"/>
        <v>1106000</v>
      </c>
      <c r="P41" s="49"/>
      <c r="Q41" s="49"/>
      <c r="R41" s="49">
        <v>1105765</v>
      </c>
      <c r="S41" s="49">
        <v>1105765</v>
      </c>
      <c r="T41" s="49">
        <f t="shared" si="8"/>
        <v>235</v>
      </c>
      <c r="U41" s="49">
        <v>1288350</v>
      </c>
      <c r="V41" s="49"/>
      <c r="W41" s="49"/>
      <c r="X41" s="49"/>
      <c r="Y41" s="49"/>
      <c r="Z41" s="49">
        <f t="shared" si="9"/>
        <v>-182585</v>
      </c>
      <c r="AA41" s="50">
        <f t="shared" si="10"/>
        <v>0.9997875226039783</v>
      </c>
      <c r="AB41" s="53"/>
      <c r="AC41" s="53"/>
      <c r="AD41" s="55" t="s">
        <v>164</v>
      </c>
      <c r="AE41" s="55"/>
      <c r="AF41" s="54"/>
      <c r="AG41" s="19"/>
      <c r="AH41" s="19"/>
      <c r="AI41" s="19"/>
      <c r="AJ41" s="19"/>
    </row>
    <row r="42" spans="1:36" ht="22.9" customHeight="1" x14ac:dyDescent="0.15">
      <c r="A42" s="8">
        <v>25733353.5</v>
      </c>
      <c r="B42" s="33" t="s">
        <v>4</v>
      </c>
      <c r="C42" s="34" t="s">
        <v>4</v>
      </c>
      <c r="D42" s="34" t="s">
        <v>6</v>
      </c>
      <c r="E42" s="34" t="s">
        <v>8</v>
      </c>
      <c r="F42" s="34" t="s">
        <v>41</v>
      </c>
      <c r="G42" s="35"/>
      <c r="H42" s="36" t="s">
        <v>129</v>
      </c>
      <c r="I42" s="37" t="s">
        <v>23</v>
      </c>
      <c r="J42" s="37" t="s">
        <v>176</v>
      </c>
      <c r="K42" s="49">
        <v>1222000</v>
      </c>
      <c r="L42" s="49">
        <v>-293000</v>
      </c>
      <c r="M42" s="49">
        <v>0</v>
      </c>
      <c r="N42" s="49">
        <v>0</v>
      </c>
      <c r="O42" s="49">
        <f t="shared" si="5"/>
        <v>929000</v>
      </c>
      <c r="P42" s="49"/>
      <c r="Q42" s="49"/>
      <c r="R42" s="49">
        <v>928616</v>
      </c>
      <c r="S42" s="49">
        <v>928616</v>
      </c>
      <c r="T42" s="49">
        <f t="shared" si="8"/>
        <v>384</v>
      </c>
      <c r="U42" s="49">
        <v>1060426</v>
      </c>
      <c r="V42" s="49"/>
      <c r="W42" s="49"/>
      <c r="X42" s="49"/>
      <c r="Y42" s="49"/>
      <c r="Z42" s="49">
        <f t="shared" si="9"/>
        <v>-131810</v>
      </c>
      <c r="AA42" s="50">
        <f t="shared" si="10"/>
        <v>0.99958665231431643</v>
      </c>
      <c r="AB42" s="53"/>
      <c r="AC42" s="53"/>
      <c r="AD42" s="55" t="s">
        <v>164</v>
      </c>
      <c r="AE42" s="55"/>
      <c r="AF42" s="54"/>
      <c r="AG42" s="19"/>
      <c r="AH42" s="19"/>
      <c r="AI42" s="19"/>
      <c r="AJ42" s="19"/>
    </row>
    <row r="43" spans="1:36" ht="22.9" customHeight="1" x14ac:dyDescent="0.15">
      <c r="A43" s="8">
        <v>25733354</v>
      </c>
      <c r="B43" s="33" t="s">
        <v>4</v>
      </c>
      <c r="C43" s="34" t="s">
        <v>4</v>
      </c>
      <c r="D43" s="34" t="s">
        <v>6</v>
      </c>
      <c r="E43" s="34" t="s">
        <v>8</v>
      </c>
      <c r="F43" s="34" t="s">
        <v>45</v>
      </c>
      <c r="G43" s="35"/>
      <c r="H43" s="36" t="s">
        <v>130</v>
      </c>
      <c r="I43" s="37" t="s">
        <v>23</v>
      </c>
      <c r="J43" s="37" t="s">
        <v>176</v>
      </c>
      <c r="K43" s="49">
        <v>1471000</v>
      </c>
      <c r="L43" s="49">
        <v>-446000</v>
      </c>
      <c r="M43" s="49">
        <v>0</v>
      </c>
      <c r="N43" s="49">
        <v>0</v>
      </c>
      <c r="O43" s="49">
        <f t="shared" si="5"/>
        <v>1025000</v>
      </c>
      <c r="P43" s="49"/>
      <c r="Q43" s="49"/>
      <c r="R43" s="49">
        <v>1024884</v>
      </c>
      <c r="S43" s="49">
        <v>1024884</v>
      </c>
      <c r="T43" s="49">
        <f t="shared" si="8"/>
        <v>116</v>
      </c>
      <c r="U43" s="49">
        <v>1454964</v>
      </c>
      <c r="V43" s="49"/>
      <c r="W43" s="49"/>
      <c r="X43" s="49"/>
      <c r="Y43" s="49"/>
      <c r="Z43" s="49">
        <f t="shared" si="9"/>
        <v>-430080</v>
      </c>
      <c r="AA43" s="50">
        <f t="shared" si="10"/>
        <v>0.99988682926829264</v>
      </c>
      <c r="AB43" s="53"/>
      <c r="AC43" s="53"/>
      <c r="AD43" s="55" t="s">
        <v>164</v>
      </c>
      <c r="AE43" s="55"/>
      <c r="AF43" s="54"/>
      <c r="AG43" s="19"/>
      <c r="AH43" s="19"/>
      <c r="AI43" s="19"/>
      <c r="AJ43" s="19"/>
    </row>
    <row r="44" spans="1:36" ht="22.9" customHeight="1" x14ac:dyDescent="0.15">
      <c r="A44" s="8">
        <v>25733354.5</v>
      </c>
      <c r="B44" s="33" t="s">
        <v>4</v>
      </c>
      <c r="C44" s="34" t="s">
        <v>4</v>
      </c>
      <c r="D44" s="34" t="s">
        <v>6</v>
      </c>
      <c r="E44" s="34" t="s">
        <v>8</v>
      </c>
      <c r="F44" s="34" t="s">
        <v>186</v>
      </c>
      <c r="G44" s="35"/>
      <c r="H44" s="36" t="s">
        <v>187</v>
      </c>
      <c r="I44" s="37" t="s">
        <v>23</v>
      </c>
      <c r="J44" s="37" t="s">
        <v>176</v>
      </c>
      <c r="K44" s="49">
        <v>428000</v>
      </c>
      <c r="L44" s="49">
        <v>-127000</v>
      </c>
      <c r="M44" s="49">
        <v>0</v>
      </c>
      <c r="N44" s="49">
        <v>0</v>
      </c>
      <c r="O44" s="49">
        <f t="shared" ref="O44" si="11">SUM(K44:N44)</f>
        <v>301000</v>
      </c>
      <c r="P44" s="49"/>
      <c r="Q44" s="49"/>
      <c r="R44" s="49">
        <v>300744</v>
      </c>
      <c r="S44" s="49">
        <v>300744</v>
      </c>
      <c r="T44" s="49">
        <f t="shared" si="8"/>
        <v>256</v>
      </c>
      <c r="U44" s="49">
        <v>0</v>
      </c>
      <c r="V44" s="49"/>
      <c r="W44" s="49"/>
      <c r="X44" s="49"/>
      <c r="Y44" s="49"/>
      <c r="Z44" s="49">
        <f t="shared" si="9"/>
        <v>300744</v>
      </c>
      <c r="AA44" s="50">
        <f t="shared" si="10"/>
        <v>0.99914950166112959</v>
      </c>
      <c r="AB44" s="53"/>
      <c r="AC44" s="53"/>
      <c r="AD44" s="55" t="s">
        <v>164</v>
      </c>
      <c r="AE44" s="55"/>
      <c r="AF44" s="54"/>
      <c r="AG44" s="19"/>
      <c r="AH44" s="19"/>
      <c r="AI44" s="19"/>
      <c r="AJ44" s="19"/>
    </row>
    <row r="45" spans="1:36" ht="22.9" customHeight="1" x14ac:dyDescent="0.15">
      <c r="A45" s="8">
        <v>25733355</v>
      </c>
      <c r="B45" s="33" t="s">
        <v>4</v>
      </c>
      <c r="C45" s="34" t="s">
        <v>4</v>
      </c>
      <c r="D45" s="34" t="s">
        <v>6</v>
      </c>
      <c r="E45" s="34" t="s">
        <v>39</v>
      </c>
      <c r="F45" s="34"/>
      <c r="G45" s="35"/>
      <c r="H45" s="36" t="s">
        <v>131</v>
      </c>
      <c r="I45" s="37" t="s">
        <v>23</v>
      </c>
      <c r="J45" s="37" t="s">
        <v>176</v>
      </c>
      <c r="K45" s="49">
        <v>1934000</v>
      </c>
      <c r="L45" s="49">
        <v>-464000</v>
      </c>
      <c r="M45" s="49">
        <v>0</v>
      </c>
      <c r="N45" s="49">
        <v>0</v>
      </c>
      <c r="O45" s="49">
        <f t="shared" si="5"/>
        <v>1470000</v>
      </c>
      <c r="P45" s="49"/>
      <c r="Q45" s="49"/>
      <c r="R45" s="49">
        <v>1443586</v>
      </c>
      <c r="S45" s="49">
        <v>1443586</v>
      </c>
      <c r="T45" s="49">
        <f t="shared" si="8"/>
        <v>26414</v>
      </c>
      <c r="U45" s="49">
        <v>1163456</v>
      </c>
      <c r="V45" s="49"/>
      <c r="W45" s="49"/>
      <c r="X45" s="49"/>
      <c r="Y45" s="49"/>
      <c r="Z45" s="49">
        <f t="shared" si="9"/>
        <v>280130</v>
      </c>
      <c r="AA45" s="50">
        <f t="shared" si="10"/>
        <v>0.98203129251700683</v>
      </c>
      <c r="AB45" s="53"/>
      <c r="AC45" s="53"/>
      <c r="AD45" s="54" t="s">
        <v>194</v>
      </c>
      <c r="AE45" s="55"/>
      <c r="AF45" s="54"/>
      <c r="AG45" s="19"/>
      <c r="AH45" s="19"/>
      <c r="AI45" s="19"/>
      <c r="AJ45" s="19"/>
    </row>
    <row r="46" spans="1:36" ht="22.9" customHeight="1" x14ac:dyDescent="0.15">
      <c r="A46" s="8">
        <v>25733355.5</v>
      </c>
      <c r="B46" s="33" t="s">
        <v>4</v>
      </c>
      <c r="C46" s="33" t="s">
        <v>4</v>
      </c>
      <c r="D46" s="33" t="s">
        <v>6</v>
      </c>
      <c r="E46" s="33" t="s">
        <v>42</v>
      </c>
      <c r="F46" s="33"/>
      <c r="G46" s="39"/>
      <c r="H46" s="36" t="s">
        <v>132</v>
      </c>
      <c r="I46" s="40" t="s">
        <v>22</v>
      </c>
      <c r="J46" s="40" t="s">
        <v>176</v>
      </c>
      <c r="K46" s="49">
        <v>120000</v>
      </c>
      <c r="L46" s="49">
        <v>-92000</v>
      </c>
      <c r="M46" s="49">
        <v>0</v>
      </c>
      <c r="N46" s="49">
        <v>0</v>
      </c>
      <c r="O46" s="49">
        <f t="shared" si="5"/>
        <v>28000</v>
      </c>
      <c r="P46" s="49"/>
      <c r="Q46" s="49"/>
      <c r="R46" s="49">
        <v>28000</v>
      </c>
      <c r="S46" s="49">
        <v>28000</v>
      </c>
      <c r="T46" s="49">
        <f t="shared" si="8"/>
        <v>0</v>
      </c>
      <c r="U46" s="49">
        <v>28000</v>
      </c>
      <c r="V46" s="49"/>
      <c r="W46" s="49"/>
      <c r="X46" s="49"/>
      <c r="Y46" s="49"/>
      <c r="Z46" s="49">
        <f t="shared" si="9"/>
        <v>0</v>
      </c>
      <c r="AA46" s="50">
        <f t="shared" si="10"/>
        <v>1</v>
      </c>
      <c r="AB46" s="58"/>
      <c r="AC46" s="58"/>
      <c r="AD46" s="56" t="s">
        <v>199</v>
      </c>
      <c r="AE46" s="59"/>
      <c r="AF46" s="54"/>
      <c r="AG46" s="16"/>
      <c r="AH46" s="16"/>
      <c r="AI46" s="16"/>
      <c r="AJ46" s="16"/>
    </row>
    <row r="47" spans="1:36" ht="22.9" customHeight="1" x14ac:dyDescent="0.15">
      <c r="A47" s="8">
        <v>25733356</v>
      </c>
      <c r="B47" s="33" t="s">
        <v>4</v>
      </c>
      <c r="C47" s="34" t="s">
        <v>4</v>
      </c>
      <c r="D47" s="34" t="s">
        <v>6</v>
      </c>
      <c r="E47" s="34" t="s">
        <v>12</v>
      </c>
      <c r="F47" s="34"/>
      <c r="G47" s="35"/>
      <c r="H47" s="36" t="s">
        <v>133</v>
      </c>
      <c r="I47" s="37" t="s">
        <v>23</v>
      </c>
      <c r="J47" s="37" t="s">
        <v>176</v>
      </c>
      <c r="K47" s="49">
        <v>3022000</v>
      </c>
      <c r="L47" s="49">
        <v>-524000</v>
      </c>
      <c r="M47" s="49">
        <v>0</v>
      </c>
      <c r="N47" s="49">
        <v>0</v>
      </c>
      <c r="O47" s="49">
        <f t="shared" si="5"/>
        <v>2498000</v>
      </c>
      <c r="P47" s="49"/>
      <c r="Q47" s="49"/>
      <c r="R47" s="49">
        <v>2497562</v>
      </c>
      <c r="S47" s="49">
        <v>2497562</v>
      </c>
      <c r="T47" s="49">
        <f t="shared" si="8"/>
        <v>438</v>
      </c>
      <c r="U47" s="49">
        <v>2780257</v>
      </c>
      <c r="V47" s="49"/>
      <c r="W47" s="49"/>
      <c r="X47" s="49"/>
      <c r="Y47" s="49"/>
      <c r="Z47" s="49">
        <f t="shared" si="9"/>
        <v>-282695</v>
      </c>
      <c r="AA47" s="50">
        <f t="shared" si="10"/>
        <v>0.99982465972778223</v>
      </c>
      <c r="AB47" s="53"/>
      <c r="AC47" s="53"/>
      <c r="AD47" s="55" t="s">
        <v>164</v>
      </c>
      <c r="AE47" s="55"/>
      <c r="AF47" s="54"/>
      <c r="AG47" s="19"/>
      <c r="AH47" s="19"/>
      <c r="AI47" s="19"/>
      <c r="AJ47" s="19"/>
    </row>
    <row r="48" spans="1:36" ht="22.9" customHeight="1" x14ac:dyDescent="0.15">
      <c r="A48" s="8">
        <v>25733356.5</v>
      </c>
      <c r="B48" s="33" t="s">
        <v>4</v>
      </c>
      <c r="C48" s="34" t="s">
        <v>4</v>
      </c>
      <c r="D48" s="34" t="s">
        <v>6</v>
      </c>
      <c r="E48" s="34" t="s">
        <v>44</v>
      </c>
      <c r="F48" s="34"/>
      <c r="G48" s="35"/>
      <c r="H48" s="38" t="s">
        <v>134</v>
      </c>
      <c r="I48" s="37" t="s">
        <v>23</v>
      </c>
      <c r="J48" s="37" t="s">
        <v>176</v>
      </c>
      <c r="K48" s="49">
        <v>9000</v>
      </c>
      <c r="L48" s="49">
        <v>0</v>
      </c>
      <c r="M48" s="49">
        <v>0</v>
      </c>
      <c r="N48" s="49">
        <v>0</v>
      </c>
      <c r="O48" s="49">
        <f t="shared" si="5"/>
        <v>9000</v>
      </c>
      <c r="P48" s="49"/>
      <c r="Q48" s="49"/>
      <c r="R48" s="49">
        <v>4202</v>
      </c>
      <c r="S48" s="49">
        <v>4202</v>
      </c>
      <c r="T48" s="49">
        <f t="shared" si="8"/>
        <v>4798</v>
      </c>
      <c r="U48" s="49">
        <v>4438</v>
      </c>
      <c r="V48" s="49"/>
      <c r="W48" s="49"/>
      <c r="X48" s="49"/>
      <c r="Y48" s="49"/>
      <c r="Z48" s="49">
        <f t="shared" si="9"/>
        <v>-236</v>
      </c>
      <c r="AA48" s="50">
        <f t="shared" si="10"/>
        <v>0.46688888888888891</v>
      </c>
      <c r="AB48" s="53"/>
      <c r="AC48" s="53"/>
      <c r="AD48" s="55" t="s">
        <v>96</v>
      </c>
      <c r="AE48" s="55" t="s">
        <v>208</v>
      </c>
      <c r="AF48" s="54"/>
      <c r="AG48" s="19"/>
      <c r="AH48" s="19"/>
      <c r="AI48" s="19"/>
      <c r="AJ48" s="19"/>
    </row>
    <row r="49" spans="1:36" ht="40.5" hidden="1" customHeight="1" outlineLevel="1" x14ac:dyDescent="0.15">
      <c r="A49" s="8">
        <v>25733357</v>
      </c>
      <c r="B49" s="33" t="s">
        <v>4</v>
      </c>
      <c r="C49" s="34" t="s">
        <v>4</v>
      </c>
      <c r="D49" s="34" t="s">
        <v>6</v>
      </c>
      <c r="E49" s="34" t="s">
        <v>47</v>
      </c>
      <c r="F49" s="34"/>
      <c r="G49" s="35"/>
      <c r="H49" s="38" t="s">
        <v>135</v>
      </c>
      <c r="I49" s="37" t="s">
        <v>23</v>
      </c>
      <c r="J49" s="37" t="s">
        <v>176</v>
      </c>
      <c r="K49" s="49"/>
      <c r="L49" s="49"/>
      <c r="M49" s="49"/>
      <c r="N49" s="49"/>
      <c r="O49" s="49">
        <f t="shared" si="5"/>
        <v>0</v>
      </c>
      <c r="P49" s="49"/>
      <c r="Q49" s="49"/>
      <c r="R49" s="49"/>
      <c r="S49" s="49"/>
      <c r="T49" s="49">
        <f t="shared" si="8"/>
        <v>0</v>
      </c>
      <c r="U49" s="49">
        <v>0</v>
      </c>
      <c r="V49" s="49"/>
      <c r="W49" s="49"/>
      <c r="X49" s="49"/>
      <c r="Y49" s="49"/>
      <c r="Z49" s="49">
        <f t="shared" si="9"/>
        <v>0</v>
      </c>
      <c r="AA49" s="50" t="str">
        <f t="shared" si="10"/>
        <v>-</v>
      </c>
      <c r="AB49" s="53"/>
      <c r="AC49" s="53"/>
      <c r="AD49" s="55" t="s">
        <v>97</v>
      </c>
      <c r="AE49" s="55"/>
      <c r="AF49" s="55" t="s">
        <v>159</v>
      </c>
      <c r="AG49" s="19"/>
      <c r="AH49" s="19"/>
      <c r="AI49" s="19"/>
      <c r="AJ49" s="19"/>
    </row>
    <row r="50" spans="1:36" ht="22.9" customHeight="1" collapsed="1" x14ac:dyDescent="0.15">
      <c r="A50" s="8">
        <v>25733357.5</v>
      </c>
      <c r="B50" s="33" t="s">
        <v>4</v>
      </c>
      <c r="C50" s="34" t="s">
        <v>4</v>
      </c>
      <c r="D50" s="34" t="s">
        <v>6</v>
      </c>
      <c r="E50" s="34" t="s">
        <v>48</v>
      </c>
      <c r="F50" s="34"/>
      <c r="G50" s="35"/>
      <c r="H50" s="38" t="s">
        <v>136</v>
      </c>
      <c r="I50" s="37" t="s">
        <v>23</v>
      </c>
      <c r="J50" s="37" t="s">
        <v>176</v>
      </c>
      <c r="K50" s="49">
        <v>38000</v>
      </c>
      <c r="L50" s="49">
        <v>0</v>
      </c>
      <c r="M50" s="49">
        <v>0</v>
      </c>
      <c r="N50" s="49">
        <v>49000</v>
      </c>
      <c r="O50" s="49">
        <f t="shared" si="5"/>
        <v>87000</v>
      </c>
      <c r="P50" s="49"/>
      <c r="Q50" s="49"/>
      <c r="R50" s="49">
        <v>86263</v>
      </c>
      <c r="S50" s="49">
        <v>81304</v>
      </c>
      <c r="T50" s="49">
        <f t="shared" si="8"/>
        <v>737</v>
      </c>
      <c r="U50" s="49">
        <v>7755</v>
      </c>
      <c r="V50" s="49"/>
      <c r="W50" s="49"/>
      <c r="X50" s="49"/>
      <c r="Y50" s="49"/>
      <c r="Z50" s="49">
        <f t="shared" si="9"/>
        <v>78508</v>
      </c>
      <c r="AA50" s="50">
        <f t="shared" si="10"/>
        <v>0.99152873563218391</v>
      </c>
      <c r="AB50" s="53"/>
      <c r="AC50" s="53"/>
      <c r="AD50" s="54" t="s">
        <v>165</v>
      </c>
      <c r="AE50" s="55"/>
      <c r="AF50" s="54" t="s">
        <v>192</v>
      </c>
      <c r="AG50" s="19"/>
      <c r="AH50" s="19"/>
      <c r="AI50" s="19"/>
      <c r="AJ50" s="19"/>
    </row>
    <row r="51" spans="1:36" ht="22.9" customHeight="1" x14ac:dyDescent="0.15">
      <c r="A51" s="8">
        <v>25733358</v>
      </c>
      <c r="B51" s="33" t="s">
        <v>4</v>
      </c>
      <c r="C51" s="34" t="s">
        <v>4</v>
      </c>
      <c r="D51" s="34" t="s">
        <v>6</v>
      </c>
      <c r="E51" s="34" t="s">
        <v>49</v>
      </c>
      <c r="F51" s="34"/>
      <c r="G51" s="35"/>
      <c r="H51" s="38" t="s">
        <v>137</v>
      </c>
      <c r="I51" s="37" t="s">
        <v>23</v>
      </c>
      <c r="J51" s="37" t="s">
        <v>176</v>
      </c>
      <c r="K51" s="49">
        <v>75000</v>
      </c>
      <c r="L51" s="49">
        <v>-58000</v>
      </c>
      <c r="M51" s="49">
        <v>0</v>
      </c>
      <c r="N51" s="49">
        <v>0</v>
      </c>
      <c r="O51" s="49">
        <f t="shared" si="5"/>
        <v>17000</v>
      </c>
      <c r="P51" s="49"/>
      <c r="Q51" s="49"/>
      <c r="R51" s="49">
        <v>11981</v>
      </c>
      <c r="S51" s="49">
        <v>6868</v>
      </c>
      <c r="T51" s="49">
        <f t="shared" si="8"/>
        <v>5019</v>
      </c>
      <c r="U51" s="49">
        <v>41756</v>
      </c>
      <c r="V51" s="49"/>
      <c r="W51" s="49"/>
      <c r="X51" s="49"/>
      <c r="Y51" s="49"/>
      <c r="Z51" s="49">
        <f t="shared" si="9"/>
        <v>-29775</v>
      </c>
      <c r="AA51" s="50">
        <f t="shared" si="10"/>
        <v>0.70476470588235296</v>
      </c>
      <c r="AB51" s="53"/>
      <c r="AC51" s="53"/>
      <c r="AD51" s="54" t="s">
        <v>189</v>
      </c>
      <c r="AE51" s="55" t="s">
        <v>208</v>
      </c>
      <c r="AF51" s="55"/>
      <c r="AG51" s="19"/>
      <c r="AH51" s="19"/>
      <c r="AI51" s="19"/>
      <c r="AJ51" s="19"/>
    </row>
    <row r="52" spans="1:36" ht="22.9" customHeight="1" x14ac:dyDescent="0.15">
      <c r="A52" s="8">
        <v>25733358.5</v>
      </c>
      <c r="B52" s="33" t="s">
        <v>4</v>
      </c>
      <c r="C52" s="34" t="s">
        <v>4</v>
      </c>
      <c r="D52" s="34" t="s">
        <v>6</v>
      </c>
      <c r="E52" s="34" t="s">
        <v>50</v>
      </c>
      <c r="F52" s="34"/>
      <c r="G52" s="35"/>
      <c r="H52" s="38" t="s">
        <v>138</v>
      </c>
      <c r="I52" s="37" t="s">
        <v>23</v>
      </c>
      <c r="J52" s="37" t="s">
        <v>176</v>
      </c>
      <c r="K52" s="49">
        <v>1394000</v>
      </c>
      <c r="L52" s="49">
        <v>62000</v>
      </c>
      <c r="M52" s="49">
        <v>0</v>
      </c>
      <c r="N52" s="49">
        <v>0</v>
      </c>
      <c r="O52" s="49">
        <f t="shared" si="5"/>
        <v>1456000</v>
      </c>
      <c r="P52" s="49"/>
      <c r="Q52" s="49"/>
      <c r="R52" s="49">
        <v>1397535</v>
      </c>
      <c r="S52" s="49">
        <v>1019361</v>
      </c>
      <c r="T52" s="49">
        <f t="shared" si="8"/>
        <v>58465</v>
      </c>
      <c r="U52" s="49">
        <v>1378421</v>
      </c>
      <c r="V52" s="49"/>
      <c r="W52" s="49"/>
      <c r="X52" s="49"/>
      <c r="Y52" s="49"/>
      <c r="Z52" s="49">
        <f t="shared" si="9"/>
        <v>19114</v>
      </c>
      <c r="AA52" s="50">
        <f t="shared" si="10"/>
        <v>0.95984546703296703</v>
      </c>
      <c r="AB52" s="53"/>
      <c r="AC52" s="53"/>
      <c r="AD52" s="54" t="s">
        <v>98</v>
      </c>
      <c r="AE52" s="55"/>
      <c r="AF52" s="54"/>
      <c r="AG52" s="19"/>
      <c r="AH52" s="19"/>
      <c r="AI52" s="19"/>
      <c r="AJ52" s="19"/>
    </row>
    <row r="53" spans="1:36" ht="22.9" customHeight="1" x14ac:dyDescent="0.15">
      <c r="A53" s="8">
        <v>25733359</v>
      </c>
      <c r="B53" s="33" t="s">
        <v>4</v>
      </c>
      <c r="C53" s="34" t="s">
        <v>4</v>
      </c>
      <c r="D53" s="34" t="s">
        <v>6</v>
      </c>
      <c r="E53" s="34" t="s">
        <v>51</v>
      </c>
      <c r="F53" s="34"/>
      <c r="G53" s="35"/>
      <c r="H53" s="38" t="s">
        <v>139</v>
      </c>
      <c r="I53" s="37" t="s">
        <v>23</v>
      </c>
      <c r="J53" s="37" t="s">
        <v>176</v>
      </c>
      <c r="K53" s="49">
        <v>1236000</v>
      </c>
      <c r="L53" s="49">
        <v>4906000</v>
      </c>
      <c r="M53" s="49">
        <v>0</v>
      </c>
      <c r="N53" s="49">
        <v>-49000</v>
      </c>
      <c r="O53" s="49">
        <f t="shared" si="5"/>
        <v>6093000</v>
      </c>
      <c r="P53" s="49"/>
      <c r="Q53" s="49"/>
      <c r="R53" s="49">
        <v>5794580</v>
      </c>
      <c r="S53" s="49">
        <v>272140</v>
      </c>
      <c r="T53" s="49">
        <f t="shared" si="8"/>
        <v>298420</v>
      </c>
      <c r="U53" s="49">
        <v>1235080</v>
      </c>
      <c r="V53" s="49"/>
      <c r="W53" s="49"/>
      <c r="X53" s="49"/>
      <c r="Y53" s="49"/>
      <c r="Z53" s="49">
        <f t="shared" si="9"/>
        <v>4559500</v>
      </c>
      <c r="AA53" s="50">
        <f t="shared" si="10"/>
        <v>0.95102248481864438</v>
      </c>
      <c r="AB53" s="53"/>
      <c r="AC53" s="53"/>
      <c r="AD53" s="54" t="s">
        <v>229</v>
      </c>
      <c r="AE53" s="55"/>
      <c r="AF53" s="54" t="s">
        <v>213</v>
      </c>
      <c r="AG53" s="19"/>
      <c r="AH53" s="19"/>
      <c r="AI53" s="19"/>
      <c r="AJ53" s="19"/>
    </row>
    <row r="54" spans="1:36" ht="22.9" customHeight="1" x14ac:dyDescent="0.15">
      <c r="A54" s="8">
        <v>25733359.5</v>
      </c>
      <c r="B54" s="33" t="s">
        <v>4</v>
      </c>
      <c r="C54" s="34" t="s">
        <v>4</v>
      </c>
      <c r="D54" s="34" t="s">
        <v>6</v>
      </c>
      <c r="E54" s="34" t="s">
        <v>52</v>
      </c>
      <c r="F54" s="34"/>
      <c r="G54" s="35"/>
      <c r="H54" s="38" t="s">
        <v>140</v>
      </c>
      <c r="I54" s="37" t="s">
        <v>23</v>
      </c>
      <c r="J54" s="37" t="s">
        <v>176</v>
      </c>
      <c r="K54" s="49">
        <v>1650000</v>
      </c>
      <c r="L54" s="49">
        <v>302000</v>
      </c>
      <c r="M54" s="49">
        <v>0</v>
      </c>
      <c r="N54" s="49">
        <v>0</v>
      </c>
      <c r="O54" s="49">
        <f t="shared" si="5"/>
        <v>1952000</v>
      </c>
      <c r="P54" s="49"/>
      <c r="Q54" s="49"/>
      <c r="R54" s="49">
        <v>1932681</v>
      </c>
      <c r="S54" s="49">
        <v>1833256</v>
      </c>
      <c r="T54" s="49">
        <f t="shared" si="8"/>
        <v>19319</v>
      </c>
      <c r="U54" s="49">
        <v>1254407</v>
      </c>
      <c r="V54" s="49"/>
      <c r="W54" s="49"/>
      <c r="X54" s="49"/>
      <c r="Y54" s="49"/>
      <c r="Z54" s="49">
        <f t="shared" si="9"/>
        <v>678274</v>
      </c>
      <c r="AA54" s="50">
        <f t="shared" si="10"/>
        <v>0.9901029713114754</v>
      </c>
      <c r="AB54" s="53"/>
      <c r="AC54" s="53"/>
      <c r="AD54" s="55" t="s">
        <v>99</v>
      </c>
      <c r="AE54" s="55"/>
      <c r="AF54" s="54" t="s">
        <v>230</v>
      </c>
      <c r="AG54" s="19"/>
      <c r="AH54" s="19"/>
      <c r="AI54" s="19"/>
      <c r="AJ54" s="19"/>
    </row>
    <row r="55" spans="1:36" ht="22.9" customHeight="1" x14ac:dyDescent="0.15">
      <c r="A55" s="8">
        <v>25733360</v>
      </c>
      <c r="B55" s="33" t="s">
        <v>4</v>
      </c>
      <c r="C55" s="34" t="s">
        <v>4</v>
      </c>
      <c r="D55" s="34" t="s">
        <v>6</v>
      </c>
      <c r="E55" s="34" t="s">
        <v>53</v>
      </c>
      <c r="F55" s="34"/>
      <c r="G55" s="35"/>
      <c r="H55" s="38" t="s">
        <v>141</v>
      </c>
      <c r="I55" s="37" t="s">
        <v>23</v>
      </c>
      <c r="J55" s="37" t="s">
        <v>176</v>
      </c>
      <c r="K55" s="49">
        <v>573000</v>
      </c>
      <c r="L55" s="49">
        <v>0</v>
      </c>
      <c r="M55" s="49">
        <v>0</v>
      </c>
      <c r="N55" s="49">
        <v>0</v>
      </c>
      <c r="O55" s="49">
        <f t="shared" si="5"/>
        <v>573000</v>
      </c>
      <c r="P55" s="49"/>
      <c r="Q55" s="49"/>
      <c r="R55" s="49">
        <v>572880</v>
      </c>
      <c r="S55" s="49">
        <v>525140</v>
      </c>
      <c r="T55" s="49">
        <f t="shared" si="8"/>
        <v>120</v>
      </c>
      <c r="U55" s="49">
        <v>572880</v>
      </c>
      <c r="V55" s="49"/>
      <c r="W55" s="49"/>
      <c r="X55" s="49"/>
      <c r="Y55" s="49"/>
      <c r="Z55" s="49">
        <f t="shared" si="9"/>
        <v>0</v>
      </c>
      <c r="AA55" s="50">
        <f t="shared" si="10"/>
        <v>0.99979057591623033</v>
      </c>
      <c r="AB55" s="53"/>
      <c r="AC55" s="53"/>
      <c r="AD55" s="56" t="s">
        <v>100</v>
      </c>
      <c r="AE55" s="56"/>
      <c r="AF55" s="60"/>
      <c r="AG55" s="16"/>
      <c r="AH55" s="16"/>
      <c r="AI55" s="16"/>
      <c r="AJ55" s="16"/>
    </row>
    <row r="56" spans="1:36" ht="22.9" customHeight="1" x14ac:dyDescent="0.15">
      <c r="A56" s="8">
        <v>25733360.5</v>
      </c>
      <c r="B56" s="33" t="s">
        <v>4</v>
      </c>
      <c r="C56" s="34" t="s">
        <v>4</v>
      </c>
      <c r="D56" s="34" t="s">
        <v>6</v>
      </c>
      <c r="E56" s="34" t="s">
        <v>54</v>
      </c>
      <c r="F56" s="34"/>
      <c r="G56" s="35"/>
      <c r="H56" s="38" t="s">
        <v>271</v>
      </c>
      <c r="I56" s="37" t="s">
        <v>23</v>
      </c>
      <c r="J56" s="37" t="s">
        <v>176</v>
      </c>
      <c r="K56" s="49">
        <v>500000</v>
      </c>
      <c r="L56" s="49">
        <v>0</v>
      </c>
      <c r="M56" s="49">
        <v>0</v>
      </c>
      <c r="N56" s="49">
        <v>0</v>
      </c>
      <c r="O56" s="49">
        <f t="shared" si="5"/>
        <v>500000</v>
      </c>
      <c r="P56" s="49"/>
      <c r="Q56" s="49"/>
      <c r="R56" s="49">
        <v>500000</v>
      </c>
      <c r="S56" s="49">
        <v>500000</v>
      </c>
      <c r="T56" s="49">
        <f t="shared" si="8"/>
        <v>0</v>
      </c>
      <c r="U56" s="49">
        <v>371000</v>
      </c>
      <c r="V56" s="49"/>
      <c r="W56" s="49"/>
      <c r="X56" s="49"/>
      <c r="Y56" s="49"/>
      <c r="Z56" s="49">
        <f t="shared" si="9"/>
        <v>129000</v>
      </c>
      <c r="AA56" s="50">
        <f t="shared" si="10"/>
        <v>1</v>
      </c>
      <c r="AB56" s="53"/>
      <c r="AC56" s="53"/>
      <c r="AD56" s="54" t="s">
        <v>200</v>
      </c>
      <c r="AE56" s="55"/>
      <c r="AF56" s="55"/>
      <c r="AG56" s="19"/>
      <c r="AH56" s="19"/>
      <c r="AI56" s="19"/>
      <c r="AJ56" s="19"/>
    </row>
    <row r="57" spans="1:36" ht="22.9" customHeight="1" x14ac:dyDescent="0.15">
      <c r="A57" s="8">
        <v>25733361</v>
      </c>
      <c r="B57" s="33" t="s">
        <v>4</v>
      </c>
      <c r="C57" s="34" t="s">
        <v>4</v>
      </c>
      <c r="D57" s="34" t="s">
        <v>6</v>
      </c>
      <c r="E57" s="34" t="s">
        <v>55</v>
      </c>
      <c r="F57" s="34"/>
      <c r="G57" s="35"/>
      <c r="H57" s="38" t="s">
        <v>142</v>
      </c>
      <c r="I57" s="37" t="s">
        <v>23</v>
      </c>
      <c r="J57" s="37" t="s">
        <v>176</v>
      </c>
      <c r="K57" s="49">
        <v>7801000</v>
      </c>
      <c r="L57" s="49">
        <v>-1376000</v>
      </c>
      <c r="M57" s="49">
        <v>0</v>
      </c>
      <c r="N57" s="49">
        <v>0</v>
      </c>
      <c r="O57" s="49">
        <f t="shared" si="5"/>
        <v>6425000</v>
      </c>
      <c r="P57" s="49"/>
      <c r="Q57" s="49"/>
      <c r="R57" s="49">
        <v>4845341</v>
      </c>
      <c r="S57" s="49">
        <v>1653890</v>
      </c>
      <c r="T57" s="49">
        <f t="shared" si="8"/>
        <v>1579659</v>
      </c>
      <c r="U57" s="49">
        <v>6805164</v>
      </c>
      <c r="V57" s="49"/>
      <c r="W57" s="49"/>
      <c r="X57" s="49"/>
      <c r="Y57" s="49"/>
      <c r="Z57" s="49">
        <f t="shared" si="9"/>
        <v>-1959823</v>
      </c>
      <c r="AA57" s="50">
        <f t="shared" si="10"/>
        <v>0.75413867704280158</v>
      </c>
      <c r="AB57" s="53"/>
      <c r="AC57" s="53"/>
      <c r="AD57" s="57" t="s">
        <v>231</v>
      </c>
      <c r="AE57" s="57" t="s">
        <v>232</v>
      </c>
      <c r="AF57" s="57" t="s">
        <v>195</v>
      </c>
      <c r="AG57" s="16"/>
      <c r="AH57" s="16"/>
      <c r="AI57" s="16"/>
      <c r="AJ57" s="16"/>
    </row>
    <row r="58" spans="1:36" ht="22.9" customHeight="1" x14ac:dyDescent="0.15">
      <c r="A58" s="8">
        <v>25733361.5</v>
      </c>
      <c r="B58" s="33" t="s">
        <v>114</v>
      </c>
      <c r="C58" s="34" t="s">
        <v>4</v>
      </c>
      <c r="D58" s="34" t="s">
        <v>33</v>
      </c>
      <c r="E58" s="34" t="s">
        <v>56</v>
      </c>
      <c r="F58" s="34"/>
      <c r="G58" s="35"/>
      <c r="H58" s="38" t="s">
        <v>272</v>
      </c>
      <c r="I58" s="37" t="s">
        <v>23</v>
      </c>
      <c r="J58" s="37" t="s">
        <v>176</v>
      </c>
      <c r="K58" s="49">
        <v>1682000</v>
      </c>
      <c r="L58" s="49">
        <v>0</v>
      </c>
      <c r="M58" s="49">
        <v>0</v>
      </c>
      <c r="N58" s="49">
        <v>0</v>
      </c>
      <c r="O58" s="49">
        <f t="shared" si="5"/>
        <v>1682000</v>
      </c>
      <c r="P58" s="49"/>
      <c r="Q58" s="49"/>
      <c r="R58" s="49">
        <v>1681911</v>
      </c>
      <c r="S58" s="49">
        <v>1681911</v>
      </c>
      <c r="T58" s="49">
        <f t="shared" si="8"/>
        <v>89</v>
      </c>
      <c r="U58" s="49">
        <v>1681911</v>
      </c>
      <c r="V58" s="49"/>
      <c r="W58" s="49"/>
      <c r="X58" s="49"/>
      <c r="Y58" s="49"/>
      <c r="Z58" s="49">
        <f t="shared" si="9"/>
        <v>0</v>
      </c>
      <c r="AA58" s="50">
        <f t="shared" si="10"/>
        <v>0.99994708680142685</v>
      </c>
      <c r="AB58" s="53"/>
      <c r="AC58" s="53"/>
      <c r="AD58" s="56" t="s">
        <v>101</v>
      </c>
      <c r="AE58" s="56"/>
      <c r="AF58" s="60"/>
      <c r="AG58" s="16"/>
      <c r="AH58" s="16"/>
      <c r="AI58" s="16"/>
      <c r="AJ58" s="16"/>
    </row>
    <row r="59" spans="1:36" ht="22.9" customHeight="1" x14ac:dyDescent="0.15">
      <c r="A59" s="8">
        <v>25733362</v>
      </c>
      <c r="B59" s="33" t="s">
        <v>114</v>
      </c>
      <c r="C59" s="34" t="s">
        <v>4</v>
      </c>
      <c r="D59" s="34" t="s">
        <v>33</v>
      </c>
      <c r="E59" s="34" t="s">
        <v>57</v>
      </c>
      <c r="F59" s="34"/>
      <c r="G59" s="35"/>
      <c r="H59" s="38" t="s">
        <v>273</v>
      </c>
      <c r="I59" s="37" t="s">
        <v>23</v>
      </c>
      <c r="J59" s="37" t="s">
        <v>176</v>
      </c>
      <c r="K59" s="49">
        <v>49447000</v>
      </c>
      <c r="L59" s="49">
        <v>0</v>
      </c>
      <c r="M59" s="49">
        <v>0</v>
      </c>
      <c r="N59" s="49">
        <v>0</v>
      </c>
      <c r="O59" s="49">
        <f t="shared" si="5"/>
        <v>49447000</v>
      </c>
      <c r="P59" s="49"/>
      <c r="Q59" s="49"/>
      <c r="R59" s="49">
        <v>49446917</v>
      </c>
      <c r="S59" s="49">
        <v>49446917</v>
      </c>
      <c r="T59" s="49">
        <f t="shared" si="8"/>
        <v>83</v>
      </c>
      <c r="U59" s="49">
        <v>50500661</v>
      </c>
      <c r="V59" s="49"/>
      <c r="W59" s="49"/>
      <c r="X59" s="49"/>
      <c r="Y59" s="49"/>
      <c r="Z59" s="49">
        <f>R59-U59</f>
        <v>-1053744</v>
      </c>
      <c r="AA59" s="50">
        <f t="shared" si="10"/>
        <v>0.99999832143507195</v>
      </c>
      <c r="AB59" s="53"/>
      <c r="AC59" s="53"/>
      <c r="AD59" s="55" t="s">
        <v>102</v>
      </c>
      <c r="AE59" s="55"/>
      <c r="AF59" s="54" t="s">
        <v>214</v>
      </c>
      <c r="AG59" s="19"/>
      <c r="AH59" s="19"/>
      <c r="AI59" s="19"/>
      <c r="AJ59" s="19"/>
    </row>
    <row r="60" spans="1:36" ht="22.9" customHeight="1" x14ac:dyDescent="0.15">
      <c r="A60" s="8">
        <v>25733362.5</v>
      </c>
      <c r="B60" s="33" t="s">
        <v>4</v>
      </c>
      <c r="C60" s="34" t="s">
        <v>4</v>
      </c>
      <c r="D60" s="34" t="s">
        <v>9</v>
      </c>
      <c r="E60" s="34" t="s">
        <v>58</v>
      </c>
      <c r="F60" s="34"/>
      <c r="G60" s="35"/>
      <c r="H60" s="38" t="s">
        <v>143</v>
      </c>
      <c r="I60" s="37" t="s">
        <v>23</v>
      </c>
      <c r="J60" s="37" t="s">
        <v>176</v>
      </c>
      <c r="K60" s="49">
        <v>14268000</v>
      </c>
      <c r="L60" s="49">
        <v>-1697000</v>
      </c>
      <c r="M60" s="49">
        <v>0</v>
      </c>
      <c r="N60" s="49">
        <v>0</v>
      </c>
      <c r="O60" s="49">
        <f t="shared" si="5"/>
        <v>12571000</v>
      </c>
      <c r="P60" s="49"/>
      <c r="Q60" s="49"/>
      <c r="R60" s="49">
        <v>12570502</v>
      </c>
      <c r="S60" s="49">
        <v>12570502</v>
      </c>
      <c r="T60" s="49">
        <f t="shared" si="8"/>
        <v>498</v>
      </c>
      <c r="U60" s="49">
        <v>13527465</v>
      </c>
      <c r="V60" s="49"/>
      <c r="W60" s="49"/>
      <c r="X60" s="49"/>
      <c r="Y60" s="49"/>
      <c r="Z60" s="49">
        <f t="shared" si="9"/>
        <v>-956963</v>
      </c>
      <c r="AA60" s="50">
        <f t="shared" si="10"/>
        <v>0.99996038501312545</v>
      </c>
      <c r="AB60" s="53"/>
      <c r="AC60" s="53"/>
      <c r="AD60" s="57" t="s">
        <v>103</v>
      </c>
      <c r="AE60" s="56"/>
      <c r="AF60" s="54" t="s">
        <v>214</v>
      </c>
      <c r="AG60" s="16"/>
      <c r="AH60" s="16"/>
      <c r="AI60" s="16"/>
      <c r="AJ60" s="16"/>
    </row>
    <row r="61" spans="1:36" ht="40.5" hidden="1" customHeight="1" outlineLevel="1" x14ac:dyDescent="0.15">
      <c r="A61" s="8">
        <v>25733363</v>
      </c>
      <c r="B61" s="33" t="s">
        <v>4</v>
      </c>
      <c r="C61" s="34" t="s">
        <v>4</v>
      </c>
      <c r="D61" s="34" t="s">
        <v>9</v>
      </c>
      <c r="E61" s="34" t="s">
        <v>59</v>
      </c>
      <c r="F61" s="34"/>
      <c r="G61" s="35"/>
      <c r="H61" s="38" t="s">
        <v>144</v>
      </c>
      <c r="I61" s="37" t="s">
        <v>23</v>
      </c>
      <c r="J61" s="37" t="s">
        <v>176</v>
      </c>
      <c r="K61" s="49">
        <v>0</v>
      </c>
      <c r="L61" s="49">
        <v>0</v>
      </c>
      <c r="M61" s="49">
        <v>0</v>
      </c>
      <c r="N61" s="49">
        <v>0</v>
      </c>
      <c r="O61" s="49">
        <f t="shared" si="5"/>
        <v>0</v>
      </c>
      <c r="P61" s="49"/>
      <c r="Q61" s="49"/>
      <c r="R61" s="49">
        <v>0</v>
      </c>
      <c r="S61" s="49">
        <v>0</v>
      </c>
      <c r="T61" s="49">
        <f t="shared" si="8"/>
        <v>0</v>
      </c>
      <c r="U61" s="49">
        <v>22500</v>
      </c>
      <c r="V61" s="49"/>
      <c r="W61" s="49"/>
      <c r="X61" s="49"/>
      <c r="Y61" s="49"/>
      <c r="Z61" s="49">
        <f t="shared" si="9"/>
        <v>-22500</v>
      </c>
      <c r="AA61" s="50" t="str">
        <f t="shared" si="10"/>
        <v>-</v>
      </c>
      <c r="AB61" s="53"/>
      <c r="AC61" s="53"/>
      <c r="AD61" s="56" t="s">
        <v>104</v>
      </c>
      <c r="AE61" s="60"/>
      <c r="AF61" s="56" t="s">
        <v>166</v>
      </c>
      <c r="AG61" s="16"/>
      <c r="AH61" s="16"/>
      <c r="AI61" s="16"/>
      <c r="AJ61" s="16"/>
    </row>
    <row r="62" spans="1:36" ht="40.5" hidden="1" customHeight="1" outlineLevel="1" x14ac:dyDescent="0.15">
      <c r="A62" s="8">
        <v>25733363.5</v>
      </c>
      <c r="B62" s="33" t="s">
        <v>4</v>
      </c>
      <c r="C62" s="34" t="s">
        <v>4</v>
      </c>
      <c r="D62" s="34" t="s">
        <v>9</v>
      </c>
      <c r="E62" s="34" t="s">
        <v>60</v>
      </c>
      <c r="F62" s="34"/>
      <c r="G62" s="35"/>
      <c r="H62" s="38" t="s">
        <v>145</v>
      </c>
      <c r="I62" s="37" t="s">
        <v>23</v>
      </c>
      <c r="J62" s="37" t="s">
        <v>176</v>
      </c>
      <c r="K62" s="49">
        <v>0</v>
      </c>
      <c r="L62" s="49">
        <v>0</v>
      </c>
      <c r="M62" s="49">
        <v>0</v>
      </c>
      <c r="N62" s="49">
        <v>0</v>
      </c>
      <c r="O62" s="49">
        <f t="shared" si="5"/>
        <v>0</v>
      </c>
      <c r="P62" s="49"/>
      <c r="Q62" s="49"/>
      <c r="R62" s="49">
        <v>0</v>
      </c>
      <c r="S62" s="49">
        <v>0</v>
      </c>
      <c r="T62" s="49">
        <f t="shared" si="8"/>
        <v>0</v>
      </c>
      <c r="U62" s="49">
        <v>780000</v>
      </c>
      <c r="V62" s="49"/>
      <c r="W62" s="49"/>
      <c r="X62" s="49"/>
      <c r="Y62" s="49"/>
      <c r="Z62" s="49">
        <f t="shared" si="9"/>
        <v>-780000</v>
      </c>
      <c r="AA62" s="50" t="str">
        <f t="shared" si="10"/>
        <v>-</v>
      </c>
      <c r="AB62" s="55"/>
      <c r="AC62" s="55"/>
      <c r="AD62" s="55" t="s">
        <v>105</v>
      </c>
      <c r="AE62" s="55"/>
      <c r="AF62" s="55" t="s">
        <v>166</v>
      </c>
      <c r="AG62" s="19"/>
      <c r="AH62" s="19"/>
      <c r="AI62" s="19"/>
      <c r="AJ62" s="19"/>
    </row>
    <row r="63" spans="1:36" ht="22.9" customHeight="1" collapsed="1" x14ac:dyDescent="0.15">
      <c r="A63" s="8">
        <v>25733364</v>
      </c>
      <c r="B63" s="33" t="s">
        <v>114</v>
      </c>
      <c r="C63" s="34" t="s">
        <v>4</v>
      </c>
      <c r="D63" s="34" t="s">
        <v>34</v>
      </c>
      <c r="E63" s="34" t="s">
        <v>61</v>
      </c>
      <c r="F63" s="34"/>
      <c r="G63" s="35"/>
      <c r="H63" s="38" t="s">
        <v>274</v>
      </c>
      <c r="I63" s="37" t="s">
        <v>23</v>
      </c>
      <c r="J63" s="37" t="s">
        <v>176</v>
      </c>
      <c r="K63" s="49">
        <v>1000</v>
      </c>
      <c r="L63" s="49">
        <v>0</v>
      </c>
      <c r="M63" s="49">
        <v>0</v>
      </c>
      <c r="N63" s="49">
        <v>0</v>
      </c>
      <c r="O63" s="49">
        <f t="shared" si="5"/>
        <v>1000</v>
      </c>
      <c r="P63" s="49"/>
      <c r="Q63" s="49"/>
      <c r="R63" s="49">
        <v>0</v>
      </c>
      <c r="S63" s="49">
        <v>0</v>
      </c>
      <c r="T63" s="49">
        <f t="shared" si="8"/>
        <v>1000</v>
      </c>
      <c r="U63" s="49">
        <v>0</v>
      </c>
      <c r="V63" s="49"/>
      <c r="W63" s="49"/>
      <c r="X63" s="49"/>
      <c r="Y63" s="49"/>
      <c r="Z63" s="49">
        <f t="shared" si="9"/>
        <v>0</v>
      </c>
      <c r="AA63" s="50">
        <f t="shared" si="10"/>
        <v>0</v>
      </c>
      <c r="AB63" s="55"/>
      <c r="AC63" s="55"/>
      <c r="AD63" s="57" t="s">
        <v>233</v>
      </c>
      <c r="AE63" s="55" t="s">
        <v>209</v>
      </c>
      <c r="AF63" s="54"/>
      <c r="AG63" s="19"/>
      <c r="AH63" s="19"/>
      <c r="AI63" s="19"/>
      <c r="AJ63" s="19"/>
    </row>
    <row r="64" spans="1:36" ht="22.9" customHeight="1" x14ac:dyDescent="0.15">
      <c r="A64" s="8">
        <v>25733364.5</v>
      </c>
      <c r="B64" s="33" t="s">
        <v>114</v>
      </c>
      <c r="C64" s="34" t="s">
        <v>4</v>
      </c>
      <c r="D64" s="34" t="s">
        <v>34</v>
      </c>
      <c r="E64" s="34" t="s">
        <v>61</v>
      </c>
      <c r="F64" s="34"/>
      <c r="G64" s="35"/>
      <c r="H64" s="38" t="s">
        <v>275</v>
      </c>
      <c r="I64" s="37" t="s">
        <v>23</v>
      </c>
      <c r="J64" s="37" t="s">
        <v>176</v>
      </c>
      <c r="K64" s="49">
        <v>1000</v>
      </c>
      <c r="L64" s="49">
        <v>0</v>
      </c>
      <c r="M64" s="49">
        <v>0</v>
      </c>
      <c r="N64" s="49">
        <v>0</v>
      </c>
      <c r="O64" s="49">
        <f t="shared" ref="O64" si="12">SUM(K64:N64)</f>
        <v>1000</v>
      </c>
      <c r="P64" s="49"/>
      <c r="Q64" s="49"/>
      <c r="R64" s="49">
        <v>0</v>
      </c>
      <c r="S64" s="49">
        <v>0</v>
      </c>
      <c r="T64" s="49">
        <f t="shared" si="8"/>
        <v>1000</v>
      </c>
      <c r="U64" s="49">
        <v>0</v>
      </c>
      <c r="V64" s="49"/>
      <c r="W64" s="49"/>
      <c r="X64" s="49"/>
      <c r="Y64" s="49"/>
      <c r="Z64" s="49">
        <f t="shared" si="9"/>
        <v>0</v>
      </c>
      <c r="AA64" s="50">
        <f t="shared" si="10"/>
        <v>0</v>
      </c>
      <c r="AB64" s="55"/>
      <c r="AC64" s="55"/>
      <c r="AD64" s="57" t="s">
        <v>201</v>
      </c>
      <c r="AE64" s="55" t="s">
        <v>209</v>
      </c>
      <c r="AF64" s="54"/>
      <c r="AG64" s="19"/>
      <c r="AH64" s="19"/>
      <c r="AI64" s="19"/>
      <c r="AJ64" s="19"/>
    </row>
    <row r="65" spans="1:36" ht="22.9" customHeight="1" x14ac:dyDescent="0.15">
      <c r="A65" s="8">
        <v>25733365</v>
      </c>
      <c r="B65" s="33" t="s">
        <v>114</v>
      </c>
      <c r="C65" s="34" t="s">
        <v>4</v>
      </c>
      <c r="D65" s="34" t="s">
        <v>35</v>
      </c>
      <c r="E65" s="34" t="s">
        <v>62</v>
      </c>
      <c r="F65" s="34"/>
      <c r="G65" s="35"/>
      <c r="H65" s="38" t="s">
        <v>276</v>
      </c>
      <c r="I65" s="37" t="s">
        <v>23</v>
      </c>
      <c r="J65" s="37" t="s">
        <v>176</v>
      </c>
      <c r="K65" s="49">
        <v>65000</v>
      </c>
      <c r="L65" s="49">
        <v>0</v>
      </c>
      <c r="M65" s="49">
        <v>0</v>
      </c>
      <c r="N65" s="49">
        <v>55000</v>
      </c>
      <c r="O65" s="49">
        <f t="shared" si="5"/>
        <v>120000</v>
      </c>
      <c r="P65" s="49"/>
      <c r="Q65" s="49"/>
      <c r="R65" s="49">
        <v>119800</v>
      </c>
      <c r="S65" s="49">
        <v>119800</v>
      </c>
      <c r="T65" s="49">
        <f t="shared" si="8"/>
        <v>200</v>
      </c>
      <c r="U65" s="49">
        <v>46600</v>
      </c>
      <c r="V65" s="49"/>
      <c r="W65" s="49"/>
      <c r="X65" s="49"/>
      <c r="Y65" s="49"/>
      <c r="Z65" s="49">
        <f t="shared" si="9"/>
        <v>73200</v>
      </c>
      <c r="AA65" s="50">
        <f t="shared" si="10"/>
        <v>0.99833333333333329</v>
      </c>
      <c r="AB65" s="55"/>
      <c r="AC65" s="55"/>
      <c r="AD65" s="54" t="s">
        <v>156</v>
      </c>
      <c r="AE65" s="55"/>
      <c r="AF65" s="55"/>
      <c r="AG65" s="19"/>
      <c r="AH65" s="19"/>
      <c r="AI65" s="19"/>
      <c r="AJ65" s="19"/>
    </row>
    <row r="66" spans="1:36" ht="22.9" customHeight="1" x14ac:dyDescent="0.15">
      <c r="A66" s="8">
        <v>25733365.5</v>
      </c>
      <c r="B66" s="33" t="s">
        <v>114</v>
      </c>
      <c r="C66" s="34" t="s">
        <v>4</v>
      </c>
      <c r="D66" s="34" t="s">
        <v>35</v>
      </c>
      <c r="E66" s="34" t="s">
        <v>63</v>
      </c>
      <c r="F66" s="34"/>
      <c r="G66" s="35"/>
      <c r="H66" s="38" t="s">
        <v>277</v>
      </c>
      <c r="I66" s="37" t="s">
        <v>23</v>
      </c>
      <c r="J66" s="37" t="s">
        <v>176</v>
      </c>
      <c r="K66" s="49">
        <v>4369000</v>
      </c>
      <c r="L66" s="49">
        <v>0</v>
      </c>
      <c r="M66" s="49">
        <v>0</v>
      </c>
      <c r="N66" s="49">
        <v>0</v>
      </c>
      <c r="O66" s="49">
        <f t="shared" si="5"/>
        <v>4369000</v>
      </c>
      <c r="P66" s="49"/>
      <c r="Q66" s="49"/>
      <c r="R66" s="49">
        <v>4368872</v>
      </c>
      <c r="S66" s="49">
        <v>4368872</v>
      </c>
      <c r="T66" s="49">
        <f t="shared" si="8"/>
        <v>128</v>
      </c>
      <c r="U66" s="49">
        <v>4368872</v>
      </c>
      <c r="V66" s="49"/>
      <c r="W66" s="49"/>
      <c r="X66" s="49"/>
      <c r="Y66" s="49"/>
      <c r="Z66" s="49">
        <f t="shared" si="9"/>
        <v>0</v>
      </c>
      <c r="AA66" s="50">
        <f t="shared" si="10"/>
        <v>0.99997070267795829</v>
      </c>
      <c r="AB66" s="55"/>
      <c r="AC66" s="55"/>
      <c r="AD66" s="54" t="s">
        <v>202</v>
      </c>
      <c r="AE66" s="55"/>
      <c r="AF66" s="55"/>
      <c r="AG66" s="19"/>
      <c r="AH66" s="19"/>
      <c r="AI66" s="19"/>
      <c r="AJ66" s="19"/>
    </row>
    <row r="67" spans="1:36" ht="22.9" customHeight="1" x14ac:dyDescent="0.15">
      <c r="A67" s="8">
        <v>25733366</v>
      </c>
      <c r="B67" s="33" t="s">
        <v>114</v>
      </c>
      <c r="C67" s="34" t="s">
        <v>4</v>
      </c>
      <c r="D67" s="34" t="s">
        <v>11</v>
      </c>
      <c r="E67" s="34" t="s">
        <v>64</v>
      </c>
      <c r="F67" s="34"/>
      <c r="G67" s="35"/>
      <c r="H67" s="38" t="s">
        <v>278</v>
      </c>
      <c r="I67" s="37" t="s">
        <v>23</v>
      </c>
      <c r="J67" s="37" t="s">
        <v>176</v>
      </c>
      <c r="K67" s="49">
        <v>12000</v>
      </c>
      <c r="L67" s="49">
        <v>1000</v>
      </c>
      <c r="M67" s="49">
        <v>0</v>
      </c>
      <c r="N67" s="49">
        <v>0</v>
      </c>
      <c r="O67" s="49">
        <f t="shared" si="5"/>
        <v>13000</v>
      </c>
      <c r="P67" s="49"/>
      <c r="Q67" s="49"/>
      <c r="R67" s="49">
        <v>12760</v>
      </c>
      <c r="S67" s="49">
        <v>12760</v>
      </c>
      <c r="T67" s="49">
        <f t="shared" si="8"/>
        <v>240</v>
      </c>
      <c r="U67" s="49">
        <v>11660</v>
      </c>
      <c r="V67" s="49"/>
      <c r="W67" s="49"/>
      <c r="X67" s="49"/>
      <c r="Y67" s="49"/>
      <c r="Z67" s="49">
        <f t="shared" si="9"/>
        <v>1100</v>
      </c>
      <c r="AA67" s="50">
        <f t="shared" si="10"/>
        <v>0.98153846153846158</v>
      </c>
      <c r="AB67" s="55"/>
      <c r="AC67" s="55"/>
      <c r="AD67" s="55" t="s">
        <v>234</v>
      </c>
      <c r="AE67" s="55"/>
      <c r="AF67" s="55"/>
      <c r="AG67" s="19"/>
      <c r="AH67" s="19"/>
      <c r="AI67" s="19"/>
      <c r="AJ67" s="19"/>
    </row>
    <row r="68" spans="1:36" ht="22.9" customHeight="1" x14ac:dyDescent="0.15">
      <c r="A68" s="8">
        <v>25733366.5</v>
      </c>
      <c r="B68" s="43" t="s">
        <v>114</v>
      </c>
      <c r="C68" s="43" t="s">
        <v>115</v>
      </c>
      <c r="D68" s="43"/>
      <c r="E68" s="43"/>
      <c r="F68" s="43"/>
      <c r="G68" s="44"/>
      <c r="H68" s="45" t="s">
        <v>109</v>
      </c>
      <c r="I68" s="46" t="s">
        <v>23</v>
      </c>
      <c r="J68" s="46" t="s">
        <v>176</v>
      </c>
      <c r="K68" s="47">
        <f>SUM(K69:K73)</f>
        <v>12668000</v>
      </c>
      <c r="L68" s="47">
        <f t="shared" ref="L68:S68" si="13">SUM(L69:L73)</f>
        <v>2189000</v>
      </c>
      <c r="M68" s="47">
        <f t="shared" si="13"/>
        <v>0</v>
      </c>
      <c r="N68" s="47">
        <f t="shared" si="13"/>
        <v>0</v>
      </c>
      <c r="O68" s="47">
        <f t="shared" si="13"/>
        <v>14857000</v>
      </c>
      <c r="P68" s="47">
        <f t="shared" si="13"/>
        <v>0</v>
      </c>
      <c r="Q68" s="47">
        <f t="shared" si="13"/>
        <v>0</v>
      </c>
      <c r="R68" s="47">
        <f t="shared" si="13"/>
        <v>12230947</v>
      </c>
      <c r="S68" s="47">
        <f t="shared" si="13"/>
        <v>6029783</v>
      </c>
      <c r="T68" s="47">
        <f t="shared" ref="T68:T89" si="14">O68-R68</f>
        <v>2626053</v>
      </c>
      <c r="U68" s="47">
        <f>SUM(U69:U73)</f>
        <v>13392206</v>
      </c>
      <c r="V68" s="47" t="e">
        <f>SUM(V72:V119)</f>
        <v>#REF!</v>
      </c>
      <c r="W68" s="47" t="e">
        <f>SUM(W72:W119)</f>
        <v>#REF!</v>
      </c>
      <c r="X68" s="47" t="e">
        <f>SUM(X72:X119)</f>
        <v>#REF!</v>
      </c>
      <c r="Y68" s="47" t="e">
        <f>SUM(Y72:Y119)</f>
        <v>#REF!</v>
      </c>
      <c r="Z68" s="47">
        <f t="shared" ref="Z68:Z89" si="15">R68-U68</f>
        <v>-1161259</v>
      </c>
      <c r="AA68" s="48">
        <f t="shared" ref="AA68:AA89" si="16">IFERROR(R68/O68,"-")</f>
        <v>0.82324473312243385</v>
      </c>
      <c r="AB68" s="41">
        <f>SUM(AB72:AB119)</f>
        <v>0</v>
      </c>
      <c r="AC68" s="41">
        <f>SUM(AC72:AC119)</f>
        <v>0</v>
      </c>
      <c r="AD68" s="61"/>
      <c r="AE68" s="62"/>
      <c r="AF68" s="62"/>
      <c r="AG68" s="20"/>
      <c r="AH68" s="20"/>
      <c r="AI68" s="20"/>
      <c r="AJ68" s="20"/>
    </row>
    <row r="69" spans="1:36" ht="22.9" customHeight="1" x14ac:dyDescent="0.15">
      <c r="A69" s="8">
        <v>25733367</v>
      </c>
      <c r="B69" s="33" t="s">
        <v>114</v>
      </c>
      <c r="C69" s="34" t="s">
        <v>5</v>
      </c>
      <c r="D69" s="34" t="s">
        <v>4</v>
      </c>
      <c r="E69" s="34" t="s">
        <v>65</v>
      </c>
      <c r="F69" s="34"/>
      <c r="G69" s="35"/>
      <c r="H69" s="38" t="s">
        <v>182</v>
      </c>
      <c r="I69" s="37" t="s">
        <v>23</v>
      </c>
      <c r="J69" s="37" t="s">
        <v>176</v>
      </c>
      <c r="K69" s="49">
        <v>5337000</v>
      </c>
      <c r="L69" s="49">
        <v>289000</v>
      </c>
      <c r="M69" s="49">
        <v>0</v>
      </c>
      <c r="N69" s="49">
        <v>3000</v>
      </c>
      <c r="O69" s="49">
        <f t="shared" si="5"/>
        <v>5629000</v>
      </c>
      <c r="P69" s="49"/>
      <c r="Q69" s="49"/>
      <c r="R69" s="49">
        <v>5628547</v>
      </c>
      <c r="S69" s="49">
        <v>5451783</v>
      </c>
      <c r="T69" s="49">
        <f t="shared" si="14"/>
        <v>453</v>
      </c>
      <c r="U69" s="49">
        <v>6300206</v>
      </c>
      <c r="V69" s="49"/>
      <c r="W69" s="49"/>
      <c r="X69" s="49"/>
      <c r="Y69" s="49"/>
      <c r="Z69" s="49">
        <f t="shared" si="15"/>
        <v>-671659</v>
      </c>
      <c r="AA69" s="50">
        <f t="shared" si="16"/>
        <v>0.99991952389411975</v>
      </c>
      <c r="AB69" s="55"/>
      <c r="AC69" s="55"/>
      <c r="AD69" s="55" t="s">
        <v>106</v>
      </c>
      <c r="AE69" s="55"/>
      <c r="AF69" s="54" t="s">
        <v>167</v>
      </c>
      <c r="AG69" s="19"/>
      <c r="AH69" s="19"/>
      <c r="AI69" s="19"/>
      <c r="AJ69" s="19"/>
    </row>
    <row r="70" spans="1:36" ht="22.9" customHeight="1" x14ac:dyDescent="0.15">
      <c r="A70" s="8">
        <v>25733367.5</v>
      </c>
      <c r="B70" s="33" t="s">
        <v>114</v>
      </c>
      <c r="C70" s="34" t="s">
        <v>5</v>
      </c>
      <c r="D70" s="34" t="s">
        <v>4</v>
      </c>
      <c r="E70" s="34" t="s">
        <v>66</v>
      </c>
      <c r="F70" s="34"/>
      <c r="G70" s="35"/>
      <c r="H70" s="38" t="s">
        <v>279</v>
      </c>
      <c r="I70" s="37" t="s">
        <v>23</v>
      </c>
      <c r="J70" s="37" t="s">
        <v>176</v>
      </c>
      <c r="K70" s="49">
        <v>41000</v>
      </c>
      <c r="L70" s="49">
        <v>0</v>
      </c>
      <c r="M70" s="49">
        <v>0</v>
      </c>
      <c r="N70" s="49">
        <v>-3000</v>
      </c>
      <c r="O70" s="49">
        <f t="shared" si="5"/>
        <v>38000</v>
      </c>
      <c r="P70" s="49"/>
      <c r="Q70" s="49"/>
      <c r="R70" s="49">
        <v>0</v>
      </c>
      <c r="S70" s="49">
        <v>0</v>
      </c>
      <c r="T70" s="49">
        <f t="shared" si="14"/>
        <v>38000</v>
      </c>
      <c r="U70" s="49">
        <v>0</v>
      </c>
      <c r="V70" s="49"/>
      <c r="W70" s="49"/>
      <c r="X70" s="49"/>
      <c r="Y70" s="49"/>
      <c r="Z70" s="49">
        <f t="shared" si="15"/>
        <v>0</v>
      </c>
      <c r="AA70" s="50">
        <f t="shared" si="16"/>
        <v>0</v>
      </c>
      <c r="AB70" s="55"/>
      <c r="AC70" s="55"/>
      <c r="AD70" s="55" t="s">
        <v>203</v>
      </c>
      <c r="AE70" s="55" t="s">
        <v>209</v>
      </c>
      <c r="AF70" s="55"/>
      <c r="AG70" s="19"/>
      <c r="AH70" s="19"/>
      <c r="AI70" s="19"/>
      <c r="AJ70" s="19"/>
    </row>
    <row r="71" spans="1:36" ht="22.9" customHeight="1" x14ac:dyDescent="0.15">
      <c r="A71" s="8">
        <v>25733368</v>
      </c>
      <c r="B71" s="33" t="s">
        <v>114</v>
      </c>
      <c r="C71" s="34" t="s">
        <v>5</v>
      </c>
      <c r="D71" s="34" t="s">
        <v>4</v>
      </c>
      <c r="E71" s="34" t="s">
        <v>67</v>
      </c>
      <c r="F71" s="34"/>
      <c r="G71" s="35"/>
      <c r="H71" s="38" t="s">
        <v>183</v>
      </c>
      <c r="I71" s="37" t="s">
        <v>23</v>
      </c>
      <c r="J71" s="37" t="s">
        <v>176</v>
      </c>
      <c r="K71" s="49">
        <v>578000</v>
      </c>
      <c r="L71" s="49">
        <v>0</v>
      </c>
      <c r="M71" s="49">
        <v>0</v>
      </c>
      <c r="N71" s="49">
        <v>0</v>
      </c>
      <c r="O71" s="49">
        <f t="shared" si="5"/>
        <v>578000</v>
      </c>
      <c r="P71" s="49"/>
      <c r="Q71" s="49"/>
      <c r="R71" s="49">
        <v>578000</v>
      </c>
      <c r="S71" s="49">
        <v>578000</v>
      </c>
      <c r="T71" s="49">
        <f t="shared" si="14"/>
        <v>0</v>
      </c>
      <c r="U71" s="49">
        <v>587000</v>
      </c>
      <c r="V71" s="49"/>
      <c r="W71" s="49"/>
      <c r="X71" s="49"/>
      <c r="Y71" s="49"/>
      <c r="Z71" s="49">
        <f t="shared" si="15"/>
        <v>-9000</v>
      </c>
      <c r="AA71" s="50">
        <f t="shared" si="16"/>
        <v>1</v>
      </c>
      <c r="AB71" s="55"/>
      <c r="AC71" s="55"/>
      <c r="AD71" s="55" t="s">
        <v>204</v>
      </c>
      <c r="AE71" s="55"/>
      <c r="AF71" s="54"/>
      <c r="AG71" s="19"/>
      <c r="AH71" s="19"/>
      <c r="AI71" s="19"/>
      <c r="AJ71" s="19"/>
    </row>
    <row r="72" spans="1:36" ht="22.9" customHeight="1" x14ac:dyDescent="0.15">
      <c r="A72" s="8">
        <v>25733368.5</v>
      </c>
      <c r="B72" s="33" t="s">
        <v>114</v>
      </c>
      <c r="C72" s="34" t="s">
        <v>5</v>
      </c>
      <c r="D72" s="34" t="s">
        <v>26</v>
      </c>
      <c r="E72" s="34" t="s">
        <v>68</v>
      </c>
      <c r="F72" s="34"/>
      <c r="G72" s="35"/>
      <c r="H72" s="38" t="s">
        <v>280</v>
      </c>
      <c r="I72" s="37" t="s">
        <v>23</v>
      </c>
      <c r="J72" s="37" t="s">
        <v>176</v>
      </c>
      <c r="K72" s="49">
        <v>1000</v>
      </c>
      <c r="L72" s="49">
        <v>0</v>
      </c>
      <c r="M72" s="49">
        <v>0</v>
      </c>
      <c r="N72" s="49">
        <v>0</v>
      </c>
      <c r="O72" s="49">
        <f t="shared" si="5"/>
        <v>1000</v>
      </c>
      <c r="P72" s="49"/>
      <c r="Q72" s="49"/>
      <c r="R72" s="49">
        <v>0</v>
      </c>
      <c r="S72" s="49">
        <v>0</v>
      </c>
      <c r="T72" s="49">
        <f t="shared" si="14"/>
        <v>1000</v>
      </c>
      <c r="U72" s="49">
        <v>0</v>
      </c>
      <c r="V72" s="49"/>
      <c r="W72" s="49"/>
      <c r="X72" s="49"/>
      <c r="Y72" s="49"/>
      <c r="Z72" s="49">
        <f t="shared" si="15"/>
        <v>0</v>
      </c>
      <c r="AA72" s="50">
        <f t="shared" si="16"/>
        <v>0</v>
      </c>
      <c r="AB72" s="55"/>
      <c r="AC72" s="55"/>
      <c r="AD72" s="54" t="s">
        <v>107</v>
      </c>
      <c r="AE72" s="55" t="s">
        <v>209</v>
      </c>
      <c r="AF72" s="55"/>
      <c r="AG72" s="19"/>
      <c r="AH72" s="19"/>
      <c r="AI72" s="19"/>
      <c r="AJ72" s="19"/>
    </row>
    <row r="73" spans="1:36" ht="22.9" customHeight="1" x14ac:dyDescent="0.15">
      <c r="A73" s="8">
        <v>25733369</v>
      </c>
      <c r="B73" s="33" t="s">
        <v>114</v>
      </c>
      <c r="C73" s="34" t="s">
        <v>5</v>
      </c>
      <c r="D73" s="34" t="s">
        <v>27</v>
      </c>
      <c r="E73" s="34" t="s">
        <v>69</v>
      </c>
      <c r="F73" s="34"/>
      <c r="G73" s="35"/>
      <c r="H73" s="38" t="s">
        <v>146</v>
      </c>
      <c r="I73" s="37" t="s">
        <v>23</v>
      </c>
      <c r="J73" s="37" t="s">
        <v>176</v>
      </c>
      <c r="K73" s="49">
        <v>6711000</v>
      </c>
      <c r="L73" s="49">
        <v>1900000</v>
      </c>
      <c r="M73" s="49">
        <v>0</v>
      </c>
      <c r="N73" s="49">
        <v>0</v>
      </c>
      <c r="O73" s="49">
        <f t="shared" ref="O73:O89" si="17">SUM(K73:N73)</f>
        <v>8611000</v>
      </c>
      <c r="P73" s="49"/>
      <c r="Q73" s="49"/>
      <c r="R73" s="49">
        <v>6024400</v>
      </c>
      <c r="S73" s="49">
        <v>0</v>
      </c>
      <c r="T73" s="49">
        <f t="shared" si="14"/>
        <v>2586600</v>
      </c>
      <c r="U73" s="49">
        <v>6505000</v>
      </c>
      <c r="V73" s="49"/>
      <c r="W73" s="49"/>
      <c r="X73" s="49"/>
      <c r="Y73" s="49"/>
      <c r="Z73" s="49">
        <f t="shared" si="15"/>
        <v>-480600</v>
      </c>
      <c r="AA73" s="50">
        <f t="shared" si="16"/>
        <v>0.69961676924863547</v>
      </c>
      <c r="AB73" s="55"/>
      <c r="AC73" s="55"/>
      <c r="AD73" s="54" t="s">
        <v>205</v>
      </c>
      <c r="AE73" s="54" t="s">
        <v>235</v>
      </c>
      <c r="AF73" s="55"/>
      <c r="AG73" s="19"/>
      <c r="AH73" s="19"/>
      <c r="AI73" s="19"/>
      <c r="AJ73" s="19"/>
    </row>
    <row r="74" spans="1:36" ht="22.9" customHeight="1" x14ac:dyDescent="0.15">
      <c r="A74" s="8">
        <v>25733369.5</v>
      </c>
      <c r="B74" s="43" t="s">
        <v>114</v>
      </c>
      <c r="C74" s="43" t="s">
        <v>116</v>
      </c>
      <c r="D74" s="43"/>
      <c r="E74" s="43"/>
      <c r="F74" s="43"/>
      <c r="G74" s="44"/>
      <c r="H74" s="45" t="s">
        <v>110</v>
      </c>
      <c r="I74" s="46" t="s">
        <v>23</v>
      </c>
      <c r="J74" s="46" t="s">
        <v>176</v>
      </c>
      <c r="K74" s="47">
        <f>SUM(K75:K76)</f>
        <v>12656000</v>
      </c>
      <c r="L74" s="47">
        <f t="shared" ref="L74:S74" si="18">SUM(L75:L76)</f>
        <v>10000</v>
      </c>
      <c r="M74" s="47">
        <f t="shared" si="18"/>
        <v>0</v>
      </c>
      <c r="N74" s="47">
        <f t="shared" si="18"/>
        <v>157000</v>
      </c>
      <c r="O74" s="47">
        <f t="shared" si="18"/>
        <v>12823000</v>
      </c>
      <c r="P74" s="47">
        <f t="shared" si="18"/>
        <v>0</v>
      </c>
      <c r="Q74" s="47">
        <f t="shared" si="18"/>
        <v>0</v>
      </c>
      <c r="R74" s="47">
        <f t="shared" si="18"/>
        <v>12821320</v>
      </c>
      <c r="S74" s="47">
        <f t="shared" si="18"/>
        <v>12821320</v>
      </c>
      <c r="T74" s="47">
        <f t="shared" si="14"/>
        <v>1680</v>
      </c>
      <c r="U74" s="47">
        <f>SUM(U75:U76)</f>
        <v>24294673</v>
      </c>
      <c r="V74" s="47">
        <f>SUM(V75:V76)</f>
        <v>0</v>
      </c>
      <c r="W74" s="47">
        <f>SUM(W75:W76)</f>
        <v>0</v>
      </c>
      <c r="X74" s="47">
        <f>SUM(X75:X76)</f>
        <v>0</v>
      </c>
      <c r="Y74" s="47">
        <f>SUM(Y75:Y76)</f>
        <v>0</v>
      </c>
      <c r="Z74" s="47">
        <f t="shared" si="15"/>
        <v>-11473353</v>
      </c>
      <c r="AA74" s="48">
        <f t="shared" si="16"/>
        <v>0.99986898541682911</v>
      </c>
      <c r="AB74" s="41">
        <f>SUM(AB81:AB127)</f>
        <v>0</v>
      </c>
      <c r="AC74" s="41">
        <f>SUM(AC81:AC127)</f>
        <v>0</v>
      </c>
      <c r="AD74" s="61"/>
      <c r="AE74" s="62"/>
      <c r="AF74" s="62"/>
      <c r="AG74" s="20"/>
      <c r="AH74" s="20"/>
      <c r="AI74" s="20"/>
      <c r="AJ74" s="20"/>
    </row>
    <row r="75" spans="1:36" ht="22.9" customHeight="1" x14ac:dyDescent="0.15">
      <c r="A75" s="8">
        <v>25733370</v>
      </c>
      <c r="B75" s="33" t="s">
        <v>114</v>
      </c>
      <c r="C75" s="34" t="s">
        <v>27</v>
      </c>
      <c r="D75" s="34" t="s">
        <v>4</v>
      </c>
      <c r="E75" s="34" t="s">
        <v>70</v>
      </c>
      <c r="F75" s="34"/>
      <c r="G75" s="35"/>
      <c r="H75" s="38" t="s">
        <v>147</v>
      </c>
      <c r="I75" s="37" t="s">
        <v>23</v>
      </c>
      <c r="J75" s="37" t="s">
        <v>176</v>
      </c>
      <c r="K75" s="49">
        <v>12656000</v>
      </c>
      <c r="L75" s="49">
        <v>0</v>
      </c>
      <c r="M75" s="49">
        <v>0</v>
      </c>
      <c r="N75" s="49">
        <v>157000</v>
      </c>
      <c r="O75" s="49">
        <f t="shared" si="17"/>
        <v>12813000</v>
      </c>
      <c r="P75" s="49"/>
      <c r="Q75" s="49"/>
      <c r="R75" s="49">
        <v>12812243</v>
      </c>
      <c r="S75" s="49">
        <v>12812243</v>
      </c>
      <c r="T75" s="49">
        <f t="shared" si="14"/>
        <v>757</v>
      </c>
      <c r="U75" s="49">
        <v>24294673</v>
      </c>
      <c r="V75" s="49"/>
      <c r="W75" s="49"/>
      <c r="X75" s="49"/>
      <c r="Y75" s="49"/>
      <c r="Z75" s="49">
        <f t="shared" si="15"/>
        <v>-11482430</v>
      </c>
      <c r="AA75" s="50">
        <f t="shared" si="16"/>
        <v>0.99994091937875595</v>
      </c>
      <c r="AB75" s="55"/>
      <c r="AC75" s="55"/>
      <c r="AD75" s="54" t="s">
        <v>206</v>
      </c>
      <c r="AE75" s="55"/>
      <c r="AF75" s="55" t="s">
        <v>215</v>
      </c>
      <c r="AG75" s="19"/>
      <c r="AH75" s="19"/>
      <c r="AI75" s="19"/>
      <c r="AJ75" s="19"/>
    </row>
    <row r="76" spans="1:36" ht="22.9" customHeight="1" x14ac:dyDescent="0.15">
      <c r="A76" s="8">
        <v>25733370.5</v>
      </c>
      <c r="B76" s="33" t="s">
        <v>114</v>
      </c>
      <c r="C76" s="34" t="s">
        <v>27</v>
      </c>
      <c r="D76" s="34" t="s">
        <v>5</v>
      </c>
      <c r="E76" s="34" t="s">
        <v>80</v>
      </c>
      <c r="F76" s="34"/>
      <c r="G76" s="35"/>
      <c r="H76" s="38" t="s">
        <v>184</v>
      </c>
      <c r="I76" s="37" t="s">
        <v>23</v>
      </c>
      <c r="J76" s="37" t="s">
        <v>176</v>
      </c>
      <c r="K76" s="49">
        <v>0</v>
      </c>
      <c r="L76" s="49">
        <v>10000</v>
      </c>
      <c r="M76" s="49">
        <v>0</v>
      </c>
      <c r="N76" s="49">
        <v>0</v>
      </c>
      <c r="O76" s="49">
        <f t="shared" si="17"/>
        <v>10000</v>
      </c>
      <c r="P76" s="49"/>
      <c r="Q76" s="49"/>
      <c r="R76" s="49">
        <v>9077</v>
      </c>
      <c r="S76" s="49">
        <v>9077</v>
      </c>
      <c r="T76" s="49">
        <f t="shared" si="14"/>
        <v>923</v>
      </c>
      <c r="U76" s="49">
        <v>0</v>
      </c>
      <c r="V76" s="49"/>
      <c r="W76" s="49"/>
      <c r="X76" s="49"/>
      <c r="Y76" s="49"/>
      <c r="Z76" s="49">
        <f t="shared" si="15"/>
        <v>9077</v>
      </c>
      <c r="AA76" s="50">
        <f t="shared" si="16"/>
        <v>0.90769999999999995</v>
      </c>
      <c r="AB76" s="55"/>
      <c r="AC76" s="55"/>
      <c r="AD76" s="54" t="s">
        <v>207</v>
      </c>
      <c r="AE76" s="55"/>
      <c r="AF76" s="55"/>
      <c r="AG76" s="19"/>
      <c r="AH76" s="19"/>
      <c r="AI76" s="19"/>
      <c r="AJ76" s="19"/>
    </row>
    <row r="77" spans="1:36" ht="22.9" customHeight="1" x14ac:dyDescent="0.15">
      <c r="A77" s="8">
        <v>25733371</v>
      </c>
      <c r="B77" s="43" t="s">
        <v>114</v>
      </c>
      <c r="C77" s="43" t="s">
        <v>117</v>
      </c>
      <c r="D77" s="43"/>
      <c r="E77" s="44" t="s">
        <v>3</v>
      </c>
      <c r="F77" s="44" t="s">
        <v>3</v>
      </c>
      <c r="G77" s="44" t="s">
        <v>3</v>
      </c>
      <c r="H77" s="45" t="s">
        <v>113</v>
      </c>
      <c r="I77" s="46" t="s">
        <v>22</v>
      </c>
      <c r="J77" s="46" t="s">
        <v>176</v>
      </c>
      <c r="K77" s="47">
        <f>SUM(K78)</f>
        <v>680000</v>
      </c>
      <c r="L77" s="47">
        <f t="shared" ref="L77:S77" si="19">SUM(L78)</f>
        <v>0</v>
      </c>
      <c r="M77" s="47">
        <f t="shared" si="19"/>
        <v>0</v>
      </c>
      <c r="N77" s="47">
        <f t="shared" si="19"/>
        <v>0</v>
      </c>
      <c r="O77" s="47">
        <f t="shared" si="19"/>
        <v>680000</v>
      </c>
      <c r="P77" s="47">
        <f t="shared" si="19"/>
        <v>0</v>
      </c>
      <c r="Q77" s="47">
        <f t="shared" si="19"/>
        <v>0</v>
      </c>
      <c r="R77" s="47">
        <f t="shared" si="19"/>
        <v>0</v>
      </c>
      <c r="S77" s="47">
        <f t="shared" si="19"/>
        <v>0</v>
      </c>
      <c r="T77" s="47">
        <f t="shared" si="14"/>
        <v>680000</v>
      </c>
      <c r="U77" s="47">
        <f>SUM(U78)</f>
        <v>0</v>
      </c>
      <c r="V77" s="47"/>
      <c r="W77" s="47"/>
      <c r="X77" s="47"/>
      <c r="Y77" s="47"/>
      <c r="Z77" s="47">
        <f t="shared" si="15"/>
        <v>0</v>
      </c>
      <c r="AA77" s="48">
        <f t="shared" si="16"/>
        <v>0</v>
      </c>
      <c r="AB77" s="32"/>
      <c r="AC77" s="32"/>
      <c r="AD77" s="61"/>
      <c r="AE77" s="63"/>
      <c r="AF77" s="63"/>
      <c r="AG77" s="21"/>
      <c r="AH77" s="21"/>
      <c r="AI77" s="21"/>
      <c r="AJ77" s="21"/>
    </row>
    <row r="78" spans="1:36" ht="22.9" customHeight="1" x14ac:dyDescent="0.15">
      <c r="A78" s="8">
        <v>25733371.5</v>
      </c>
      <c r="B78" s="33" t="s">
        <v>114</v>
      </c>
      <c r="C78" s="34" t="s">
        <v>33</v>
      </c>
      <c r="D78" s="34" t="s">
        <v>4</v>
      </c>
      <c r="E78" s="34" t="s">
        <v>69</v>
      </c>
      <c r="F78" s="34"/>
      <c r="G78" s="35"/>
      <c r="H78" s="38" t="s">
        <v>148</v>
      </c>
      <c r="I78" s="37" t="s">
        <v>23</v>
      </c>
      <c r="J78" s="37" t="s">
        <v>176</v>
      </c>
      <c r="K78" s="49">
        <v>680000</v>
      </c>
      <c r="L78" s="49">
        <v>0</v>
      </c>
      <c r="M78" s="49">
        <v>0</v>
      </c>
      <c r="N78" s="49">
        <v>0</v>
      </c>
      <c r="O78" s="49">
        <f t="shared" si="17"/>
        <v>680000</v>
      </c>
      <c r="P78" s="49"/>
      <c r="Q78" s="49"/>
      <c r="R78" s="49">
        <v>0</v>
      </c>
      <c r="S78" s="49">
        <v>0</v>
      </c>
      <c r="T78" s="49">
        <f t="shared" si="14"/>
        <v>680000</v>
      </c>
      <c r="U78" s="49">
        <v>0</v>
      </c>
      <c r="V78" s="49"/>
      <c r="W78" s="49"/>
      <c r="X78" s="49"/>
      <c r="Y78" s="49"/>
      <c r="Z78" s="49">
        <f t="shared" si="15"/>
        <v>0</v>
      </c>
      <c r="AA78" s="50">
        <f t="shared" si="16"/>
        <v>0</v>
      </c>
      <c r="AB78" s="55"/>
      <c r="AC78" s="55"/>
      <c r="AD78" s="55"/>
      <c r="AE78" s="55"/>
      <c r="AF78" s="55"/>
      <c r="AG78" s="19"/>
      <c r="AH78" s="19"/>
      <c r="AI78" s="19"/>
      <c r="AJ78" s="19"/>
    </row>
    <row r="79" spans="1:36" ht="22.9" customHeight="1" x14ac:dyDescent="0.15">
      <c r="A79" s="8">
        <v>25733372</v>
      </c>
      <c r="B79" s="43" t="s">
        <v>114</v>
      </c>
      <c r="C79" s="43"/>
      <c r="D79" s="44"/>
      <c r="E79" s="44" t="s">
        <v>3</v>
      </c>
      <c r="F79" s="44" t="s">
        <v>3</v>
      </c>
      <c r="G79" s="44" t="s">
        <v>3</v>
      </c>
      <c r="H79" s="45" t="s">
        <v>24</v>
      </c>
      <c r="I79" s="46" t="s">
        <v>22</v>
      </c>
      <c r="J79" s="46" t="s">
        <v>176</v>
      </c>
      <c r="K79" s="47">
        <f>K80+K85+K87</f>
        <v>58103000</v>
      </c>
      <c r="L79" s="47">
        <f>L80+L85+L87</f>
        <v>50000</v>
      </c>
      <c r="M79" s="47">
        <f>M80+M85+M87</f>
        <v>27478000</v>
      </c>
      <c r="N79" s="47">
        <f>N80+N85+N87</f>
        <v>0</v>
      </c>
      <c r="O79" s="47">
        <f t="shared" si="17"/>
        <v>85631000</v>
      </c>
      <c r="P79" s="47">
        <f>P80+P85+P87</f>
        <v>0</v>
      </c>
      <c r="Q79" s="47">
        <f>Q80+Q85+Q87</f>
        <v>0</v>
      </c>
      <c r="R79" s="47">
        <f>R80+R85+R87</f>
        <v>78316418</v>
      </c>
      <c r="S79" s="47">
        <f>S80+S85+S87</f>
        <v>73790418</v>
      </c>
      <c r="T79" s="47">
        <f t="shared" si="14"/>
        <v>7314582</v>
      </c>
      <c r="U79" s="47">
        <f>U80+U85+U87</f>
        <v>61423118</v>
      </c>
      <c r="V79" s="47"/>
      <c r="W79" s="47"/>
      <c r="X79" s="47"/>
      <c r="Y79" s="47"/>
      <c r="Z79" s="47">
        <f t="shared" si="15"/>
        <v>16893300</v>
      </c>
      <c r="AA79" s="48">
        <f t="shared" si="16"/>
        <v>0.91458021043780868</v>
      </c>
      <c r="AB79" s="32"/>
      <c r="AC79" s="32"/>
      <c r="AD79" s="54" t="s">
        <v>108</v>
      </c>
      <c r="AE79" s="64"/>
      <c r="AF79" s="63"/>
      <c r="AG79" s="21"/>
      <c r="AH79" s="21"/>
      <c r="AI79" s="21"/>
      <c r="AJ79" s="21"/>
    </row>
    <row r="80" spans="1:36" ht="22.9" customHeight="1" x14ac:dyDescent="0.15">
      <c r="A80" s="8">
        <v>25733372.5</v>
      </c>
      <c r="B80" s="43" t="s">
        <v>114</v>
      </c>
      <c r="C80" s="43" t="s">
        <v>4</v>
      </c>
      <c r="D80" s="44"/>
      <c r="E80" s="44" t="s">
        <v>3</v>
      </c>
      <c r="F80" s="44" t="s">
        <v>3</v>
      </c>
      <c r="G80" s="44" t="s">
        <v>3</v>
      </c>
      <c r="H80" s="45" t="s">
        <v>111</v>
      </c>
      <c r="I80" s="46" t="s">
        <v>22</v>
      </c>
      <c r="J80" s="46" t="s">
        <v>176</v>
      </c>
      <c r="K80" s="47">
        <f>SUM(K81:K83)</f>
        <v>238000</v>
      </c>
      <c r="L80" s="47">
        <f t="shared" ref="L80:S80" si="20">SUM(L81:L83)</f>
        <v>-200000</v>
      </c>
      <c r="M80" s="47">
        <f t="shared" si="20"/>
        <v>27478000</v>
      </c>
      <c r="N80" s="47">
        <f t="shared" si="20"/>
        <v>0</v>
      </c>
      <c r="O80" s="47">
        <f t="shared" si="20"/>
        <v>27516000</v>
      </c>
      <c r="P80" s="47">
        <f t="shared" si="20"/>
        <v>0</v>
      </c>
      <c r="Q80" s="47">
        <f t="shared" si="20"/>
        <v>0</v>
      </c>
      <c r="R80" s="47">
        <f t="shared" si="20"/>
        <v>20202150</v>
      </c>
      <c r="S80" s="47">
        <f t="shared" si="20"/>
        <v>15676150</v>
      </c>
      <c r="T80" s="47">
        <f t="shared" si="14"/>
        <v>7313850</v>
      </c>
      <c r="U80" s="47">
        <f>SUM(U81:U83)</f>
        <v>19310</v>
      </c>
      <c r="V80" s="47"/>
      <c r="W80" s="47"/>
      <c r="X80" s="47"/>
      <c r="Y80" s="47"/>
      <c r="Z80" s="47">
        <f t="shared" si="15"/>
        <v>20182840</v>
      </c>
      <c r="AA80" s="48">
        <f t="shared" si="16"/>
        <v>0.73419646750981249</v>
      </c>
      <c r="AB80" s="32"/>
      <c r="AC80" s="32"/>
      <c r="AD80" s="61"/>
      <c r="AE80" s="63"/>
      <c r="AF80" s="63"/>
      <c r="AG80" s="21"/>
      <c r="AH80" s="21"/>
      <c r="AI80" s="21"/>
      <c r="AJ80" s="21"/>
    </row>
    <row r="81" spans="1:36" ht="22.9" customHeight="1" x14ac:dyDescent="0.15">
      <c r="A81" s="8">
        <v>25733373</v>
      </c>
      <c r="B81" s="33" t="s">
        <v>114</v>
      </c>
      <c r="C81" s="33" t="s">
        <v>4</v>
      </c>
      <c r="D81" s="33" t="s">
        <v>4</v>
      </c>
      <c r="E81" s="33" t="s">
        <v>30</v>
      </c>
      <c r="F81" s="33"/>
      <c r="G81" s="33"/>
      <c r="H81" s="36" t="s">
        <v>281</v>
      </c>
      <c r="I81" s="40" t="s">
        <v>22</v>
      </c>
      <c r="J81" s="40" t="s">
        <v>176</v>
      </c>
      <c r="K81" s="49">
        <v>0</v>
      </c>
      <c r="L81" s="49">
        <v>0</v>
      </c>
      <c r="M81" s="49">
        <v>27478000</v>
      </c>
      <c r="N81" s="49">
        <v>0</v>
      </c>
      <c r="O81" s="49">
        <f t="shared" si="17"/>
        <v>27478000</v>
      </c>
      <c r="P81" s="49"/>
      <c r="Q81" s="49"/>
      <c r="R81" s="49">
        <v>20196000</v>
      </c>
      <c r="S81" s="49">
        <v>15670000</v>
      </c>
      <c r="T81" s="49">
        <f t="shared" si="14"/>
        <v>7282000</v>
      </c>
      <c r="U81" s="49">
        <v>0</v>
      </c>
      <c r="V81" s="49"/>
      <c r="W81" s="49"/>
      <c r="X81" s="49"/>
      <c r="Y81" s="49"/>
      <c r="Z81" s="49">
        <f t="shared" si="15"/>
        <v>20196000</v>
      </c>
      <c r="AA81" s="50">
        <f t="shared" si="16"/>
        <v>0.73498799039231388</v>
      </c>
      <c r="AB81" s="58"/>
      <c r="AC81" s="58"/>
      <c r="AD81" s="54" t="s">
        <v>188</v>
      </c>
      <c r="AE81" s="54" t="s">
        <v>236</v>
      </c>
      <c r="AF81" s="54" t="s">
        <v>216</v>
      </c>
      <c r="AG81" s="19"/>
      <c r="AH81" s="19"/>
      <c r="AI81" s="19"/>
      <c r="AJ81" s="19"/>
    </row>
    <row r="82" spans="1:36" ht="22.9" customHeight="1" x14ac:dyDescent="0.15">
      <c r="A82" s="8">
        <v>25733373.5</v>
      </c>
      <c r="B82" s="33" t="s">
        <v>114</v>
      </c>
      <c r="C82" s="33" t="s">
        <v>4</v>
      </c>
      <c r="D82" s="33" t="s">
        <v>26</v>
      </c>
      <c r="E82" s="33" t="s">
        <v>28</v>
      </c>
      <c r="F82" s="33"/>
      <c r="G82" s="39"/>
      <c r="H82" s="36" t="s">
        <v>282</v>
      </c>
      <c r="I82" s="40" t="s">
        <v>22</v>
      </c>
      <c r="J82" s="40" t="s">
        <v>176</v>
      </c>
      <c r="K82" s="49">
        <v>38000</v>
      </c>
      <c r="L82" s="49">
        <v>0</v>
      </c>
      <c r="M82" s="49">
        <v>0</v>
      </c>
      <c r="N82" s="49">
        <v>0</v>
      </c>
      <c r="O82" s="49">
        <f t="shared" si="17"/>
        <v>38000</v>
      </c>
      <c r="P82" s="49"/>
      <c r="Q82" s="49"/>
      <c r="R82" s="49">
        <v>6150</v>
      </c>
      <c r="S82" s="49">
        <v>6150</v>
      </c>
      <c r="T82" s="49">
        <f t="shared" si="14"/>
        <v>31850</v>
      </c>
      <c r="U82" s="49">
        <v>19310</v>
      </c>
      <c r="V82" s="49"/>
      <c r="W82" s="49"/>
      <c r="X82" s="49"/>
      <c r="Y82" s="49"/>
      <c r="Z82" s="49">
        <f t="shared" si="15"/>
        <v>-13160</v>
      </c>
      <c r="AA82" s="50">
        <f t="shared" si="16"/>
        <v>0.1618421052631579</v>
      </c>
      <c r="AB82" s="58"/>
      <c r="AC82" s="58"/>
      <c r="AD82" s="54" t="s">
        <v>198</v>
      </c>
      <c r="AE82" s="55" t="s">
        <v>210</v>
      </c>
      <c r="AF82" s="54"/>
      <c r="AG82" s="18"/>
      <c r="AH82" s="18"/>
      <c r="AI82" s="18"/>
      <c r="AJ82" s="18"/>
    </row>
    <row r="83" spans="1:36" ht="22.9" customHeight="1" x14ac:dyDescent="0.15">
      <c r="A83" s="8">
        <v>25733374</v>
      </c>
      <c r="B83" s="33" t="s">
        <v>114</v>
      </c>
      <c r="C83" s="33" t="s">
        <v>4</v>
      </c>
      <c r="D83" s="33" t="s">
        <v>27</v>
      </c>
      <c r="E83" s="33" t="s">
        <v>185</v>
      </c>
      <c r="F83" s="33"/>
      <c r="G83" s="39"/>
      <c r="H83" s="36" t="s">
        <v>283</v>
      </c>
      <c r="I83" s="40" t="s">
        <v>22</v>
      </c>
      <c r="J83" s="40" t="s">
        <v>176</v>
      </c>
      <c r="K83" s="49">
        <v>200000</v>
      </c>
      <c r="L83" s="49">
        <v>-200000</v>
      </c>
      <c r="M83" s="49">
        <v>0</v>
      </c>
      <c r="N83" s="49">
        <v>0</v>
      </c>
      <c r="O83" s="49">
        <f t="shared" ref="O83" si="21">SUM(K83:N83)</f>
        <v>0</v>
      </c>
      <c r="P83" s="49"/>
      <c r="Q83" s="49"/>
      <c r="R83" s="49">
        <v>0</v>
      </c>
      <c r="S83" s="49">
        <v>0</v>
      </c>
      <c r="T83" s="49">
        <f t="shared" si="14"/>
        <v>0</v>
      </c>
      <c r="U83" s="49">
        <v>0</v>
      </c>
      <c r="V83" s="49"/>
      <c r="W83" s="49"/>
      <c r="X83" s="49"/>
      <c r="Y83" s="49"/>
      <c r="Z83" s="49">
        <f t="shared" si="15"/>
        <v>0</v>
      </c>
      <c r="AA83" s="50" t="str">
        <f t="shared" si="16"/>
        <v>-</v>
      </c>
      <c r="AB83" s="58"/>
      <c r="AC83" s="58"/>
      <c r="AD83" s="54"/>
      <c r="AE83" s="54"/>
      <c r="AF83" s="54"/>
      <c r="AG83" s="18" t="s">
        <v>86</v>
      </c>
      <c r="AH83" s="22">
        <v>0</v>
      </c>
      <c r="AI83" s="22">
        <v>0</v>
      </c>
      <c r="AJ83" s="18" t="s">
        <v>85</v>
      </c>
    </row>
    <row r="84" spans="1:36" ht="40.5" hidden="1" customHeight="1" outlineLevel="1" x14ac:dyDescent="0.15">
      <c r="A84" s="8">
        <v>25733374.5</v>
      </c>
      <c r="B84" s="33" t="s">
        <v>114</v>
      </c>
      <c r="C84" s="33" t="s">
        <v>4</v>
      </c>
      <c r="D84" s="33" t="s">
        <v>27</v>
      </c>
      <c r="E84" s="33" t="s">
        <v>29</v>
      </c>
      <c r="F84" s="33"/>
      <c r="G84" s="39"/>
      <c r="H84" s="36" t="s">
        <v>149</v>
      </c>
      <c r="I84" s="40" t="s">
        <v>22</v>
      </c>
      <c r="J84" s="40" t="s">
        <v>176</v>
      </c>
      <c r="K84" s="49">
        <v>0</v>
      </c>
      <c r="L84" s="49">
        <v>0</v>
      </c>
      <c r="M84" s="49">
        <v>0</v>
      </c>
      <c r="N84" s="49">
        <v>0</v>
      </c>
      <c r="O84" s="30">
        <f t="shared" si="17"/>
        <v>0</v>
      </c>
      <c r="P84" s="49"/>
      <c r="Q84" s="49"/>
      <c r="R84" s="49">
        <v>0</v>
      </c>
      <c r="S84" s="49">
        <v>0</v>
      </c>
      <c r="T84" s="30">
        <f t="shared" si="14"/>
        <v>0</v>
      </c>
      <c r="U84" s="49">
        <v>0</v>
      </c>
      <c r="V84" s="49"/>
      <c r="W84" s="49"/>
      <c r="X84" s="49"/>
      <c r="Y84" s="49"/>
      <c r="Z84" s="30">
        <f t="shared" si="15"/>
        <v>0</v>
      </c>
      <c r="AA84" s="31" t="str">
        <f t="shared" si="16"/>
        <v>-</v>
      </c>
      <c r="AB84" s="58"/>
      <c r="AC84" s="58"/>
      <c r="AD84" s="54" t="s">
        <v>82</v>
      </c>
      <c r="AE84" s="54" t="s">
        <v>84</v>
      </c>
      <c r="AF84" s="54" t="s">
        <v>83</v>
      </c>
      <c r="AG84" s="18" t="s">
        <v>86</v>
      </c>
      <c r="AH84" s="22">
        <v>0</v>
      </c>
      <c r="AI84" s="22">
        <v>0</v>
      </c>
      <c r="AJ84" s="18" t="s">
        <v>85</v>
      </c>
    </row>
    <row r="85" spans="1:36" ht="22.9" customHeight="1" collapsed="1" x14ac:dyDescent="0.15">
      <c r="A85" s="8">
        <v>25733375</v>
      </c>
      <c r="B85" s="43" t="s">
        <v>114</v>
      </c>
      <c r="C85" s="43" t="s">
        <v>115</v>
      </c>
      <c r="D85" s="44"/>
      <c r="E85" s="44" t="s">
        <v>3</v>
      </c>
      <c r="F85" s="44" t="s">
        <v>3</v>
      </c>
      <c r="G85" s="44" t="s">
        <v>3</v>
      </c>
      <c r="H85" s="45" t="s">
        <v>112</v>
      </c>
      <c r="I85" s="46" t="s">
        <v>22</v>
      </c>
      <c r="J85" s="46" t="s">
        <v>176</v>
      </c>
      <c r="K85" s="47">
        <f>SUM(K86)</f>
        <v>56865000</v>
      </c>
      <c r="L85" s="47">
        <f t="shared" ref="L85:S85" si="22">SUM(L86)</f>
        <v>1250000</v>
      </c>
      <c r="M85" s="47">
        <f t="shared" si="22"/>
        <v>0</v>
      </c>
      <c r="N85" s="47">
        <f t="shared" si="22"/>
        <v>0</v>
      </c>
      <c r="O85" s="47">
        <f t="shared" si="22"/>
        <v>58115000</v>
      </c>
      <c r="P85" s="47">
        <f t="shared" si="22"/>
        <v>0</v>
      </c>
      <c r="Q85" s="47">
        <f t="shared" si="22"/>
        <v>0</v>
      </c>
      <c r="R85" s="47">
        <f t="shared" si="22"/>
        <v>58114268</v>
      </c>
      <c r="S85" s="47">
        <f t="shared" si="22"/>
        <v>58114268</v>
      </c>
      <c r="T85" s="47">
        <f t="shared" si="14"/>
        <v>732</v>
      </c>
      <c r="U85" s="47">
        <f>SUM(U86)</f>
        <v>60403808</v>
      </c>
      <c r="V85" s="47"/>
      <c r="W85" s="47"/>
      <c r="X85" s="47"/>
      <c r="Y85" s="47"/>
      <c r="Z85" s="47">
        <f t="shared" si="15"/>
        <v>-2289540</v>
      </c>
      <c r="AA85" s="48">
        <f t="shared" si="16"/>
        <v>0.99998740428460808</v>
      </c>
      <c r="AB85" s="32"/>
      <c r="AC85" s="32"/>
      <c r="AD85" s="61"/>
      <c r="AE85" s="64"/>
      <c r="AF85" s="64"/>
      <c r="AG85" s="23"/>
      <c r="AH85" s="23"/>
      <c r="AI85" s="23"/>
      <c r="AJ85" s="23"/>
    </row>
    <row r="86" spans="1:36" ht="22.9" customHeight="1" x14ac:dyDescent="0.15">
      <c r="A86" s="8">
        <v>25733375.5</v>
      </c>
      <c r="B86" s="33" t="s">
        <v>114</v>
      </c>
      <c r="C86" s="34" t="s">
        <v>5</v>
      </c>
      <c r="D86" s="34" t="s">
        <v>4</v>
      </c>
      <c r="E86" s="34" t="s">
        <v>31</v>
      </c>
      <c r="F86" s="34"/>
      <c r="G86" s="35"/>
      <c r="H86" s="38" t="s">
        <v>284</v>
      </c>
      <c r="I86" s="37" t="s">
        <v>23</v>
      </c>
      <c r="J86" s="37" t="s">
        <v>176</v>
      </c>
      <c r="K86" s="49">
        <v>56865000</v>
      </c>
      <c r="L86" s="49">
        <v>1250000</v>
      </c>
      <c r="M86" s="49">
        <v>0</v>
      </c>
      <c r="N86" s="49">
        <v>0</v>
      </c>
      <c r="O86" s="49">
        <f t="shared" si="17"/>
        <v>58115000</v>
      </c>
      <c r="P86" s="49"/>
      <c r="Q86" s="49"/>
      <c r="R86" s="49">
        <v>58114268</v>
      </c>
      <c r="S86" s="49">
        <v>58114268</v>
      </c>
      <c r="T86" s="49">
        <f t="shared" si="14"/>
        <v>732</v>
      </c>
      <c r="U86" s="49">
        <v>60403808</v>
      </c>
      <c r="V86" s="49"/>
      <c r="W86" s="49"/>
      <c r="X86" s="49"/>
      <c r="Y86" s="49"/>
      <c r="Z86" s="49">
        <f t="shared" si="15"/>
        <v>-2289540</v>
      </c>
      <c r="AA86" s="50">
        <f t="shared" si="16"/>
        <v>0.99998740428460808</v>
      </c>
      <c r="AB86" s="55"/>
      <c r="AC86" s="55"/>
      <c r="AD86" s="55" t="s">
        <v>157</v>
      </c>
      <c r="AE86" s="55"/>
      <c r="AF86" s="54" t="s">
        <v>217</v>
      </c>
      <c r="AG86" s="19"/>
      <c r="AH86" s="19"/>
      <c r="AI86" s="19"/>
      <c r="AJ86" s="19"/>
    </row>
    <row r="87" spans="1:36" ht="22.9" customHeight="1" x14ac:dyDescent="0.15">
      <c r="A87" s="8">
        <v>25733376</v>
      </c>
      <c r="B87" s="43" t="s">
        <v>114</v>
      </c>
      <c r="C87" s="43" t="s">
        <v>116</v>
      </c>
      <c r="D87" s="43"/>
      <c r="E87" s="44" t="s">
        <v>3</v>
      </c>
      <c r="F87" s="44" t="s">
        <v>3</v>
      </c>
      <c r="G87" s="44" t="s">
        <v>3</v>
      </c>
      <c r="H87" s="45" t="s">
        <v>150</v>
      </c>
      <c r="I87" s="46" t="s">
        <v>22</v>
      </c>
      <c r="J87" s="46" t="s">
        <v>176</v>
      </c>
      <c r="K87" s="47">
        <f>SUM(K88)</f>
        <v>1000000</v>
      </c>
      <c r="L87" s="47">
        <f t="shared" ref="L87" si="23">SUM(L88)</f>
        <v>-1000000</v>
      </c>
      <c r="M87" s="47">
        <f t="shared" ref="M87" si="24">SUM(M88)</f>
        <v>0</v>
      </c>
      <c r="N87" s="47">
        <f t="shared" ref="N87" si="25">SUM(N88)</f>
        <v>0</v>
      </c>
      <c r="O87" s="47">
        <f t="shared" ref="O87" si="26">SUM(O88)</f>
        <v>0</v>
      </c>
      <c r="P87" s="47">
        <f t="shared" ref="P87" si="27">SUM(P88)</f>
        <v>0</v>
      </c>
      <c r="Q87" s="47">
        <f t="shared" ref="Q87" si="28">SUM(Q88)</f>
        <v>0</v>
      </c>
      <c r="R87" s="47">
        <f t="shared" ref="R87" si="29">SUM(R88)</f>
        <v>0</v>
      </c>
      <c r="S87" s="47">
        <f t="shared" ref="S87" si="30">SUM(S88)</f>
        <v>0</v>
      </c>
      <c r="T87" s="47">
        <f t="shared" si="14"/>
        <v>0</v>
      </c>
      <c r="U87" s="47">
        <f>SUM(U88)</f>
        <v>1000000</v>
      </c>
      <c r="V87" s="47"/>
      <c r="W87" s="47"/>
      <c r="X87" s="47"/>
      <c r="Y87" s="47"/>
      <c r="Z87" s="47">
        <f t="shared" si="15"/>
        <v>-1000000</v>
      </c>
      <c r="AA87" s="48" t="str">
        <f t="shared" si="16"/>
        <v>-</v>
      </c>
      <c r="AB87" s="32"/>
      <c r="AC87" s="32"/>
      <c r="AD87" s="61"/>
      <c r="AE87" s="64"/>
      <c r="AF87" s="64"/>
      <c r="AG87" s="23"/>
      <c r="AH87" s="23"/>
      <c r="AI87" s="23"/>
      <c r="AJ87" s="23"/>
    </row>
    <row r="88" spans="1:36" ht="22.9" customHeight="1" x14ac:dyDescent="0.15">
      <c r="A88" s="8">
        <v>25733376.5</v>
      </c>
      <c r="B88" s="33" t="s">
        <v>114</v>
      </c>
      <c r="C88" s="34" t="s">
        <v>27</v>
      </c>
      <c r="D88" s="34" t="s">
        <v>4</v>
      </c>
      <c r="E88" s="34" t="s">
        <v>32</v>
      </c>
      <c r="F88" s="34"/>
      <c r="G88" s="35"/>
      <c r="H88" s="38" t="s">
        <v>151</v>
      </c>
      <c r="I88" s="37" t="s">
        <v>23</v>
      </c>
      <c r="J88" s="37" t="s">
        <v>176</v>
      </c>
      <c r="K88" s="49">
        <v>1000000</v>
      </c>
      <c r="L88" s="49">
        <v>-1000000</v>
      </c>
      <c r="M88" s="49">
        <v>0</v>
      </c>
      <c r="N88" s="49">
        <v>0</v>
      </c>
      <c r="O88" s="49">
        <f t="shared" si="17"/>
        <v>0</v>
      </c>
      <c r="P88" s="49"/>
      <c r="Q88" s="49"/>
      <c r="R88" s="49">
        <v>0</v>
      </c>
      <c r="S88" s="49">
        <v>0</v>
      </c>
      <c r="T88" s="49">
        <f t="shared" si="14"/>
        <v>0</v>
      </c>
      <c r="U88" s="49">
        <v>1000000</v>
      </c>
      <c r="V88" s="49"/>
      <c r="W88" s="49"/>
      <c r="X88" s="49"/>
      <c r="Y88" s="49"/>
      <c r="Z88" s="49">
        <f t="shared" si="15"/>
        <v>-1000000</v>
      </c>
      <c r="AA88" s="50" t="str">
        <f t="shared" si="16"/>
        <v>-</v>
      </c>
      <c r="AB88" s="55"/>
      <c r="AC88" s="55"/>
      <c r="AD88" s="55" t="s">
        <v>158</v>
      </c>
      <c r="AE88" s="55"/>
      <c r="AF88" s="54" t="s">
        <v>218</v>
      </c>
      <c r="AG88" s="19"/>
      <c r="AH88" s="19"/>
      <c r="AI88" s="19"/>
      <c r="AJ88" s="19"/>
    </row>
    <row r="89" spans="1:36" ht="22.9" customHeight="1" x14ac:dyDescent="0.15">
      <c r="B89" s="67" t="s">
        <v>13</v>
      </c>
      <c r="C89" s="67"/>
      <c r="D89" s="67"/>
      <c r="E89" s="67"/>
      <c r="F89" s="67"/>
      <c r="G89" s="67"/>
      <c r="H89" s="67"/>
      <c r="I89" s="67"/>
      <c r="J89" s="67"/>
      <c r="K89" s="47">
        <f>K4+K79</f>
        <v>300861000</v>
      </c>
      <c r="L89" s="47">
        <f>L4+L79</f>
        <v>8105000</v>
      </c>
      <c r="M89" s="47">
        <f>M4+M79</f>
        <v>27478000</v>
      </c>
      <c r="N89" s="47">
        <f>N4+N79</f>
        <v>0</v>
      </c>
      <c r="O89" s="47">
        <f t="shared" si="17"/>
        <v>336444000</v>
      </c>
      <c r="P89" s="47">
        <f>P4+P79</f>
        <v>0</v>
      </c>
      <c r="Q89" s="47">
        <f>Q4+Q79</f>
        <v>0</v>
      </c>
      <c r="R89" s="47">
        <f>R4+R79</f>
        <v>320020376</v>
      </c>
      <c r="S89" s="47">
        <f>S4+S79</f>
        <v>286505293</v>
      </c>
      <c r="T89" s="47">
        <f t="shared" si="14"/>
        <v>16423624</v>
      </c>
      <c r="U89" s="47">
        <f>U4+U79</f>
        <v>312484284</v>
      </c>
      <c r="V89" s="47" t="e">
        <f>#REF!+V5+#REF!</f>
        <v>#REF!</v>
      </c>
      <c r="W89" s="47" t="e">
        <f>#REF!+W5+#REF!</f>
        <v>#REF!</v>
      </c>
      <c r="X89" s="47" t="e">
        <f>#REF!+X5+#REF!</f>
        <v>#REF!</v>
      </c>
      <c r="Y89" s="47" t="e">
        <f>#REF!+Y5+#REF!</f>
        <v>#REF!</v>
      </c>
      <c r="Z89" s="47">
        <f t="shared" si="15"/>
        <v>7536092</v>
      </c>
      <c r="AA89" s="48">
        <f t="shared" si="16"/>
        <v>0.95118467263497042</v>
      </c>
      <c r="AB89" s="42"/>
      <c r="AC89" s="42"/>
      <c r="AD89" s="51"/>
      <c r="AE89" s="24"/>
      <c r="AF89" s="24"/>
      <c r="AG89" s="24"/>
      <c r="AH89" s="24"/>
      <c r="AI89" s="24"/>
      <c r="AJ89" s="24"/>
    </row>
  </sheetData>
  <mergeCells count="3">
    <mergeCell ref="U2:Y2"/>
    <mergeCell ref="Z2:AC2"/>
    <mergeCell ref="B89:J89"/>
  </mergeCells>
  <phoneticPr fontId="2"/>
  <pageMargins left="0.78740157480314965" right="0.31496062992125984" top="0.78740157480314965" bottom="0.19685039370078741" header="0.31496062992125984" footer="0.31496062992125984"/>
  <pageSetup paperSize="8" scale="69" fitToHeight="0" orientation="landscape" blackAndWhite="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水道事業会計支出</vt:lpstr>
      <vt:lpstr>水道事業会計支出!Print_Area</vt:lpstr>
      <vt:lpstr>水道事業会計支出!Print_Titles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2015-04-08T05:00:09Z</dcterms:created>
  <dcterms:modified xsi:type="dcterms:W3CDTF">2026-08-13T07:55:31Z</dcterms:modified>
</cp:coreProperties>
</file>