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filterPrivacy="1"/>
  <xr:revisionPtr revIDLastSave="0" documentId="13_ncr:1_{C74D5057-3E59-46EA-972A-5413A8CB1113}" xr6:coauthVersionLast="44" xr6:coauthVersionMax="47" xr10:uidLastSave="{00000000-0000-0000-0000-000000000000}"/>
  <bookViews>
    <workbookView xWindow="-120" yWindow="-120" windowWidth="20730" windowHeight="11160" firstSheet="1" activeTab="1" xr2:uid="{98903AF4-5A0C-44FE-A2CB-CACB37476B79}"/>
  </bookViews>
  <sheets>
    <sheet name="入力用 (書き方例)" sheetId="4" state="hidden" r:id="rId1"/>
    <sheet name="水道会計歳出" sheetId="2" r:id="rId2"/>
    <sheet name="IDの附番ルール説明" sheetId="5" r:id="rId3"/>
    <sheet name="入力用 (ブランク)" sheetId="3" state="hidden" r:id="rId4"/>
    <sheet name="NF5652" sheetId="1" state="hidden" r:id="rId5"/>
  </sheets>
  <definedNames>
    <definedName name="_xlnm._FilterDatabase" localSheetId="4" hidden="1">'NF5652'!$A$1:$AR$307</definedName>
    <definedName name="_xlnm._FilterDatabase" localSheetId="1" hidden="1">水道会計歳出!$A$1:$AV$1</definedName>
    <definedName name="_xlnm._FilterDatabase" localSheetId="3" hidden="1">'入力用 (ブランク)'!$A$3:$AQ$67</definedName>
    <definedName name="_xlnm._FilterDatabase" localSheetId="0" hidden="1">'入力用 (書き方例)'!$A$3:$AR$150</definedName>
    <definedName name="_xlnm.Print_Area" localSheetId="4">'NF5652'!$A$1:$AR$31</definedName>
    <definedName name="_xlnm.Print_Area" localSheetId="1">水道会計歳出!$A$1:$AC$80</definedName>
    <definedName name="_xlnm.Print_Area" localSheetId="3">'入力用 (ブランク)'!$A$1:$AQ$13</definedName>
    <definedName name="_xlnm.Print_Area" localSheetId="0">'入力用 (書き方例)'!$A$1:$AR$13</definedName>
    <definedName name="_xlnm.Print_Titles" localSheetId="1">水道会計歳出!$1:$1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P67" i="2" l="1"/>
  <c r="Q67" i="2"/>
  <c r="S67" i="2"/>
  <c r="O69" i="2"/>
  <c r="R69" i="2" s="1"/>
  <c r="T69" i="2"/>
  <c r="AC69" i="2"/>
  <c r="L67" i="2"/>
  <c r="K67" i="2"/>
  <c r="M67" i="2"/>
  <c r="N67" i="2"/>
  <c r="O68" i="2"/>
  <c r="R68" i="2" s="1"/>
  <c r="T68" i="2"/>
  <c r="AC68" i="2"/>
  <c r="R67" i="2" l="1"/>
  <c r="O67" i="2"/>
  <c r="U67" i="2" s="1"/>
  <c r="T67" i="2"/>
  <c r="U68" i="2"/>
  <c r="T4" i="2"/>
  <c r="T5" i="2"/>
  <c r="T6" i="2"/>
  <c r="T7" i="2"/>
  <c r="T8" i="2"/>
  <c r="T9" i="2"/>
  <c r="T10" i="2"/>
  <c r="T11" i="2"/>
  <c r="T12" i="2"/>
  <c r="T13" i="2"/>
  <c r="T14" i="2"/>
  <c r="T15" i="2"/>
  <c r="T16" i="2"/>
  <c r="T17" i="2"/>
  <c r="T18" i="2"/>
  <c r="T19" i="2"/>
  <c r="T20" i="2"/>
  <c r="T21" i="2"/>
  <c r="T22" i="2"/>
  <c r="T23" i="2"/>
  <c r="T24" i="2"/>
  <c r="T25" i="2"/>
  <c r="T26" i="2"/>
  <c r="T27" i="2"/>
  <c r="T28" i="2"/>
  <c r="T29" i="2"/>
  <c r="T30" i="2"/>
  <c r="T31" i="2"/>
  <c r="T32" i="2"/>
  <c r="T33" i="2"/>
  <c r="T34" i="2"/>
  <c r="T35" i="2"/>
  <c r="T36" i="2"/>
  <c r="T37" i="2"/>
  <c r="T38" i="2"/>
  <c r="T39" i="2"/>
  <c r="T40" i="2"/>
  <c r="T41" i="2"/>
  <c r="T42" i="2"/>
  <c r="T43" i="2"/>
  <c r="T44" i="2"/>
  <c r="T45" i="2"/>
  <c r="T46" i="2"/>
  <c r="T47" i="2"/>
  <c r="T48" i="2"/>
  <c r="T49" i="2"/>
  <c r="T50" i="2"/>
  <c r="T51" i="2"/>
  <c r="T52" i="2"/>
  <c r="T53" i="2"/>
  <c r="T54" i="2"/>
  <c r="T55" i="2"/>
  <c r="T56" i="2"/>
  <c r="T57" i="2"/>
  <c r="T58" i="2"/>
  <c r="T59" i="2"/>
  <c r="T60" i="2"/>
  <c r="T62" i="2"/>
  <c r="T63" i="2"/>
  <c r="T64" i="2"/>
  <c r="T65" i="2"/>
  <c r="T66" i="2"/>
  <c r="T71" i="2"/>
  <c r="T74" i="2"/>
  <c r="T75" i="2"/>
  <c r="T76" i="2"/>
  <c r="T78" i="2"/>
  <c r="T80" i="2"/>
  <c r="P79" i="2" l="1"/>
  <c r="P77" i="2"/>
  <c r="P73" i="2"/>
  <c r="P70" i="2"/>
  <c r="P61" i="2"/>
  <c r="P3" i="2"/>
  <c r="P72" i="2" l="1"/>
  <c r="P2" i="2"/>
  <c r="AC76" i="2"/>
  <c r="AC4" i="2"/>
  <c r="AC5" i="2"/>
  <c r="AC6" i="2"/>
  <c r="AC7" i="2"/>
  <c r="AC8" i="2"/>
  <c r="AC9" i="2"/>
  <c r="AC10" i="2"/>
  <c r="AC11" i="2"/>
  <c r="AC12" i="2"/>
  <c r="AC13" i="2"/>
  <c r="AC14" i="2"/>
  <c r="AC15" i="2"/>
  <c r="AC16" i="2"/>
  <c r="AC17" i="2"/>
  <c r="AC18" i="2"/>
  <c r="AC19" i="2"/>
  <c r="AC20" i="2"/>
  <c r="AC21" i="2"/>
  <c r="AC22" i="2"/>
  <c r="AC23" i="2"/>
  <c r="AC24" i="2"/>
  <c r="AC25" i="2"/>
  <c r="AC26" i="2"/>
  <c r="AC27" i="2"/>
  <c r="AC28" i="2"/>
  <c r="AC29" i="2"/>
  <c r="AC30" i="2"/>
  <c r="AC31" i="2"/>
  <c r="AC32" i="2"/>
  <c r="AC33" i="2"/>
  <c r="AC34" i="2"/>
  <c r="AC35" i="2"/>
  <c r="AC36" i="2"/>
  <c r="AC37" i="2"/>
  <c r="AC38" i="2"/>
  <c r="AC39" i="2"/>
  <c r="AC40" i="2"/>
  <c r="AC41" i="2"/>
  <c r="AC42" i="2"/>
  <c r="AC43" i="2"/>
  <c r="AC44" i="2"/>
  <c r="AC45" i="2"/>
  <c r="AC46" i="2"/>
  <c r="AC47" i="2"/>
  <c r="AC48" i="2"/>
  <c r="AC49" i="2"/>
  <c r="AC50" i="2"/>
  <c r="AC51" i="2"/>
  <c r="AC52" i="2"/>
  <c r="AC53" i="2"/>
  <c r="AC54" i="2"/>
  <c r="AC55" i="2"/>
  <c r="AC56" i="2"/>
  <c r="AC57" i="2"/>
  <c r="AC58" i="2"/>
  <c r="AC59" i="2"/>
  <c r="AC60" i="2"/>
  <c r="AC62" i="2"/>
  <c r="AC63" i="2"/>
  <c r="AC64" i="2"/>
  <c r="AC65" i="2"/>
  <c r="AC66" i="2"/>
  <c r="AC71" i="2"/>
  <c r="AC74" i="2"/>
  <c r="AC75" i="2"/>
  <c r="AC78" i="2"/>
  <c r="AC80" i="2"/>
  <c r="M3" i="2"/>
  <c r="S79" i="2"/>
  <c r="S77" i="2"/>
  <c r="S73" i="2"/>
  <c r="S70" i="2"/>
  <c r="S61" i="2"/>
  <c r="S3" i="2"/>
  <c r="Q79" i="2"/>
  <c r="Q77" i="2"/>
  <c r="Q73" i="2"/>
  <c r="Q70" i="2"/>
  <c r="Q61" i="2"/>
  <c r="AC61" i="2" s="1"/>
  <c r="Q3" i="2"/>
  <c r="O80" i="2"/>
  <c r="N79" i="2"/>
  <c r="M79" i="2"/>
  <c r="L79" i="2"/>
  <c r="K79" i="2"/>
  <c r="O78" i="2"/>
  <c r="O77" i="2" s="1"/>
  <c r="U77" i="2" s="1"/>
  <c r="N77" i="2"/>
  <c r="M77" i="2"/>
  <c r="L77" i="2"/>
  <c r="K77" i="2"/>
  <c r="O76" i="2"/>
  <c r="O75" i="2"/>
  <c r="O74" i="2"/>
  <c r="N73" i="2"/>
  <c r="M73" i="2"/>
  <c r="L73" i="2"/>
  <c r="K73" i="2"/>
  <c r="O71" i="2"/>
  <c r="N70" i="2"/>
  <c r="M70" i="2"/>
  <c r="L70" i="2"/>
  <c r="K70" i="2"/>
  <c r="O66" i="2"/>
  <c r="O65" i="2"/>
  <c r="R65" i="2" s="1"/>
  <c r="O64" i="2"/>
  <c r="O63" i="2"/>
  <c r="R63" i="2" s="1"/>
  <c r="O62" i="2"/>
  <c r="N61" i="2"/>
  <c r="M61" i="2"/>
  <c r="L61" i="2"/>
  <c r="K61" i="2"/>
  <c r="O60" i="2"/>
  <c r="O59" i="2"/>
  <c r="O58" i="2"/>
  <c r="O57" i="2"/>
  <c r="O56" i="2"/>
  <c r="O55" i="2"/>
  <c r="O54" i="2"/>
  <c r="O53" i="2"/>
  <c r="O52" i="2"/>
  <c r="L51" i="2"/>
  <c r="O51" i="2" s="1"/>
  <c r="O50" i="2"/>
  <c r="O49" i="2"/>
  <c r="O48" i="2"/>
  <c r="O47" i="2"/>
  <c r="O46" i="2"/>
  <c r="O45" i="2"/>
  <c r="O44" i="2"/>
  <c r="O43" i="2"/>
  <c r="O42" i="2"/>
  <c r="O41" i="2"/>
  <c r="O40" i="2"/>
  <c r="R40" i="2" s="1"/>
  <c r="O39" i="2"/>
  <c r="O38" i="2"/>
  <c r="O37" i="2"/>
  <c r="O36" i="2"/>
  <c r="O35" i="2"/>
  <c r="O34" i="2"/>
  <c r="O33" i="2"/>
  <c r="O32" i="2"/>
  <c r="O31" i="2"/>
  <c r="O30" i="2"/>
  <c r="O29" i="2"/>
  <c r="O28" i="2"/>
  <c r="O27" i="2"/>
  <c r="O26" i="2"/>
  <c r="O25" i="2"/>
  <c r="O24" i="2"/>
  <c r="O23" i="2"/>
  <c r="O22" i="2"/>
  <c r="O21" i="2"/>
  <c r="L20" i="2"/>
  <c r="O20" i="2" s="1"/>
  <c r="O19" i="2"/>
  <c r="L18" i="2"/>
  <c r="O17" i="2"/>
  <c r="O16" i="2"/>
  <c r="O15" i="2"/>
  <c r="O14" i="2"/>
  <c r="O13" i="2"/>
  <c r="O12" i="2"/>
  <c r="O11" i="2"/>
  <c r="O10" i="2"/>
  <c r="O9" i="2"/>
  <c r="O8" i="2"/>
  <c r="O7" i="2"/>
  <c r="O6" i="2"/>
  <c r="O5" i="2"/>
  <c r="R5" i="2" s="1"/>
  <c r="O4" i="2"/>
  <c r="N3" i="2"/>
  <c r="K3" i="2"/>
  <c r="Q2" i="2" l="1"/>
  <c r="L72" i="2"/>
  <c r="T73" i="2"/>
  <c r="L3" i="2"/>
  <c r="L2" i="2" s="1"/>
  <c r="T61" i="2"/>
  <c r="T77" i="2"/>
  <c r="AC77" i="2"/>
  <c r="R6" i="2"/>
  <c r="U6" i="2"/>
  <c r="R7" i="2"/>
  <c r="U7" i="2"/>
  <c r="R15" i="2"/>
  <c r="U15" i="2"/>
  <c r="R23" i="2"/>
  <c r="U23" i="2"/>
  <c r="R31" i="2"/>
  <c r="U31" i="2"/>
  <c r="R39" i="2"/>
  <c r="U39" i="2"/>
  <c r="R47" i="2"/>
  <c r="U47" i="2"/>
  <c r="R59" i="2"/>
  <c r="U59" i="2"/>
  <c r="R75" i="2"/>
  <c r="U75" i="2"/>
  <c r="AC70" i="2"/>
  <c r="T70" i="2"/>
  <c r="R4" i="2"/>
  <c r="U4" i="2"/>
  <c r="R12" i="2"/>
  <c r="U12" i="2"/>
  <c r="R16" i="2"/>
  <c r="U16" i="2"/>
  <c r="R28" i="2"/>
  <c r="U28" i="2"/>
  <c r="R36" i="2"/>
  <c r="U36" i="2"/>
  <c r="R44" i="2"/>
  <c r="U44" i="2"/>
  <c r="R56" i="2"/>
  <c r="U56" i="2"/>
  <c r="AC3" i="2"/>
  <c r="T3" i="2"/>
  <c r="R10" i="2"/>
  <c r="U10" i="2"/>
  <c r="R14" i="2"/>
  <c r="U14" i="2"/>
  <c r="R11" i="2"/>
  <c r="U11" i="2"/>
  <c r="R19" i="2"/>
  <c r="U19" i="2"/>
  <c r="R27" i="2"/>
  <c r="U27" i="2"/>
  <c r="R35" i="2"/>
  <c r="U35" i="2"/>
  <c r="R43" i="2"/>
  <c r="U43" i="2"/>
  <c r="R51" i="2"/>
  <c r="U51" i="2"/>
  <c r="R55" i="2"/>
  <c r="U55" i="2"/>
  <c r="R64" i="2"/>
  <c r="U64" i="2"/>
  <c r="O79" i="2"/>
  <c r="U79" i="2" s="1"/>
  <c r="R80" i="2"/>
  <c r="R79" i="2" s="1"/>
  <c r="U80" i="2"/>
  <c r="R8" i="2"/>
  <c r="U8" i="2"/>
  <c r="R20" i="2"/>
  <c r="U20" i="2"/>
  <c r="R24" i="2"/>
  <c r="U24" i="2"/>
  <c r="R32" i="2"/>
  <c r="U32" i="2"/>
  <c r="R48" i="2"/>
  <c r="U48" i="2"/>
  <c r="R52" i="2"/>
  <c r="U52" i="2"/>
  <c r="R60" i="2"/>
  <c r="U60" i="2"/>
  <c r="O70" i="2"/>
  <c r="U70" i="2" s="1"/>
  <c r="R71" i="2"/>
  <c r="R70" i="2" s="1"/>
  <c r="U71" i="2"/>
  <c r="O73" i="2"/>
  <c r="U73" i="2" s="1"/>
  <c r="R76" i="2"/>
  <c r="R9" i="2"/>
  <c r="U9" i="2"/>
  <c r="R13" i="2"/>
  <c r="U13" i="2"/>
  <c r="R17" i="2"/>
  <c r="U17" i="2"/>
  <c r="R21" i="2"/>
  <c r="U21" i="2"/>
  <c r="R25" i="2"/>
  <c r="U25" i="2"/>
  <c r="R29" i="2"/>
  <c r="U29" i="2"/>
  <c r="R33" i="2"/>
  <c r="U33" i="2"/>
  <c r="R37" i="2"/>
  <c r="U37" i="2"/>
  <c r="R41" i="2"/>
  <c r="U41" i="2"/>
  <c r="R45" i="2"/>
  <c r="U45" i="2"/>
  <c r="R49" i="2"/>
  <c r="U49" i="2"/>
  <c r="R53" i="2"/>
  <c r="U53" i="2"/>
  <c r="R57" i="2"/>
  <c r="U57" i="2"/>
  <c r="R62" i="2"/>
  <c r="R61" i="2" s="1"/>
  <c r="U62" i="2"/>
  <c r="R66" i="2"/>
  <c r="U66" i="2"/>
  <c r="R22" i="2"/>
  <c r="U22" i="2"/>
  <c r="R26" i="2"/>
  <c r="U26" i="2"/>
  <c r="R30" i="2"/>
  <c r="U30" i="2"/>
  <c r="R34" i="2"/>
  <c r="U34" i="2"/>
  <c r="R38" i="2"/>
  <c r="U38" i="2"/>
  <c r="R42" i="2"/>
  <c r="U42" i="2"/>
  <c r="R46" i="2"/>
  <c r="U46" i="2"/>
  <c r="R50" i="2"/>
  <c r="U50" i="2"/>
  <c r="R54" i="2"/>
  <c r="U54" i="2"/>
  <c r="R58" i="2"/>
  <c r="U58" i="2"/>
  <c r="K72" i="2"/>
  <c r="R74" i="2"/>
  <c r="U74" i="2"/>
  <c r="R78" i="2"/>
  <c r="R77" i="2" s="1"/>
  <c r="U78" i="2"/>
  <c r="AC67" i="2"/>
  <c r="AC79" i="2"/>
  <c r="T79" i="2"/>
  <c r="AC73" i="2"/>
  <c r="N72" i="2"/>
  <c r="M2" i="2"/>
  <c r="S2" i="2"/>
  <c r="S72" i="2"/>
  <c r="O18" i="2"/>
  <c r="Q72" i="2"/>
  <c r="K2" i="2"/>
  <c r="O61" i="2"/>
  <c r="U61" i="2" s="1"/>
  <c r="M72" i="2"/>
  <c r="N2" i="2"/>
  <c r="T2" i="2" l="1"/>
  <c r="O72" i="2"/>
  <c r="U72" i="2" s="1"/>
  <c r="R73" i="2"/>
  <c r="R72" i="2" s="1"/>
  <c r="R18" i="2"/>
  <c r="R3" i="2" s="1"/>
  <c r="R2" i="2" s="1"/>
  <c r="U18" i="2"/>
  <c r="O3" i="2"/>
  <c r="T72" i="2"/>
  <c r="AC2" i="2"/>
  <c r="AC72" i="2"/>
  <c r="AI159" i="4"/>
  <c r="AG159" i="4"/>
  <c r="V159" i="4"/>
  <c r="U159" i="4"/>
  <c r="AI158" i="4"/>
  <c r="AG158" i="4"/>
  <c r="V158" i="4"/>
  <c r="U158" i="4"/>
  <c r="AI157" i="4"/>
  <c r="AG157" i="4"/>
  <c r="V157" i="4"/>
  <c r="U157" i="4"/>
  <c r="AI156" i="4"/>
  <c r="AG156" i="4"/>
  <c r="V156" i="4"/>
  <c r="U156" i="4"/>
  <c r="AI155" i="4"/>
  <c r="AG155" i="4"/>
  <c r="V155" i="4"/>
  <c r="U155" i="4"/>
  <c r="AI154" i="4"/>
  <c r="AG154" i="4"/>
  <c r="V154" i="4"/>
  <c r="U154" i="4"/>
  <c r="AI153" i="4"/>
  <c r="AG153" i="4"/>
  <c r="V153" i="4"/>
  <c r="U153" i="4"/>
  <c r="AJ150" i="4"/>
  <c r="AH150" i="4"/>
  <c r="AG150" i="4"/>
  <c r="V150" i="4"/>
  <c r="U150" i="4"/>
  <c r="AJ149" i="4"/>
  <c r="AH149" i="4"/>
  <c r="AG149" i="4"/>
  <c r="V149" i="4"/>
  <c r="U149" i="4"/>
  <c r="AJ148" i="4"/>
  <c r="AH148" i="4"/>
  <c r="AG148" i="4"/>
  <c r="V148" i="4"/>
  <c r="U148" i="4"/>
  <c r="AJ147" i="4"/>
  <c r="AH147" i="4"/>
  <c r="AG147" i="4"/>
  <c r="V147" i="4"/>
  <c r="U147" i="4"/>
  <c r="AJ146" i="4"/>
  <c r="AH146" i="4"/>
  <c r="AG146" i="4"/>
  <c r="V146" i="4"/>
  <c r="U146" i="4"/>
  <c r="AJ145" i="4"/>
  <c r="AH145" i="4"/>
  <c r="AG145" i="4"/>
  <c r="V145" i="4"/>
  <c r="U145" i="4"/>
  <c r="AJ144" i="4"/>
  <c r="AH144" i="4"/>
  <c r="AG144" i="4"/>
  <c r="V144" i="4"/>
  <c r="U144" i="4"/>
  <c r="AJ143" i="4"/>
  <c r="AH143" i="4"/>
  <c r="AG143" i="4"/>
  <c r="V143" i="4"/>
  <c r="U143" i="4"/>
  <c r="AJ142" i="4"/>
  <c r="AH142" i="4"/>
  <c r="AG142" i="4"/>
  <c r="V142" i="4"/>
  <c r="U142" i="4"/>
  <c r="AJ141" i="4"/>
  <c r="AH141" i="4"/>
  <c r="AG141" i="4"/>
  <c r="V141" i="4"/>
  <c r="U141" i="4"/>
  <c r="AJ140" i="4"/>
  <c r="AH140" i="4"/>
  <c r="AG140" i="4"/>
  <c r="V140" i="4"/>
  <c r="U140" i="4"/>
  <c r="AJ139" i="4"/>
  <c r="AH139" i="4"/>
  <c r="AG139" i="4"/>
  <c r="V139" i="4"/>
  <c r="U139" i="4"/>
  <c r="AJ138" i="4"/>
  <c r="AH138" i="4"/>
  <c r="AG138" i="4"/>
  <c r="V138" i="4"/>
  <c r="U138" i="4"/>
  <c r="AJ137" i="4"/>
  <c r="AH137" i="4"/>
  <c r="AG137" i="4"/>
  <c r="V137" i="4"/>
  <c r="U137" i="4"/>
  <c r="AJ136" i="4"/>
  <c r="AH136" i="4"/>
  <c r="AG136" i="4"/>
  <c r="V136" i="4"/>
  <c r="U136" i="4"/>
  <c r="AJ135" i="4"/>
  <c r="AH135" i="4"/>
  <c r="AG135" i="4"/>
  <c r="V135" i="4"/>
  <c r="U135" i="4"/>
  <c r="AJ134" i="4"/>
  <c r="AH134" i="4"/>
  <c r="AG134" i="4"/>
  <c r="V134" i="4"/>
  <c r="U134" i="4"/>
  <c r="AJ133" i="4"/>
  <c r="AH133" i="4"/>
  <c r="AG133" i="4"/>
  <c r="V133" i="4"/>
  <c r="U133" i="4"/>
  <c r="AJ132" i="4"/>
  <c r="AH132" i="4"/>
  <c r="AG132" i="4"/>
  <c r="V132" i="4"/>
  <c r="U132" i="4"/>
  <c r="AJ131" i="4"/>
  <c r="AH131" i="4"/>
  <c r="AG131" i="4"/>
  <c r="V131" i="4"/>
  <c r="U131" i="4"/>
  <c r="AJ130" i="4"/>
  <c r="AH130" i="4"/>
  <c r="AG130" i="4"/>
  <c r="V130" i="4"/>
  <c r="U130" i="4"/>
  <c r="AJ129" i="4"/>
  <c r="AH129" i="4"/>
  <c r="AG129" i="4"/>
  <c r="V129" i="4"/>
  <c r="U129" i="4"/>
  <c r="AJ128" i="4"/>
  <c r="AH128" i="4"/>
  <c r="AG128" i="4"/>
  <c r="V128" i="4"/>
  <c r="U128" i="4"/>
  <c r="AJ127" i="4"/>
  <c r="AH127" i="4"/>
  <c r="AG127" i="4"/>
  <c r="V127" i="4"/>
  <c r="U127" i="4"/>
  <c r="AJ126" i="4"/>
  <c r="AH126" i="4"/>
  <c r="AG126" i="4"/>
  <c r="V126" i="4"/>
  <c r="U126" i="4"/>
  <c r="AJ125" i="4"/>
  <c r="AH125" i="4"/>
  <c r="AG125" i="4"/>
  <c r="V125" i="4"/>
  <c r="U125" i="4"/>
  <c r="AJ124" i="4"/>
  <c r="AH124" i="4"/>
  <c r="AG124" i="4"/>
  <c r="V124" i="4"/>
  <c r="U124" i="4"/>
  <c r="AJ123" i="4"/>
  <c r="AH123" i="4"/>
  <c r="AG123" i="4"/>
  <c r="V123" i="4"/>
  <c r="U123" i="4"/>
  <c r="AJ122" i="4"/>
  <c r="AH122" i="4"/>
  <c r="AG122" i="4"/>
  <c r="V122" i="4"/>
  <c r="U122" i="4"/>
  <c r="AJ121" i="4"/>
  <c r="AH121" i="4"/>
  <c r="AG121" i="4"/>
  <c r="V121" i="4"/>
  <c r="U121" i="4"/>
  <c r="AJ120" i="4"/>
  <c r="AH120" i="4"/>
  <c r="AG120" i="4"/>
  <c r="V120" i="4"/>
  <c r="U120" i="4"/>
  <c r="AJ119" i="4"/>
  <c r="AH119" i="4"/>
  <c r="AG119" i="4"/>
  <c r="V119" i="4"/>
  <c r="U119" i="4"/>
  <c r="AJ118" i="4"/>
  <c r="AH118" i="4"/>
  <c r="AG118" i="4"/>
  <c r="V118" i="4"/>
  <c r="U118" i="4"/>
  <c r="AJ117" i="4"/>
  <c r="AH117" i="4"/>
  <c r="AG117" i="4"/>
  <c r="V117" i="4"/>
  <c r="U117" i="4"/>
  <c r="AJ116" i="4"/>
  <c r="AH116" i="4"/>
  <c r="AG116" i="4"/>
  <c r="V116" i="4"/>
  <c r="U116" i="4"/>
  <c r="AJ115" i="4"/>
  <c r="AH115" i="4"/>
  <c r="AG115" i="4"/>
  <c r="V115" i="4"/>
  <c r="U115" i="4"/>
  <c r="AJ114" i="4"/>
  <c r="AH114" i="4"/>
  <c r="AG114" i="4"/>
  <c r="V114" i="4"/>
  <c r="U114" i="4"/>
  <c r="AJ113" i="4"/>
  <c r="AH113" i="4"/>
  <c r="AG113" i="4"/>
  <c r="V113" i="4"/>
  <c r="U113" i="4"/>
  <c r="AJ112" i="4"/>
  <c r="AH112" i="4"/>
  <c r="AG112" i="4"/>
  <c r="V112" i="4"/>
  <c r="U112" i="4"/>
  <c r="AJ111" i="4"/>
  <c r="AH111" i="4"/>
  <c r="AG111" i="4"/>
  <c r="V111" i="4"/>
  <c r="U111" i="4"/>
  <c r="AJ110" i="4"/>
  <c r="AH110" i="4"/>
  <c r="AG110" i="4"/>
  <c r="V110" i="4"/>
  <c r="U110" i="4"/>
  <c r="AJ109" i="4"/>
  <c r="AH109" i="4"/>
  <c r="AG109" i="4"/>
  <c r="V109" i="4"/>
  <c r="U109" i="4"/>
  <c r="AJ108" i="4"/>
  <c r="AH108" i="4"/>
  <c r="AG108" i="4"/>
  <c r="V108" i="4"/>
  <c r="U108" i="4"/>
  <c r="AJ107" i="4"/>
  <c r="AH107" i="4"/>
  <c r="AG107" i="4"/>
  <c r="V107" i="4"/>
  <c r="U107" i="4"/>
  <c r="AJ106" i="4"/>
  <c r="AH106" i="4"/>
  <c r="AG106" i="4"/>
  <c r="V106" i="4"/>
  <c r="U106" i="4"/>
  <c r="AJ105" i="4"/>
  <c r="AH105" i="4"/>
  <c r="AG105" i="4"/>
  <c r="V105" i="4"/>
  <c r="U105" i="4"/>
  <c r="AJ104" i="4"/>
  <c r="AH104" i="4"/>
  <c r="AG104" i="4"/>
  <c r="V104" i="4"/>
  <c r="U104" i="4"/>
  <c r="AJ103" i="4"/>
  <c r="AH103" i="4"/>
  <c r="AG103" i="4"/>
  <c r="V103" i="4"/>
  <c r="U103" i="4"/>
  <c r="AJ102" i="4"/>
  <c r="AH102" i="4"/>
  <c r="AG102" i="4"/>
  <c r="V102" i="4"/>
  <c r="U102" i="4"/>
  <c r="AJ101" i="4"/>
  <c r="AH101" i="4"/>
  <c r="AG101" i="4"/>
  <c r="V101" i="4"/>
  <c r="U101" i="4"/>
  <c r="AJ100" i="4"/>
  <c r="AH100" i="4"/>
  <c r="AG100" i="4"/>
  <c r="V100" i="4"/>
  <c r="U100" i="4"/>
  <c r="AJ99" i="4"/>
  <c r="AH99" i="4"/>
  <c r="AG99" i="4"/>
  <c r="V99" i="4"/>
  <c r="U99" i="4"/>
  <c r="AJ98" i="4"/>
  <c r="AH98" i="4"/>
  <c r="AG98" i="4"/>
  <c r="V98" i="4"/>
  <c r="U98" i="4"/>
  <c r="AJ97" i="4"/>
  <c r="AH97" i="4"/>
  <c r="AG97" i="4"/>
  <c r="V97" i="4"/>
  <c r="U97" i="4"/>
  <c r="AJ96" i="4"/>
  <c r="AH96" i="4"/>
  <c r="AG96" i="4"/>
  <c r="V96" i="4"/>
  <c r="U96" i="4"/>
  <c r="AJ95" i="4"/>
  <c r="AH95" i="4"/>
  <c r="AG95" i="4"/>
  <c r="V95" i="4"/>
  <c r="U95" i="4"/>
  <c r="AJ94" i="4"/>
  <c r="AH94" i="4"/>
  <c r="AG94" i="4"/>
  <c r="V94" i="4"/>
  <c r="U94" i="4"/>
  <c r="AJ93" i="4"/>
  <c r="AH93" i="4"/>
  <c r="AG93" i="4"/>
  <c r="V93" i="4"/>
  <c r="U93" i="4"/>
  <c r="AJ92" i="4"/>
  <c r="AH92" i="4"/>
  <c r="AG92" i="4"/>
  <c r="V92" i="4"/>
  <c r="U92" i="4"/>
  <c r="AJ91" i="4"/>
  <c r="AH91" i="4"/>
  <c r="AG91" i="4"/>
  <c r="V91" i="4"/>
  <c r="U91" i="4"/>
  <c r="AJ90" i="4"/>
  <c r="AH90" i="4"/>
  <c r="AG90" i="4"/>
  <c r="V90" i="4"/>
  <c r="U90" i="4"/>
  <c r="AJ89" i="4"/>
  <c r="AH89" i="4"/>
  <c r="AG89" i="4"/>
  <c r="V89" i="4"/>
  <c r="U89" i="4"/>
  <c r="AJ88" i="4"/>
  <c r="AH88" i="4"/>
  <c r="AG88" i="4"/>
  <c r="V88" i="4"/>
  <c r="U88" i="4"/>
  <c r="AJ87" i="4"/>
  <c r="AH87" i="4"/>
  <c r="AG87" i="4"/>
  <c r="V87" i="4"/>
  <c r="U87" i="4"/>
  <c r="AJ86" i="4"/>
  <c r="AH86" i="4"/>
  <c r="AG86" i="4"/>
  <c r="V86" i="4"/>
  <c r="U86" i="4"/>
  <c r="AJ85" i="4"/>
  <c r="AH85" i="4"/>
  <c r="AG85" i="4"/>
  <c r="V85" i="4"/>
  <c r="U85" i="4"/>
  <c r="AJ84" i="4"/>
  <c r="AH84" i="4"/>
  <c r="AG84" i="4"/>
  <c r="V84" i="4"/>
  <c r="U84" i="4"/>
  <c r="AJ83" i="4"/>
  <c r="AH83" i="4"/>
  <c r="AG83" i="4"/>
  <c r="V83" i="4"/>
  <c r="U83" i="4"/>
  <c r="AJ82" i="4"/>
  <c r="AH82" i="4"/>
  <c r="AG82" i="4"/>
  <c r="V82" i="4"/>
  <c r="U82" i="4"/>
  <c r="AJ81" i="4"/>
  <c r="AH81" i="4"/>
  <c r="AG81" i="4"/>
  <c r="V81" i="4"/>
  <c r="U81" i="4"/>
  <c r="AJ80" i="4"/>
  <c r="AH80" i="4"/>
  <c r="AG80" i="4"/>
  <c r="V80" i="4"/>
  <c r="U80" i="4"/>
  <c r="AJ79" i="4"/>
  <c r="AH79" i="4"/>
  <c r="AG79" i="4"/>
  <c r="V79" i="4"/>
  <c r="U79" i="4"/>
  <c r="AJ78" i="4"/>
  <c r="AH78" i="4"/>
  <c r="AG78" i="4"/>
  <c r="V78" i="4"/>
  <c r="U78" i="4"/>
  <c r="AJ77" i="4"/>
  <c r="AH77" i="4"/>
  <c r="AG77" i="4"/>
  <c r="V77" i="4"/>
  <c r="U77" i="4"/>
  <c r="AJ76" i="4"/>
  <c r="AH76" i="4"/>
  <c r="AG76" i="4"/>
  <c r="V76" i="4"/>
  <c r="U76" i="4"/>
  <c r="AJ75" i="4"/>
  <c r="AH75" i="4"/>
  <c r="AG75" i="4"/>
  <c r="V75" i="4"/>
  <c r="U75" i="4"/>
  <c r="AJ74" i="4"/>
  <c r="AH74" i="4"/>
  <c r="AG74" i="4"/>
  <c r="V74" i="4"/>
  <c r="U74" i="4"/>
  <c r="AJ73" i="4"/>
  <c r="AH73" i="4"/>
  <c r="AG73" i="4"/>
  <c r="V73" i="4"/>
  <c r="U73" i="4"/>
  <c r="AJ72" i="4"/>
  <c r="AH72" i="4"/>
  <c r="AG72" i="4"/>
  <c r="V72" i="4"/>
  <c r="U72" i="4"/>
  <c r="AJ71" i="4"/>
  <c r="AH71" i="4"/>
  <c r="AG71" i="4"/>
  <c r="V71" i="4"/>
  <c r="U71" i="4"/>
  <c r="AJ70" i="4"/>
  <c r="AH70" i="4"/>
  <c r="AG70" i="4"/>
  <c r="V70" i="4"/>
  <c r="U70" i="4"/>
  <c r="AJ69" i="4"/>
  <c r="AH69" i="4"/>
  <c r="AG69" i="4"/>
  <c r="V69" i="4"/>
  <c r="U69" i="4"/>
  <c r="AJ68" i="4"/>
  <c r="AH68" i="4"/>
  <c r="AG68" i="4"/>
  <c r="V68" i="4"/>
  <c r="U68" i="4"/>
  <c r="AJ67" i="4"/>
  <c r="AH67" i="4"/>
  <c r="AG67" i="4"/>
  <c r="V67" i="4"/>
  <c r="U67" i="4"/>
  <c r="AJ66" i="4"/>
  <c r="AH66" i="4"/>
  <c r="AG66" i="4"/>
  <c r="V66" i="4"/>
  <c r="U66" i="4"/>
  <c r="AJ65" i="4"/>
  <c r="AH65" i="4"/>
  <c r="AG65" i="4"/>
  <c r="V65" i="4"/>
  <c r="U65" i="4"/>
  <c r="AJ64" i="4"/>
  <c r="AH64" i="4"/>
  <c r="AG64" i="4"/>
  <c r="V64" i="4"/>
  <c r="U64" i="4"/>
  <c r="AJ63" i="4"/>
  <c r="AH63" i="4"/>
  <c r="AG63" i="4"/>
  <c r="V63" i="4"/>
  <c r="U63" i="4"/>
  <c r="AJ62" i="4"/>
  <c r="AH62" i="4"/>
  <c r="AG62" i="4"/>
  <c r="V62" i="4"/>
  <c r="U62" i="4"/>
  <c r="AJ61" i="4"/>
  <c r="AH61" i="4"/>
  <c r="AG61" i="4"/>
  <c r="V61" i="4"/>
  <c r="U61" i="4"/>
  <c r="AJ60" i="4"/>
  <c r="AH60" i="4"/>
  <c r="AG60" i="4"/>
  <c r="V60" i="4"/>
  <c r="U60" i="4"/>
  <c r="AJ59" i="4"/>
  <c r="AH59" i="4"/>
  <c r="AG59" i="4"/>
  <c r="V59" i="4"/>
  <c r="U59" i="4"/>
  <c r="AJ58" i="4"/>
  <c r="AH58" i="4"/>
  <c r="AG58" i="4"/>
  <c r="V58" i="4"/>
  <c r="U58" i="4"/>
  <c r="AJ57" i="4"/>
  <c r="AH57" i="4"/>
  <c r="AG57" i="4"/>
  <c r="V57" i="4"/>
  <c r="U57" i="4"/>
  <c r="AJ56" i="4"/>
  <c r="AH56" i="4"/>
  <c r="AG56" i="4"/>
  <c r="V56" i="4"/>
  <c r="U56" i="4"/>
  <c r="AJ55" i="4"/>
  <c r="AH55" i="4"/>
  <c r="AG55" i="4"/>
  <c r="V55" i="4"/>
  <c r="U55" i="4"/>
  <c r="AJ54" i="4"/>
  <c r="AH54" i="4"/>
  <c r="AG54" i="4"/>
  <c r="V54" i="4"/>
  <c r="U54" i="4"/>
  <c r="AJ53" i="4"/>
  <c r="AH53" i="4"/>
  <c r="AG53" i="4"/>
  <c r="V53" i="4"/>
  <c r="U53" i="4"/>
  <c r="AJ52" i="4"/>
  <c r="AH52" i="4"/>
  <c r="AG52" i="4"/>
  <c r="V52" i="4"/>
  <c r="U52" i="4"/>
  <c r="AJ51" i="4"/>
  <c r="AH51" i="4"/>
  <c r="AG51" i="4"/>
  <c r="V51" i="4"/>
  <c r="U51" i="4"/>
  <c r="AJ50" i="4"/>
  <c r="AH50" i="4"/>
  <c r="AG50" i="4"/>
  <c r="V50" i="4"/>
  <c r="U50" i="4"/>
  <c r="AJ49" i="4"/>
  <c r="AH49" i="4"/>
  <c r="AG49" i="4"/>
  <c r="V49" i="4"/>
  <c r="U49" i="4"/>
  <c r="AJ48" i="4"/>
  <c r="AH48" i="4"/>
  <c r="AG48" i="4"/>
  <c r="V48" i="4"/>
  <c r="U48" i="4"/>
  <c r="AJ47" i="4"/>
  <c r="AH47" i="4"/>
  <c r="AG47" i="4"/>
  <c r="V47" i="4"/>
  <c r="U47" i="4"/>
  <c r="AJ46" i="4"/>
  <c r="AH46" i="4"/>
  <c r="AG46" i="4"/>
  <c r="V46" i="4"/>
  <c r="U46" i="4"/>
  <c r="AJ45" i="4"/>
  <c r="AH45" i="4"/>
  <c r="AG45" i="4"/>
  <c r="V45" i="4"/>
  <c r="U45" i="4"/>
  <c r="AJ44" i="4"/>
  <c r="AH44" i="4"/>
  <c r="AG44" i="4"/>
  <c r="V44" i="4"/>
  <c r="U44" i="4"/>
  <c r="AJ43" i="4"/>
  <c r="AH43" i="4"/>
  <c r="AG43" i="4"/>
  <c r="V43" i="4"/>
  <c r="U43" i="4"/>
  <c r="AJ42" i="4"/>
  <c r="AH42" i="4"/>
  <c r="AG42" i="4"/>
  <c r="V42" i="4"/>
  <c r="U42" i="4"/>
  <c r="AJ41" i="4"/>
  <c r="AH41" i="4"/>
  <c r="AG41" i="4"/>
  <c r="V41" i="4"/>
  <c r="U41" i="4"/>
  <c r="AJ40" i="4"/>
  <c r="AH40" i="4"/>
  <c r="AG40" i="4"/>
  <c r="V40" i="4"/>
  <c r="U40" i="4"/>
  <c r="AJ39" i="4"/>
  <c r="AH39" i="4"/>
  <c r="AG39" i="4"/>
  <c r="V39" i="4"/>
  <c r="U39" i="4"/>
  <c r="AJ38" i="4"/>
  <c r="AH38" i="4"/>
  <c r="AG38" i="4"/>
  <c r="V38" i="4"/>
  <c r="U38" i="4"/>
  <c r="AJ37" i="4"/>
  <c r="AH37" i="4"/>
  <c r="AG37" i="4"/>
  <c r="V37" i="4"/>
  <c r="U37" i="4"/>
  <c r="AJ36" i="4"/>
  <c r="AH36" i="4"/>
  <c r="AG36" i="4"/>
  <c r="V36" i="4"/>
  <c r="U36" i="4"/>
  <c r="AJ35" i="4"/>
  <c r="AH35" i="4"/>
  <c r="AG35" i="4"/>
  <c r="V35" i="4"/>
  <c r="U35" i="4"/>
  <c r="AJ34" i="4"/>
  <c r="AH34" i="4"/>
  <c r="AG34" i="4"/>
  <c r="V34" i="4"/>
  <c r="U34" i="4"/>
  <c r="AJ33" i="4"/>
  <c r="AH33" i="4"/>
  <c r="AG33" i="4"/>
  <c r="V33" i="4"/>
  <c r="U33" i="4"/>
  <c r="AJ32" i="4"/>
  <c r="AH32" i="4"/>
  <c r="AG32" i="4"/>
  <c r="V32" i="4"/>
  <c r="U32" i="4"/>
  <c r="AJ31" i="4"/>
  <c r="AH31" i="4"/>
  <c r="AG31" i="4"/>
  <c r="V31" i="4"/>
  <c r="U31" i="4"/>
  <c r="AJ30" i="4"/>
  <c r="AH30" i="4"/>
  <c r="AG30" i="4"/>
  <c r="V30" i="4"/>
  <c r="U30" i="4"/>
  <c r="AJ29" i="4"/>
  <c r="AH29" i="4"/>
  <c r="AG29" i="4"/>
  <c r="V29" i="4"/>
  <c r="U29" i="4"/>
  <c r="AJ28" i="4"/>
  <c r="AH28" i="4"/>
  <c r="AG28" i="4"/>
  <c r="V28" i="4"/>
  <c r="U28" i="4"/>
  <c r="AJ27" i="4"/>
  <c r="AH27" i="4"/>
  <c r="AG27" i="4"/>
  <c r="V27" i="4"/>
  <c r="U27" i="4"/>
  <c r="AJ26" i="4"/>
  <c r="AH26" i="4"/>
  <c r="AG26" i="4"/>
  <c r="V26" i="4"/>
  <c r="U26" i="4"/>
  <c r="AJ25" i="4"/>
  <c r="AH25" i="4"/>
  <c r="AG25" i="4"/>
  <c r="V25" i="4"/>
  <c r="U25" i="4"/>
  <c r="AJ24" i="4"/>
  <c r="AH24" i="4"/>
  <c r="AG24" i="4"/>
  <c r="V24" i="4"/>
  <c r="U24" i="4"/>
  <c r="AJ23" i="4"/>
  <c r="AH23" i="4"/>
  <c r="AG23" i="4"/>
  <c r="V23" i="4"/>
  <c r="U23" i="4"/>
  <c r="AJ22" i="4"/>
  <c r="AH22" i="4"/>
  <c r="AG22" i="4"/>
  <c r="V22" i="4"/>
  <c r="U22" i="4"/>
  <c r="AJ21" i="4"/>
  <c r="AH21" i="4"/>
  <c r="AG21" i="4"/>
  <c r="V21" i="4"/>
  <c r="U21" i="4"/>
  <c r="AJ20" i="4"/>
  <c r="AH20" i="4"/>
  <c r="AG20" i="4"/>
  <c r="V20" i="4"/>
  <c r="U20" i="4"/>
  <c r="AJ19" i="4"/>
  <c r="AH19" i="4"/>
  <c r="AG19" i="4"/>
  <c r="V19" i="4"/>
  <c r="U19" i="4"/>
  <c r="AJ18" i="4"/>
  <c r="AH18" i="4"/>
  <c r="AG18" i="4"/>
  <c r="V18" i="4"/>
  <c r="U18" i="4"/>
  <c r="AJ17" i="4"/>
  <c r="AH17" i="4"/>
  <c r="AG17" i="4"/>
  <c r="V17" i="4"/>
  <c r="U17" i="4"/>
  <c r="AJ16" i="4"/>
  <c r="AH16" i="4"/>
  <c r="AG16" i="4"/>
  <c r="V16" i="4"/>
  <c r="U16" i="4"/>
  <c r="AJ15" i="4"/>
  <c r="AH15" i="4"/>
  <c r="AG15" i="4"/>
  <c r="V15" i="4"/>
  <c r="U15" i="4"/>
  <c r="AJ14" i="4"/>
  <c r="AH14" i="4"/>
  <c r="AG14" i="4"/>
  <c r="V14" i="4"/>
  <c r="U14" i="4"/>
  <c r="AJ13" i="4"/>
  <c r="AH13" i="4"/>
  <c r="AG13" i="4"/>
  <c r="V13" i="4"/>
  <c r="U13" i="4"/>
  <c r="AJ12" i="4"/>
  <c r="AH12" i="4"/>
  <c r="AG12" i="4"/>
  <c r="V12" i="4"/>
  <c r="U12" i="4"/>
  <c r="AJ11" i="4"/>
  <c r="AH11" i="4"/>
  <c r="AG11" i="4"/>
  <c r="V11" i="4"/>
  <c r="U11" i="4"/>
  <c r="AJ10" i="4"/>
  <c r="AH10" i="4"/>
  <c r="AG10" i="4"/>
  <c r="V10" i="4"/>
  <c r="U10" i="4"/>
  <c r="AJ9" i="4"/>
  <c r="AH9" i="4"/>
  <c r="AG9" i="4"/>
  <c r="V9" i="4"/>
  <c r="U9" i="4"/>
  <c r="AJ8" i="4"/>
  <c r="AH8" i="4"/>
  <c r="AG8" i="4"/>
  <c r="V8" i="4"/>
  <c r="U8" i="4"/>
  <c r="AJ7" i="4"/>
  <c r="AH7" i="4"/>
  <c r="AG7" i="4"/>
  <c r="V7" i="4"/>
  <c r="U7" i="4"/>
  <c r="AJ6" i="4"/>
  <c r="AH6" i="4"/>
  <c r="AG6" i="4"/>
  <c r="V6" i="4"/>
  <c r="U6" i="4"/>
  <c r="AJ5" i="4"/>
  <c r="AH5" i="4"/>
  <c r="AG5" i="4"/>
  <c r="V5" i="4"/>
  <c r="U5" i="4"/>
  <c r="AJ4" i="4"/>
  <c r="AH4" i="4"/>
  <c r="AG4" i="4"/>
  <c r="V4" i="4"/>
  <c r="U4" i="4"/>
  <c r="U3" i="2" l="1"/>
  <c r="O2" i="2"/>
  <c r="U2" i="2" s="1"/>
  <c r="AK6" i="4"/>
  <c r="AK10" i="4"/>
  <c r="AK14" i="4"/>
  <c r="AK18" i="4"/>
  <c r="AK22" i="4"/>
  <c r="AK26" i="4"/>
  <c r="AK30" i="4"/>
  <c r="AK34" i="4"/>
  <c r="AK38" i="4"/>
  <c r="AK42" i="4"/>
  <c r="AK46" i="4"/>
  <c r="AK50" i="4"/>
  <c r="AK54" i="4"/>
  <c r="AK58" i="4"/>
  <c r="AK62" i="4"/>
  <c r="AK66" i="4"/>
  <c r="AK70" i="4"/>
  <c r="AK74" i="4"/>
  <c r="AK78" i="4"/>
  <c r="AK82" i="4"/>
  <c r="AK86" i="4"/>
  <c r="AK90" i="4"/>
  <c r="AK94" i="4"/>
  <c r="AK98" i="4"/>
  <c r="AK102" i="4"/>
  <c r="AK106" i="4"/>
  <c r="AK110" i="4"/>
  <c r="AK114" i="4"/>
  <c r="AK118" i="4"/>
  <c r="AK122" i="4"/>
  <c r="AK126" i="4"/>
  <c r="AK130" i="4"/>
  <c r="AK134" i="4"/>
  <c r="AK138" i="4"/>
  <c r="AK142" i="4"/>
  <c r="AK146" i="4"/>
  <c r="AK150" i="4"/>
  <c r="AJ153" i="4"/>
  <c r="AJ154" i="4"/>
  <c r="AJ155" i="4"/>
  <c r="AJ156" i="4"/>
  <c r="AJ157" i="4"/>
  <c r="AJ158" i="4"/>
  <c r="AJ159" i="4"/>
  <c r="AK7" i="4"/>
  <c r="AK15" i="4"/>
  <c r="AK23" i="4"/>
  <c r="AK31" i="4"/>
  <c r="AK39" i="4"/>
  <c r="AK47" i="4"/>
  <c r="AK55" i="4"/>
  <c r="AK63" i="4"/>
  <c r="AK71" i="4"/>
  <c r="AK75" i="4"/>
  <c r="AK83" i="4"/>
  <c r="AK91" i="4"/>
  <c r="AK95" i="4"/>
  <c r="AK103" i="4"/>
  <c r="AK107" i="4"/>
  <c r="AK111" i="4"/>
  <c r="AK115" i="4"/>
  <c r="AK119" i="4"/>
  <c r="AK123" i="4"/>
  <c r="AK127" i="4"/>
  <c r="AK131" i="4"/>
  <c r="AK135" i="4"/>
  <c r="AK139" i="4"/>
  <c r="AK143" i="4"/>
  <c r="AK147" i="4"/>
  <c r="AK4" i="4"/>
  <c r="AK8" i="4"/>
  <c r="AK12" i="4"/>
  <c r="AK16" i="4"/>
  <c r="AK20" i="4"/>
  <c r="AK24" i="4"/>
  <c r="AK28" i="4"/>
  <c r="AK32" i="4"/>
  <c r="AK36" i="4"/>
  <c r="AK40" i="4"/>
  <c r="AK44" i="4"/>
  <c r="AK48" i="4"/>
  <c r="AK52" i="4"/>
  <c r="AK56" i="4"/>
  <c r="AK60" i="4"/>
  <c r="AK64" i="4"/>
  <c r="AK68" i="4"/>
  <c r="AK72" i="4"/>
  <c r="AK76" i="4"/>
  <c r="AK80" i="4"/>
  <c r="AK84" i="4"/>
  <c r="AK88" i="4"/>
  <c r="AK92" i="4"/>
  <c r="AK96" i="4"/>
  <c r="AK100" i="4"/>
  <c r="AK104" i="4"/>
  <c r="AK108" i="4"/>
  <c r="AK112" i="4"/>
  <c r="AK116" i="4"/>
  <c r="AK120" i="4"/>
  <c r="AK124" i="4"/>
  <c r="AK128" i="4"/>
  <c r="AK132" i="4"/>
  <c r="AK136" i="4"/>
  <c r="AK140" i="4"/>
  <c r="AK144" i="4"/>
  <c r="AK148" i="4"/>
  <c r="AK9" i="4"/>
  <c r="AK17" i="4"/>
  <c r="AK25" i="4"/>
  <c r="AK33" i="4"/>
  <c r="AK41" i="4"/>
  <c r="AK49" i="4"/>
  <c r="AK57" i="4"/>
  <c r="AK65" i="4"/>
  <c r="AK73" i="4"/>
  <c r="AK81" i="4"/>
  <c r="AK89" i="4"/>
  <c r="AK97" i="4"/>
  <c r="AK105" i="4"/>
  <c r="AK109" i="4"/>
  <c r="AK113" i="4"/>
  <c r="AK117" i="4"/>
  <c r="AK121" i="4"/>
  <c r="AK125" i="4"/>
  <c r="AK129" i="4"/>
  <c r="AK133" i="4"/>
  <c r="AK137" i="4"/>
  <c r="AK141" i="4"/>
  <c r="AK145" i="4"/>
  <c r="AK149" i="4"/>
  <c r="AK79" i="4"/>
  <c r="AK87" i="4"/>
  <c r="AK5" i="4"/>
  <c r="AK13" i="4"/>
  <c r="AK21" i="4"/>
  <c r="AK29" i="4"/>
  <c r="AK37" i="4"/>
  <c r="AK45" i="4"/>
  <c r="AK53" i="4"/>
  <c r="AK61" i="4"/>
  <c r="AK69" i="4"/>
  <c r="AK77" i="4"/>
  <c r="AK85" i="4"/>
  <c r="AK93" i="4"/>
  <c r="AK101" i="4"/>
  <c r="AK11" i="4"/>
  <c r="AK19" i="4"/>
  <c r="AK27" i="4"/>
  <c r="AK35" i="4"/>
  <c r="AK43" i="4"/>
  <c r="AK51" i="4"/>
  <c r="AK59" i="4"/>
  <c r="AK67" i="4"/>
  <c r="AK99" i="4"/>
  <c r="U309" i="1" l="1"/>
  <c r="V309" i="1"/>
  <c r="U310" i="1"/>
  <c r="V310" i="1"/>
  <c r="U311" i="1"/>
  <c r="V311" i="1"/>
  <c r="U312" i="1"/>
  <c r="V312" i="1"/>
  <c r="U313" i="1"/>
  <c r="V313" i="1"/>
  <c r="U314" i="1"/>
  <c r="V314" i="1"/>
  <c r="U315" i="1"/>
  <c r="V315" i="1"/>
  <c r="U316" i="1"/>
  <c r="V316" i="1"/>
  <c r="U317" i="1"/>
  <c r="V317" i="1"/>
  <c r="U318" i="1"/>
  <c r="V318" i="1"/>
  <c r="U319" i="1"/>
  <c r="V319" i="1"/>
  <c r="U320" i="1"/>
  <c r="V320" i="1"/>
  <c r="U321" i="1"/>
  <c r="V321" i="1"/>
  <c r="U322" i="1"/>
  <c r="V322" i="1"/>
  <c r="U323" i="1"/>
  <c r="V323" i="1"/>
  <c r="U324" i="1"/>
  <c r="V324" i="1"/>
  <c r="U325" i="1"/>
  <c r="V325" i="1"/>
  <c r="U326" i="1"/>
  <c r="V326" i="1"/>
  <c r="U327" i="1"/>
  <c r="V327" i="1"/>
  <c r="U328" i="1"/>
  <c r="V328" i="1"/>
  <c r="AI328" i="1"/>
  <c r="AG328" i="1"/>
  <c r="AI327" i="1"/>
  <c r="AG327" i="1"/>
  <c r="AI326" i="1"/>
  <c r="AG326" i="1"/>
  <c r="AI325" i="1"/>
  <c r="AG325" i="1"/>
  <c r="AI324" i="1"/>
  <c r="AG324" i="1"/>
  <c r="AI323" i="1"/>
  <c r="AG323" i="1"/>
  <c r="AI322" i="1"/>
  <c r="AG322" i="1"/>
  <c r="AI321" i="1"/>
  <c r="AG321" i="1"/>
  <c r="AI320" i="1"/>
  <c r="AG320" i="1"/>
  <c r="AI319" i="1"/>
  <c r="AG319" i="1"/>
  <c r="AI318" i="1"/>
  <c r="AG318" i="1"/>
  <c r="AI317" i="1"/>
  <c r="AG317" i="1"/>
  <c r="AI316" i="1"/>
  <c r="AG316" i="1"/>
  <c r="AI315" i="1"/>
  <c r="AG315" i="1"/>
  <c r="AI314" i="1"/>
  <c r="AG314" i="1"/>
  <c r="AI313" i="1"/>
  <c r="AG313" i="1"/>
  <c r="AI312" i="1"/>
  <c r="AG312" i="1"/>
  <c r="AI311" i="1"/>
  <c r="AG311" i="1"/>
  <c r="AI310" i="1"/>
  <c r="AG310" i="1"/>
  <c r="AI309" i="1"/>
  <c r="AG309" i="1"/>
  <c r="AJ307" i="1"/>
  <c r="AH307" i="1"/>
  <c r="AG307" i="1"/>
  <c r="V307" i="1"/>
  <c r="U307" i="1"/>
  <c r="AJ306" i="1"/>
  <c r="AH306" i="1"/>
  <c r="AG306" i="1"/>
  <c r="V306" i="1"/>
  <c r="U306" i="1"/>
  <c r="AJ305" i="1"/>
  <c r="AH305" i="1"/>
  <c r="AG305" i="1"/>
  <c r="V305" i="1"/>
  <c r="U305" i="1"/>
  <c r="AJ304" i="1"/>
  <c r="AH304" i="1"/>
  <c r="AG304" i="1"/>
  <c r="V304" i="1"/>
  <c r="U304" i="1"/>
  <c r="AJ303" i="1"/>
  <c r="AH303" i="1"/>
  <c r="AG303" i="1"/>
  <c r="V303" i="1"/>
  <c r="U303" i="1"/>
  <c r="AJ302" i="1"/>
  <c r="AH302" i="1"/>
  <c r="AG302" i="1"/>
  <c r="V302" i="1"/>
  <c r="U302" i="1"/>
  <c r="AJ301" i="1"/>
  <c r="AH301" i="1"/>
  <c r="AG301" i="1"/>
  <c r="V301" i="1"/>
  <c r="U301" i="1"/>
  <c r="AJ300" i="1"/>
  <c r="AH300" i="1"/>
  <c r="AG300" i="1"/>
  <c r="V300" i="1"/>
  <c r="U300" i="1"/>
  <c r="AJ299" i="1"/>
  <c r="AH299" i="1"/>
  <c r="AG299" i="1"/>
  <c r="V299" i="1"/>
  <c r="U299" i="1"/>
  <c r="AJ298" i="1"/>
  <c r="AH298" i="1"/>
  <c r="AG298" i="1"/>
  <c r="V298" i="1"/>
  <c r="U298" i="1"/>
  <c r="AJ297" i="1"/>
  <c r="AH297" i="1"/>
  <c r="AG297" i="1"/>
  <c r="V297" i="1"/>
  <c r="U297" i="1"/>
  <c r="AJ296" i="1"/>
  <c r="AH296" i="1"/>
  <c r="AG296" i="1"/>
  <c r="V296" i="1"/>
  <c r="U296" i="1"/>
  <c r="AJ295" i="1"/>
  <c r="AH295" i="1"/>
  <c r="AG295" i="1"/>
  <c r="V295" i="1"/>
  <c r="U295" i="1"/>
  <c r="AJ294" i="1"/>
  <c r="AH294" i="1"/>
  <c r="AG294" i="1"/>
  <c r="V294" i="1"/>
  <c r="U294" i="1"/>
  <c r="AJ293" i="1"/>
  <c r="AH293" i="1"/>
  <c r="AG293" i="1"/>
  <c r="V293" i="1"/>
  <c r="U293" i="1"/>
  <c r="AJ292" i="1"/>
  <c r="AH292" i="1"/>
  <c r="AG292" i="1"/>
  <c r="V292" i="1"/>
  <c r="U292" i="1"/>
  <c r="AJ291" i="1"/>
  <c r="AH291" i="1"/>
  <c r="AG291" i="1"/>
  <c r="V291" i="1"/>
  <c r="U291" i="1"/>
  <c r="AJ290" i="1"/>
  <c r="AH290" i="1"/>
  <c r="AG290" i="1"/>
  <c r="V290" i="1"/>
  <c r="U290" i="1"/>
  <c r="AJ289" i="1"/>
  <c r="AH289" i="1"/>
  <c r="AG289" i="1"/>
  <c r="V289" i="1"/>
  <c r="U289" i="1"/>
  <c r="AJ288" i="1"/>
  <c r="AH288" i="1"/>
  <c r="AG288" i="1"/>
  <c r="V288" i="1"/>
  <c r="U288" i="1"/>
  <c r="AJ287" i="1"/>
  <c r="AH287" i="1"/>
  <c r="AG287" i="1"/>
  <c r="V287" i="1"/>
  <c r="U287" i="1"/>
  <c r="AJ286" i="1"/>
  <c r="AH286" i="1"/>
  <c r="AG286" i="1"/>
  <c r="V286" i="1"/>
  <c r="U286" i="1"/>
  <c r="AJ285" i="1"/>
  <c r="AH285" i="1"/>
  <c r="AG285" i="1"/>
  <c r="V285" i="1"/>
  <c r="U285" i="1"/>
  <c r="AJ284" i="1"/>
  <c r="AH284" i="1"/>
  <c r="AG284" i="1"/>
  <c r="V284" i="1"/>
  <c r="U284" i="1"/>
  <c r="AJ283" i="1"/>
  <c r="AH283" i="1"/>
  <c r="AG283" i="1"/>
  <c r="V283" i="1"/>
  <c r="U283" i="1"/>
  <c r="AJ282" i="1"/>
  <c r="AH282" i="1"/>
  <c r="AG282" i="1"/>
  <c r="V282" i="1"/>
  <c r="U282" i="1"/>
  <c r="AJ281" i="1"/>
  <c r="AH281" i="1"/>
  <c r="AG281" i="1"/>
  <c r="V281" i="1"/>
  <c r="U281" i="1"/>
  <c r="AJ280" i="1"/>
  <c r="AH280" i="1"/>
  <c r="AG280" i="1"/>
  <c r="V280" i="1"/>
  <c r="U280" i="1"/>
  <c r="AJ279" i="1"/>
  <c r="AH279" i="1"/>
  <c r="AG279" i="1"/>
  <c r="V279" i="1"/>
  <c r="U279" i="1"/>
  <c r="AJ278" i="1"/>
  <c r="AH278" i="1"/>
  <c r="AG278" i="1"/>
  <c r="V278" i="1"/>
  <c r="U278" i="1"/>
  <c r="AJ277" i="1"/>
  <c r="AH277" i="1"/>
  <c r="AG277" i="1"/>
  <c r="V277" i="1"/>
  <c r="U277" i="1"/>
  <c r="AJ276" i="1"/>
  <c r="AH276" i="1"/>
  <c r="AG276" i="1"/>
  <c r="V276" i="1"/>
  <c r="U276" i="1"/>
  <c r="AJ275" i="1"/>
  <c r="AH275" i="1"/>
  <c r="AG275" i="1"/>
  <c r="V275" i="1"/>
  <c r="U275" i="1"/>
  <c r="AJ274" i="1"/>
  <c r="AH274" i="1"/>
  <c r="AG274" i="1"/>
  <c r="V274" i="1"/>
  <c r="U274" i="1"/>
  <c r="AJ273" i="1"/>
  <c r="AH273" i="1"/>
  <c r="AG273" i="1"/>
  <c r="V273" i="1"/>
  <c r="U273" i="1"/>
  <c r="AJ272" i="1"/>
  <c r="AH272" i="1"/>
  <c r="AG272" i="1"/>
  <c r="V272" i="1"/>
  <c r="U272" i="1"/>
  <c r="AJ271" i="1"/>
  <c r="AH271" i="1"/>
  <c r="AG271" i="1"/>
  <c r="V271" i="1"/>
  <c r="U271" i="1"/>
  <c r="AJ270" i="1"/>
  <c r="AH270" i="1"/>
  <c r="AG270" i="1"/>
  <c r="V270" i="1"/>
  <c r="U270" i="1"/>
  <c r="AJ269" i="1"/>
  <c r="AH269" i="1"/>
  <c r="AG269" i="1"/>
  <c r="V269" i="1"/>
  <c r="U269" i="1"/>
  <c r="AJ268" i="1"/>
  <c r="AH268" i="1"/>
  <c r="AG268" i="1"/>
  <c r="V268" i="1"/>
  <c r="U268" i="1"/>
  <c r="AJ267" i="1"/>
  <c r="AH267" i="1"/>
  <c r="AG267" i="1"/>
  <c r="V267" i="1"/>
  <c r="U267" i="1"/>
  <c r="AJ266" i="1"/>
  <c r="AH266" i="1"/>
  <c r="AG266" i="1"/>
  <c r="V266" i="1"/>
  <c r="U266" i="1"/>
  <c r="AJ265" i="1"/>
  <c r="AH265" i="1"/>
  <c r="AG265" i="1"/>
  <c r="V265" i="1"/>
  <c r="U265" i="1"/>
  <c r="AJ264" i="1"/>
  <c r="AH264" i="1"/>
  <c r="AG264" i="1"/>
  <c r="V264" i="1"/>
  <c r="U264" i="1"/>
  <c r="AJ263" i="1"/>
  <c r="AH263" i="1"/>
  <c r="AG263" i="1"/>
  <c r="V263" i="1"/>
  <c r="U263" i="1"/>
  <c r="AJ262" i="1"/>
  <c r="AH262" i="1"/>
  <c r="AG262" i="1"/>
  <c r="V262" i="1"/>
  <c r="U262" i="1"/>
  <c r="AJ261" i="1"/>
  <c r="AH261" i="1"/>
  <c r="AG261" i="1"/>
  <c r="V261" i="1"/>
  <c r="U261" i="1"/>
  <c r="AJ260" i="1"/>
  <c r="AH260" i="1"/>
  <c r="AG260" i="1"/>
  <c r="V260" i="1"/>
  <c r="U260" i="1"/>
  <c r="AJ259" i="1"/>
  <c r="AH259" i="1"/>
  <c r="AG259" i="1"/>
  <c r="V259" i="1"/>
  <c r="U259" i="1"/>
  <c r="AJ258" i="1"/>
  <c r="AH258" i="1"/>
  <c r="AG258" i="1"/>
  <c r="V258" i="1"/>
  <c r="U258" i="1"/>
  <c r="AJ257" i="1"/>
  <c r="AH257" i="1"/>
  <c r="AG257" i="1"/>
  <c r="V257" i="1"/>
  <c r="U257" i="1"/>
  <c r="AJ256" i="1"/>
  <c r="AH256" i="1"/>
  <c r="AG256" i="1"/>
  <c r="V256" i="1"/>
  <c r="U256" i="1"/>
  <c r="AJ255" i="1"/>
  <c r="AH255" i="1"/>
  <c r="AG255" i="1"/>
  <c r="V255" i="1"/>
  <c r="U255" i="1"/>
  <c r="AJ254" i="1"/>
  <c r="AH254" i="1"/>
  <c r="AG254" i="1"/>
  <c r="V254" i="1"/>
  <c r="U254" i="1"/>
  <c r="AJ253" i="1"/>
  <c r="AH253" i="1"/>
  <c r="AG253" i="1"/>
  <c r="V253" i="1"/>
  <c r="U253" i="1"/>
  <c r="AJ252" i="1"/>
  <c r="AH252" i="1"/>
  <c r="AG252" i="1"/>
  <c r="V252" i="1"/>
  <c r="U252" i="1"/>
  <c r="AJ251" i="1"/>
  <c r="AH251" i="1"/>
  <c r="AG251" i="1"/>
  <c r="V251" i="1"/>
  <c r="U251" i="1"/>
  <c r="AJ250" i="1"/>
  <c r="AH250" i="1"/>
  <c r="AG250" i="1"/>
  <c r="V250" i="1"/>
  <c r="U250" i="1"/>
  <c r="AJ249" i="1"/>
  <c r="AH249" i="1"/>
  <c r="AG249" i="1"/>
  <c r="V249" i="1"/>
  <c r="U249" i="1"/>
  <c r="AJ248" i="1"/>
  <c r="AH248" i="1"/>
  <c r="AG248" i="1"/>
  <c r="V248" i="1"/>
  <c r="U248" i="1"/>
  <c r="AJ247" i="1"/>
  <c r="AH247" i="1"/>
  <c r="AG247" i="1"/>
  <c r="V247" i="1"/>
  <c r="U247" i="1"/>
  <c r="AJ246" i="1"/>
  <c r="AH246" i="1"/>
  <c r="AG246" i="1"/>
  <c r="V246" i="1"/>
  <c r="U246" i="1"/>
  <c r="AJ245" i="1"/>
  <c r="AH245" i="1"/>
  <c r="AG245" i="1"/>
  <c r="V245" i="1"/>
  <c r="U245" i="1"/>
  <c r="AJ244" i="1"/>
  <c r="AH244" i="1"/>
  <c r="AG244" i="1"/>
  <c r="V244" i="1"/>
  <c r="U244" i="1"/>
  <c r="AJ243" i="1"/>
  <c r="AH243" i="1"/>
  <c r="AG243" i="1"/>
  <c r="V243" i="1"/>
  <c r="U243" i="1"/>
  <c r="AJ242" i="1"/>
  <c r="AH242" i="1"/>
  <c r="AG242" i="1"/>
  <c r="V242" i="1"/>
  <c r="U242" i="1"/>
  <c r="AJ241" i="1"/>
  <c r="AH241" i="1"/>
  <c r="AG241" i="1"/>
  <c r="V241" i="1"/>
  <c r="U241" i="1"/>
  <c r="AJ240" i="1"/>
  <c r="AH240" i="1"/>
  <c r="AG240" i="1"/>
  <c r="V240" i="1"/>
  <c r="U240" i="1"/>
  <c r="AJ239" i="1"/>
  <c r="AH239" i="1"/>
  <c r="AG239" i="1"/>
  <c r="V239" i="1"/>
  <c r="U239" i="1"/>
  <c r="AJ238" i="1"/>
  <c r="AH238" i="1"/>
  <c r="AG238" i="1"/>
  <c r="V238" i="1"/>
  <c r="U238" i="1"/>
  <c r="AJ237" i="1"/>
  <c r="AH237" i="1"/>
  <c r="AG237" i="1"/>
  <c r="V237" i="1"/>
  <c r="U237" i="1"/>
  <c r="AJ236" i="1"/>
  <c r="AH236" i="1"/>
  <c r="AG236" i="1"/>
  <c r="V236" i="1"/>
  <c r="U236" i="1"/>
  <c r="AJ235" i="1"/>
  <c r="AH235" i="1"/>
  <c r="AG235" i="1"/>
  <c r="V235" i="1"/>
  <c r="U235" i="1"/>
  <c r="AJ234" i="1"/>
  <c r="AH234" i="1"/>
  <c r="AG234" i="1"/>
  <c r="V234" i="1"/>
  <c r="U234" i="1"/>
  <c r="AJ233" i="1"/>
  <c r="AH233" i="1"/>
  <c r="AG233" i="1"/>
  <c r="V233" i="1"/>
  <c r="U233" i="1"/>
  <c r="AJ232" i="1"/>
  <c r="AH232" i="1"/>
  <c r="AG232" i="1"/>
  <c r="V232" i="1"/>
  <c r="U232" i="1"/>
  <c r="AJ231" i="1"/>
  <c r="AH231" i="1"/>
  <c r="AG231" i="1"/>
  <c r="V231" i="1"/>
  <c r="U231" i="1"/>
  <c r="AJ230" i="1"/>
  <c r="AH230" i="1"/>
  <c r="AG230" i="1"/>
  <c r="V230" i="1"/>
  <c r="U230" i="1"/>
  <c r="AJ229" i="1"/>
  <c r="AH229" i="1"/>
  <c r="AG229" i="1"/>
  <c r="V229" i="1"/>
  <c r="U229" i="1"/>
  <c r="AJ228" i="1"/>
  <c r="AH228" i="1"/>
  <c r="AG228" i="1"/>
  <c r="V228" i="1"/>
  <c r="U228" i="1"/>
  <c r="AJ227" i="1"/>
  <c r="AH227" i="1"/>
  <c r="AG227" i="1"/>
  <c r="V227" i="1"/>
  <c r="U227" i="1"/>
  <c r="AJ226" i="1"/>
  <c r="AH226" i="1"/>
  <c r="AG226" i="1"/>
  <c r="V226" i="1"/>
  <c r="U226" i="1"/>
  <c r="AJ225" i="1"/>
  <c r="AH225" i="1"/>
  <c r="AG225" i="1"/>
  <c r="V225" i="1"/>
  <c r="U225" i="1"/>
  <c r="AJ224" i="1"/>
  <c r="AH224" i="1"/>
  <c r="AG224" i="1"/>
  <c r="V224" i="1"/>
  <c r="U224" i="1"/>
  <c r="AJ223" i="1"/>
  <c r="AH223" i="1"/>
  <c r="AG223" i="1"/>
  <c r="V223" i="1"/>
  <c r="U223" i="1"/>
  <c r="AJ222" i="1"/>
  <c r="AH222" i="1"/>
  <c r="AG222" i="1"/>
  <c r="V222" i="1"/>
  <c r="U222" i="1"/>
  <c r="AJ221" i="1"/>
  <c r="AH221" i="1"/>
  <c r="AG221" i="1"/>
  <c r="V221" i="1"/>
  <c r="U221" i="1"/>
  <c r="AJ220" i="1"/>
  <c r="AH220" i="1"/>
  <c r="AG220" i="1"/>
  <c r="V220" i="1"/>
  <c r="U220" i="1"/>
  <c r="AJ219" i="1"/>
  <c r="AH219" i="1"/>
  <c r="AG219" i="1"/>
  <c r="V219" i="1"/>
  <c r="U219" i="1"/>
  <c r="AJ218" i="1"/>
  <c r="AH218" i="1"/>
  <c r="AG218" i="1"/>
  <c r="V218" i="1"/>
  <c r="U218" i="1"/>
  <c r="AJ217" i="1"/>
  <c r="AH217" i="1"/>
  <c r="AG217" i="1"/>
  <c r="V217" i="1"/>
  <c r="U217" i="1"/>
  <c r="AJ216" i="1"/>
  <c r="AH216" i="1"/>
  <c r="AG216" i="1"/>
  <c r="V216" i="1"/>
  <c r="U216" i="1"/>
  <c r="AJ215" i="1"/>
  <c r="AH215" i="1"/>
  <c r="AG215" i="1"/>
  <c r="V215" i="1"/>
  <c r="U215" i="1"/>
  <c r="AJ214" i="1"/>
  <c r="AH214" i="1"/>
  <c r="AG214" i="1"/>
  <c r="V214" i="1"/>
  <c r="U214" i="1"/>
  <c r="AJ213" i="1"/>
  <c r="AH213" i="1"/>
  <c r="AG213" i="1"/>
  <c r="V213" i="1"/>
  <c r="U213" i="1"/>
  <c r="AJ212" i="1"/>
  <c r="AH212" i="1"/>
  <c r="AG212" i="1"/>
  <c r="V212" i="1"/>
  <c r="U212" i="1"/>
  <c r="AJ211" i="1"/>
  <c r="AH211" i="1"/>
  <c r="AG211" i="1"/>
  <c r="V211" i="1"/>
  <c r="U211" i="1"/>
  <c r="AJ210" i="1"/>
  <c r="AH210" i="1"/>
  <c r="AG210" i="1"/>
  <c r="V210" i="1"/>
  <c r="U210" i="1"/>
  <c r="AJ209" i="1"/>
  <c r="AH209" i="1"/>
  <c r="AG209" i="1"/>
  <c r="V209" i="1"/>
  <c r="U209" i="1"/>
  <c r="AJ208" i="1"/>
  <c r="AH208" i="1"/>
  <c r="AG208" i="1"/>
  <c r="V208" i="1"/>
  <c r="U208" i="1"/>
  <c r="AJ207" i="1"/>
  <c r="AH207" i="1"/>
  <c r="AG207" i="1"/>
  <c r="V207" i="1"/>
  <c r="U207" i="1"/>
  <c r="AJ206" i="1"/>
  <c r="AH206" i="1"/>
  <c r="AG206" i="1"/>
  <c r="V206" i="1"/>
  <c r="U206" i="1"/>
  <c r="AJ205" i="1"/>
  <c r="AH205" i="1"/>
  <c r="AG205" i="1"/>
  <c r="V205" i="1"/>
  <c r="U205" i="1"/>
  <c r="AJ204" i="1"/>
  <c r="AH204" i="1"/>
  <c r="AG204" i="1"/>
  <c r="V204" i="1"/>
  <c r="U204" i="1"/>
  <c r="AJ203" i="1"/>
  <c r="AH203" i="1"/>
  <c r="AG203" i="1"/>
  <c r="V203" i="1"/>
  <c r="U203" i="1"/>
  <c r="AJ202" i="1"/>
  <c r="AH202" i="1"/>
  <c r="AG202" i="1"/>
  <c r="V202" i="1"/>
  <c r="U202" i="1"/>
  <c r="AJ201" i="1"/>
  <c r="AH201" i="1"/>
  <c r="AG201" i="1"/>
  <c r="V201" i="1"/>
  <c r="U201" i="1"/>
  <c r="AJ200" i="1"/>
  <c r="AH200" i="1"/>
  <c r="AG200" i="1"/>
  <c r="V200" i="1"/>
  <c r="U200" i="1"/>
  <c r="AJ199" i="1"/>
  <c r="AH199" i="1"/>
  <c r="AG199" i="1"/>
  <c r="V199" i="1"/>
  <c r="U199" i="1"/>
  <c r="AJ198" i="1"/>
  <c r="AH198" i="1"/>
  <c r="AG198" i="1"/>
  <c r="V198" i="1"/>
  <c r="U198" i="1"/>
  <c r="AJ197" i="1"/>
  <c r="AH197" i="1"/>
  <c r="AG197" i="1"/>
  <c r="V197" i="1"/>
  <c r="U197" i="1"/>
  <c r="AJ196" i="1"/>
  <c r="AH196" i="1"/>
  <c r="AG196" i="1"/>
  <c r="V196" i="1"/>
  <c r="U196" i="1"/>
  <c r="AJ195" i="1"/>
  <c r="AH195" i="1"/>
  <c r="AG195" i="1"/>
  <c r="V195" i="1"/>
  <c r="U195" i="1"/>
  <c r="AJ194" i="1"/>
  <c r="AH194" i="1"/>
  <c r="AG194" i="1"/>
  <c r="V194" i="1"/>
  <c r="U194" i="1"/>
  <c r="AJ193" i="1"/>
  <c r="AH193" i="1"/>
  <c r="AG193" i="1"/>
  <c r="V193" i="1"/>
  <c r="U193" i="1"/>
  <c r="AJ192" i="1"/>
  <c r="AH192" i="1"/>
  <c r="AG192" i="1"/>
  <c r="V192" i="1"/>
  <c r="U192" i="1"/>
  <c r="AJ191" i="1"/>
  <c r="AH191" i="1"/>
  <c r="AG191" i="1"/>
  <c r="V191" i="1"/>
  <c r="U191" i="1"/>
  <c r="AJ190" i="1"/>
  <c r="AH190" i="1"/>
  <c r="AG190" i="1"/>
  <c r="V190" i="1"/>
  <c r="U190" i="1"/>
  <c r="AJ189" i="1"/>
  <c r="AH189" i="1"/>
  <c r="AG189" i="1"/>
  <c r="V189" i="1"/>
  <c r="U189" i="1"/>
  <c r="AJ188" i="1"/>
  <c r="AH188" i="1"/>
  <c r="AG188" i="1"/>
  <c r="V188" i="1"/>
  <c r="U188" i="1"/>
  <c r="AJ187" i="1"/>
  <c r="AH187" i="1"/>
  <c r="AG187" i="1"/>
  <c r="V187" i="1"/>
  <c r="U187" i="1"/>
  <c r="AJ186" i="1"/>
  <c r="AH186" i="1"/>
  <c r="AG186" i="1"/>
  <c r="V186" i="1"/>
  <c r="U186" i="1"/>
  <c r="AJ185" i="1"/>
  <c r="AH185" i="1"/>
  <c r="AG185" i="1"/>
  <c r="V185" i="1"/>
  <c r="U185" i="1"/>
  <c r="AJ184" i="1"/>
  <c r="AH184" i="1"/>
  <c r="AG184" i="1"/>
  <c r="V184" i="1"/>
  <c r="U184" i="1"/>
  <c r="AJ183" i="1"/>
  <c r="AH183" i="1"/>
  <c r="AG183" i="1"/>
  <c r="V183" i="1"/>
  <c r="U183" i="1"/>
  <c r="AJ182" i="1"/>
  <c r="AH182" i="1"/>
  <c r="AG182" i="1"/>
  <c r="V182" i="1"/>
  <c r="U182" i="1"/>
  <c r="AJ181" i="1"/>
  <c r="AH181" i="1"/>
  <c r="AG181" i="1"/>
  <c r="V181" i="1"/>
  <c r="U181" i="1"/>
  <c r="AJ180" i="1"/>
  <c r="AH180" i="1"/>
  <c r="AG180" i="1"/>
  <c r="V180" i="1"/>
  <c r="U180" i="1"/>
  <c r="AJ179" i="1"/>
  <c r="AH179" i="1"/>
  <c r="AG179" i="1"/>
  <c r="V179" i="1"/>
  <c r="U179" i="1"/>
  <c r="AJ178" i="1"/>
  <c r="AH178" i="1"/>
  <c r="AG178" i="1"/>
  <c r="V178" i="1"/>
  <c r="U178" i="1"/>
  <c r="AJ177" i="1"/>
  <c r="AH177" i="1"/>
  <c r="AG177" i="1"/>
  <c r="V177" i="1"/>
  <c r="U177" i="1"/>
  <c r="AJ176" i="1"/>
  <c r="AH176" i="1"/>
  <c r="AG176" i="1"/>
  <c r="V176" i="1"/>
  <c r="U176" i="1"/>
  <c r="AJ175" i="1"/>
  <c r="AH175" i="1"/>
  <c r="AG175" i="1"/>
  <c r="V175" i="1"/>
  <c r="U175" i="1"/>
  <c r="AJ174" i="1"/>
  <c r="AH174" i="1"/>
  <c r="AG174" i="1"/>
  <c r="V174" i="1"/>
  <c r="U174" i="1"/>
  <c r="AJ173" i="1"/>
  <c r="AH173" i="1"/>
  <c r="AG173" i="1"/>
  <c r="V173" i="1"/>
  <c r="U173" i="1"/>
  <c r="AJ172" i="1"/>
  <c r="AH172" i="1"/>
  <c r="AG172" i="1"/>
  <c r="V172" i="1"/>
  <c r="U172" i="1"/>
  <c r="AJ171" i="1"/>
  <c r="AH171" i="1"/>
  <c r="AG171" i="1"/>
  <c r="V171" i="1"/>
  <c r="U171" i="1"/>
  <c r="AJ170" i="1"/>
  <c r="AH170" i="1"/>
  <c r="AG170" i="1"/>
  <c r="V170" i="1"/>
  <c r="U170" i="1"/>
  <c r="AJ169" i="1"/>
  <c r="AH169" i="1"/>
  <c r="AG169" i="1"/>
  <c r="V169" i="1"/>
  <c r="U169" i="1"/>
  <c r="AJ168" i="1"/>
  <c r="AH168" i="1"/>
  <c r="AG168" i="1"/>
  <c r="V168" i="1"/>
  <c r="U168" i="1"/>
  <c r="AJ167" i="1"/>
  <c r="AH167" i="1"/>
  <c r="AG167" i="1"/>
  <c r="V167" i="1"/>
  <c r="U167" i="1"/>
  <c r="AJ166" i="1"/>
  <c r="AH166" i="1"/>
  <c r="AG166" i="1"/>
  <c r="V166" i="1"/>
  <c r="U166" i="1"/>
  <c r="AJ165" i="1"/>
  <c r="AH165" i="1"/>
  <c r="AG165" i="1"/>
  <c r="V165" i="1"/>
  <c r="U165" i="1"/>
  <c r="AJ164" i="1"/>
  <c r="AH164" i="1"/>
  <c r="AG164" i="1"/>
  <c r="V164" i="1"/>
  <c r="U164" i="1"/>
  <c r="AJ163" i="1"/>
  <c r="AH163" i="1"/>
  <c r="AG163" i="1"/>
  <c r="V163" i="1"/>
  <c r="U163" i="1"/>
  <c r="AJ162" i="1"/>
  <c r="AH162" i="1"/>
  <c r="AG162" i="1"/>
  <c r="V162" i="1"/>
  <c r="U162" i="1"/>
  <c r="AJ161" i="1"/>
  <c r="AH161" i="1"/>
  <c r="AG161" i="1"/>
  <c r="V161" i="1"/>
  <c r="U161" i="1"/>
  <c r="AJ160" i="1"/>
  <c r="AH160" i="1"/>
  <c r="AG160" i="1"/>
  <c r="V160" i="1"/>
  <c r="U160" i="1"/>
  <c r="AJ159" i="1"/>
  <c r="AH159" i="1"/>
  <c r="AG159" i="1"/>
  <c r="V159" i="1"/>
  <c r="U159" i="1"/>
  <c r="AJ158" i="1"/>
  <c r="AH158" i="1"/>
  <c r="AG158" i="1"/>
  <c r="V158" i="1"/>
  <c r="U158" i="1"/>
  <c r="AJ157" i="1"/>
  <c r="AH157" i="1"/>
  <c r="AG157" i="1"/>
  <c r="V157" i="1"/>
  <c r="U157" i="1"/>
  <c r="AJ156" i="1"/>
  <c r="AH156" i="1"/>
  <c r="AG156" i="1"/>
  <c r="V156" i="1"/>
  <c r="U156" i="1"/>
  <c r="AJ155" i="1"/>
  <c r="AH155" i="1"/>
  <c r="AG155" i="1"/>
  <c r="V155" i="1"/>
  <c r="U155" i="1"/>
  <c r="AJ154" i="1"/>
  <c r="AH154" i="1"/>
  <c r="AG154" i="1"/>
  <c r="V154" i="1"/>
  <c r="U154" i="1"/>
  <c r="AJ153" i="1"/>
  <c r="AH153" i="1"/>
  <c r="AG153" i="1"/>
  <c r="V153" i="1"/>
  <c r="U153" i="1"/>
  <c r="AJ152" i="1"/>
  <c r="AH152" i="1"/>
  <c r="AG152" i="1"/>
  <c r="V152" i="1"/>
  <c r="U152" i="1"/>
  <c r="AJ151" i="1"/>
  <c r="AH151" i="1"/>
  <c r="AG151" i="1"/>
  <c r="V151" i="1"/>
  <c r="U151" i="1"/>
  <c r="AJ150" i="1"/>
  <c r="AH150" i="1"/>
  <c r="AG150" i="1"/>
  <c r="V150" i="1"/>
  <c r="U150" i="1"/>
  <c r="AJ149" i="1"/>
  <c r="AH149" i="1"/>
  <c r="AG149" i="1"/>
  <c r="V149" i="1"/>
  <c r="U149" i="1"/>
  <c r="AJ148" i="1"/>
  <c r="AH148" i="1"/>
  <c r="AG148" i="1"/>
  <c r="V148" i="1"/>
  <c r="U148" i="1"/>
  <c r="AJ147" i="1"/>
  <c r="AH147" i="1"/>
  <c r="AG147" i="1"/>
  <c r="V147" i="1"/>
  <c r="U147" i="1"/>
  <c r="AJ146" i="1"/>
  <c r="AH146" i="1"/>
  <c r="AG146" i="1"/>
  <c r="V146" i="1"/>
  <c r="U146" i="1"/>
  <c r="AJ145" i="1"/>
  <c r="AH145" i="1"/>
  <c r="AG145" i="1"/>
  <c r="V145" i="1"/>
  <c r="U145" i="1"/>
  <c r="AJ144" i="1"/>
  <c r="AH144" i="1"/>
  <c r="AG144" i="1"/>
  <c r="V144" i="1"/>
  <c r="U144" i="1"/>
  <c r="AJ143" i="1"/>
  <c r="AH143" i="1"/>
  <c r="AG143" i="1"/>
  <c r="V143" i="1"/>
  <c r="U143" i="1"/>
  <c r="AJ142" i="1"/>
  <c r="AH142" i="1"/>
  <c r="AG142" i="1"/>
  <c r="V142" i="1"/>
  <c r="U142" i="1"/>
  <c r="AJ141" i="1"/>
  <c r="AH141" i="1"/>
  <c r="AG141" i="1"/>
  <c r="V141" i="1"/>
  <c r="U141" i="1"/>
  <c r="AJ140" i="1"/>
  <c r="AH140" i="1"/>
  <c r="AG140" i="1"/>
  <c r="V140" i="1"/>
  <c r="U140" i="1"/>
  <c r="AJ139" i="1"/>
  <c r="AH139" i="1"/>
  <c r="AG139" i="1"/>
  <c r="V139" i="1"/>
  <c r="U139" i="1"/>
  <c r="AJ138" i="1"/>
  <c r="AH138" i="1"/>
  <c r="AG138" i="1"/>
  <c r="V138" i="1"/>
  <c r="U138" i="1"/>
  <c r="AJ137" i="1"/>
  <c r="AH137" i="1"/>
  <c r="AG137" i="1"/>
  <c r="V137" i="1"/>
  <c r="U137" i="1"/>
  <c r="AJ136" i="1"/>
  <c r="AH136" i="1"/>
  <c r="AG136" i="1"/>
  <c r="V136" i="1"/>
  <c r="U136" i="1"/>
  <c r="AJ135" i="1"/>
  <c r="AH135" i="1"/>
  <c r="AG135" i="1"/>
  <c r="V135" i="1"/>
  <c r="U135" i="1"/>
  <c r="AJ134" i="1"/>
  <c r="AH134" i="1"/>
  <c r="AG134" i="1"/>
  <c r="V134" i="1"/>
  <c r="U134" i="1"/>
  <c r="AJ133" i="1"/>
  <c r="AH133" i="1"/>
  <c r="AG133" i="1"/>
  <c r="V133" i="1"/>
  <c r="U133" i="1"/>
  <c r="AJ132" i="1"/>
  <c r="AH132" i="1"/>
  <c r="AG132" i="1"/>
  <c r="V132" i="1"/>
  <c r="U132" i="1"/>
  <c r="AJ131" i="1"/>
  <c r="AH131" i="1"/>
  <c r="AG131" i="1"/>
  <c r="V131" i="1"/>
  <c r="U131" i="1"/>
  <c r="AJ130" i="1"/>
  <c r="AH130" i="1"/>
  <c r="AG130" i="1"/>
  <c r="V130" i="1"/>
  <c r="U130" i="1"/>
  <c r="AJ129" i="1"/>
  <c r="AH129" i="1"/>
  <c r="AG129" i="1"/>
  <c r="V129" i="1"/>
  <c r="U129" i="1"/>
  <c r="AJ128" i="1"/>
  <c r="AH128" i="1"/>
  <c r="AG128" i="1"/>
  <c r="V128" i="1"/>
  <c r="U128" i="1"/>
  <c r="AJ127" i="1"/>
  <c r="AH127" i="1"/>
  <c r="AG127" i="1"/>
  <c r="V127" i="1"/>
  <c r="U127" i="1"/>
  <c r="AJ126" i="1"/>
  <c r="AH126" i="1"/>
  <c r="AG126" i="1"/>
  <c r="V126" i="1"/>
  <c r="U126" i="1"/>
  <c r="AJ125" i="1"/>
  <c r="AH125" i="1"/>
  <c r="AG125" i="1"/>
  <c r="V125" i="1"/>
  <c r="U125" i="1"/>
  <c r="AJ124" i="1"/>
  <c r="AH124" i="1"/>
  <c r="AG124" i="1"/>
  <c r="V124" i="1"/>
  <c r="U124" i="1"/>
  <c r="AJ123" i="1"/>
  <c r="AH123" i="1"/>
  <c r="AG123" i="1"/>
  <c r="V123" i="1"/>
  <c r="U123" i="1"/>
  <c r="AJ122" i="1"/>
  <c r="AH122" i="1"/>
  <c r="AG122" i="1"/>
  <c r="V122" i="1"/>
  <c r="U122" i="1"/>
  <c r="AJ121" i="1"/>
  <c r="AH121" i="1"/>
  <c r="AG121" i="1"/>
  <c r="V121" i="1"/>
  <c r="U121" i="1"/>
  <c r="AJ120" i="1"/>
  <c r="AH120" i="1"/>
  <c r="AG120" i="1"/>
  <c r="V120" i="1"/>
  <c r="U120" i="1"/>
  <c r="AJ119" i="1"/>
  <c r="AH119" i="1"/>
  <c r="AG119" i="1"/>
  <c r="V119" i="1"/>
  <c r="U119" i="1"/>
  <c r="AJ118" i="1"/>
  <c r="AH118" i="1"/>
  <c r="AG118" i="1"/>
  <c r="V118" i="1"/>
  <c r="U118" i="1"/>
  <c r="AJ117" i="1"/>
  <c r="AH117" i="1"/>
  <c r="AG117" i="1"/>
  <c r="V117" i="1"/>
  <c r="U117" i="1"/>
  <c r="AJ116" i="1"/>
  <c r="AH116" i="1"/>
  <c r="AG116" i="1"/>
  <c r="V116" i="1"/>
  <c r="U116" i="1"/>
  <c r="AJ115" i="1"/>
  <c r="AH115" i="1"/>
  <c r="AG115" i="1"/>
  <c r="V115" i="1"/>
  <c r="U115" i="1"/>
  <c r="AJ114" i="1"/>
  <c r="AH114" i="1"/>
  <c r="AG114" i="1"/>
  <c r="V114" i="1"/>
  <c r="U114" i="1"/>
  <c r="AJ113" i="1"/>
  <c r="AH113" i="1"/>
  <c r="AG113" i="1"/>
  <c r="V113" i="1"/>
  <c r="U113" i="1"/>
  <c r="AJ112" i="1"/>
  <c r="AH112" i="1"/>
  <c r="AG112" i="1"/>
  <c r="V112" i="1"/>
  <c r="U112" i="1"/>
  <c r="AJ111" i="1"/>
  <c r="AH111" i="1"/>
  <c r="AG111" i="1"/>
  <c r="V111" i="1"/>
  <c r="U111" i="1"/>
  <c r="AJ110" i="1"/>
  <c r="AH110" i="1"/>
  <c r="AG110" i="1"/>
  <c r="V110" i="1"/>
  <c r="U110" i="1"/>
  <c r="AJ109" i="1"/>
  <c r="AH109" i="1"/>
  <c r="AG109" i="1"/>
  <c r="V109" i="1"/>
  <c r="U109" i="1"/>
  <c r="AJ108" i="1"/>
  <c r="AH108" i="1"/>
  <c r="AG108" i="1"/>
  <c r="V108" i="1"/>
  <c r="U108" i="1"/>
  <c r="AJ107" i="1"/>
  <c r="AH107" i="1"/>
  <c r="AG107" i="1"/>
  <c r="V107" i="1"/>
  <c r="U107" i="1"/>
  <c r="AJ106" i="1"/>
  <c r="AH106" i="1"/>
  <c r="AG106" i="1"/>
  <c r="V106" i="1"/>
  <c r="U106" i="1"/>
  <c r="AJ105" i="1"/>
  <c r="AH105" i="1"/>
  <c r="AG105" i="1"/>
  <c r="V105" i="1"/>
  <c r="U105" i="1"/>
  <c r="AJ104" i="1"/>
  <c r="AH104" i="1"/>
  <c r="AG104" i="1"/>
  <c r="V104" i="1"/>
  <c r="U104" i="1"/>
  <c r="AJ103" i="1"/>
  <c r="AH103" i="1"/>
  <c r="AG103" i="1"/>
  <c r="V103" i="1"/>
  <c r="U103" i="1"/>
  <c r="AJ102" i="1"/>
  <c r="AH102" i="1"/>
  <c r="AG102" i="1"/>
  <c r="V102" i="1"/>
  <c r="U102" i="1"/>
  <c r="AJ101" i="1"/>
  <c r="AH101" i="1"/>
  <c r="AG101" i="1"/>
  <c r="V101" i="1"/>
  <c r="U101" i="1"/>
  <c r="AJ100" i="1"/>
  <c r="AH100" i="1"/>
  <c r="AG100" i="1"/>
  <c r="V100" i="1"/>
  <c r="U100" i="1"/>
  <c r="AJ99" i="1"/>
  <c r="AH99" i="1"/>
  <c r="AG99" i="1"/>
  <c r="V99" i="1"/>
  <c r="U99" i="1"/>
  <c r="AJ98" i="1"/>
  <c r="AH98" i="1"/>
  <c r="AG98" i="1"/>
  <c r="V98" i="1"/>
  <c r="U98" i="1"/>
  <c r="AJ97" i="1"/>
  <c r="AH97" i="1"/>
  <c r="AG97" i="1"/>
  <c r="V97" i="1"/>
  <c r="U97" i="1"/>
  <c r="AJ96" i="1"/>
  <c r="AH96" i="1"/>
  <c r="AG96" i="1"/>
  <c r="V96" i="1"/>
  <c r="U96" i="1"/>
  <c r="AJ95" i="1"/>
  <c r="AH95" i="1"/>
  <c r="AG95" i="1"/>
  <c r="V95" i="1"/>
  <c r="U95" i="1"/>
  <c r="AJ94" i="1"/>
  <c r="AH94" i="1"/>
  <c r="AG94" i="1"/>
  <c r="V94" i="1"/>
  <c r="U94" i="1"/>
  <c r="AJ93" i="1"/>
  <c r="AH93" i="1"/>
  <c r="AG93" i="1"/>
  <c r="V93" i="1"/>
  <c r="U93" i="1"/>
  <c r="AJ92" i="1"/>
  <c r="AH92" i="1"/>
  <c r="AG92" i="1"/>
  <c r="V92" i="1"/>
  <c r="U92" i="1"/>
  <c r="AJ91" i="1"/>
  <c r="AH91" i="1"/>
  <c r="AG91" i="1"/>
  <c r="V91" i="1"/>
  <c r="U91" i="1"/>
  <c r="AJ90" i="1"/>
  <c r="AH90" i="1"/>
  <c r="AG90" i="1"/>
  <c r="V90" i="1"/>
  <c r="U90" i="1"/>
  <c r="AJ89" i="1"/>
  <c r="AH89" i="1"/>
  <c r="AG89" i="1"/>
  <c r="V89" i="1"/>
  <c r="U89" i="1"/>
  <c r="AJ88" i="1"/>
  <c r="AH88" i="1"/>
  <c r="AG88" i="1"/>
  <c r="V88" i="1"/>
  <c r="U88" i="1"/>
  <c r="AJ87" i="1"/>
  <c r="AH87" i="1"/>
  <c r="AG87" i="1"/>
  <c r="V87" i="1"/>
  <c r="U87" i="1"/>
  <c r="AJ86" i="1"/>
  <c r="AH86" i="1"/>
  <c r="AG86" i="1"/>
  <c r="V86" i="1"/>
  <c r="U86" i="1"/>
  <c r="AJ85" i="1"/>
  <c r="AH85" i="1"/>
  <c r="AG85" i="1"/>
  <c r="V85" i="1"/>
  <c r="U85" i="1"/>
  <c r="AJ84" i="1"/>
  <c r="AH84" i="1"/>
  <c r="AG84" i="1"/>
  <c r="V84" i="1"/>
  <c r="U84" i="1"/>
  <c r="AJ83" i="1"/>
  <c r="AH83" i="1"/>
  <c r="AG83" i="1"/>
  <c r="V83" i="1"/>
  <c r="U83" i="1"/>
  <c r="AJ82" i="1"/>
  <c r="AH82" i="1"/>
  <c r="AG82" i="1"/>
  <c r="V82" i="1"/>
  <c r="U82" i="1"/>
  <c r="AJ81" i="1"/>
  <c r="AH81" i="1"/>
  <c r="AG81" i="1"/>
  <c r="V81" i="1"/>
  <c r="U81" i="1"/>
  <c r="AJ80" i="1"/>
  <c r="AH80" i="1"/>
  <c r="AG80" i="1"/>
  <c r="V80" i="1"/>
  <c r="U80" i="1"/>
  <c r="AJ79" i="1"/>
  <c r="AH79" i="1"/>
  <c r="AG79" i="1"/>
  <c r="V79" i="1"/>
  <c r="U79" i="1"/>
  <c r="AJ78" i="1"/>
  <c r="AH78" i="1"/>
  <c r="AG78" i="1"/>
  <c r="V78" i="1"/>
  <c r="U78" i="1"/>
  <c r="AJ77" i="1"/>
  <c r="AH77" i="1"/>
  <c r="AG77" i="1"/>
  <c r="V77" i="1"/>
  <c r="U77" i="1"/>
  <c r="AJ76" i="1"/>
  <c r="AH76" i="1"/>
  <c r="AG76" i="1"/>
  <c r="V76" i="1"/>
  <c r="U76" i="1"/>
  <c r="AJ75" i="1"/>
  <c r="AH75" i="1"/>
  <c r="AG75" i="1"/>
  <c r="V75" i="1"/>
  <c r="U75" i="1"/>
  <c r="AJ74" i="1"/>
  <c r="AH74" i="1"/>
  <c r="AG74" i="1"/>
  <c r="V74" i="1"/>
  <c r="U74" i="1"/>
  <c r="AJ73" i="1"/>
  <c r="AH73" i="1"/>
  <c r="AG73" i="1"/>
  <c r="V73" i="1"/>
  <c r="U73" i="1"/>
  <c r="AJ72" i="1"/>
  <c r="AH72" i="1"/>
  <c r="AG72" i="1"/>
  <c r="V72" i="1"/>
  <c r="U72" i="1"/>
  <c r="AJ71" i="1"/>
  <c r="AH71" i="1"/>
  <c r="AG71" i="1"/>
  <c r="V71" i="1"/>
  <c r="U71" i="1"/>
  <c r="AJ70" i="1"/>
  <c r="AH70" i="1"/>
  <c r="AG70" i="1"/>
  <c r="V70" i="1"/>
  <c r="U70" i="1"/>
  <c r="AJ69" i="1"/>
  <c r="AH69" i="1"/>
  <c r="AG69" i="1"/>
  <c r="V69" i="1"/>
  <c r="U69" i="1"/>
  <c r="AJ68" i="1"/>
  <c r="AH68" i="1"/>
  <c r="AG68" i="1"/>
  <c r="V68" i="1"/>
  <c r="U68" i="1"/>
  <c r="AJ67" i="1"/>
  <c r="AH67" i="1"/>
  <c r="AG67" i="1"/>
  <c r="V67" i="1"/>
  <c r="U67" i="1"/>
  <c r="AJ66" i="1"/>
  <c r="AH66" i="1"/>
  <c r="AG66" i="1"/>
  <c r="V66" i="1"/>
  <c r="U66" i="1"/>
  <c r="AJ65" i="1"/>
  <c r="AH65" i="1"/>
  <c r="AG65" i="1"/>
  <c r="V65" i="1"/>
  <c r="U65" i="1"/>
  <c r="AJ64" i="1"/>
  <c r="AH64" i="1"/>
  <c r="AG64" i="1"/>
  <c r="V64" i="1"/>
  <c r="U64" i="1"/>
  <c r="AJ63" i="1"/>
  <c r="AH63" i="1"/>
  <c r="AG63" i="1"/>
  <c r="V63" i="1"/>
  <c r="U63" i="1"/>
  <c r="AJ62" i="1"/>
  <c r="AH62" i="1"/>
  <c r="AG62" i="1"/>
  <c r="V62" i="1"/>
  <c r="U62" i="1"/>
  <c r="AJ61" i="1"/>
  <c r="AH61" i="1"/>
  <c r="AG61" i="1"/>
  <c r="V61" i="1"/>
  <c r="U61" i="1"/>
  <c r="AJ60" i="1"/>
  <c r="AH60" i="1"/>
  <c r="AG60" i="1"/>
  <c r="V60" i="1"/>
  <c r="U60" i="1"/>
  <c r="AJ59" i="1"/>
  <c r="AH59" i="1"/>
  <c r="AG59" i="1"/>
  <c r="V59" i="1"/>
  <c r="U59" i="1"/>
  <c r="AJ58" i="1"/>
  <c r="AH58" i="1"/>
  <c r="AG58" i="1"/>
  <c r="V58" i="1"/>
  <c r="U58" i="1"/>
  <c r="AJ57" i="1"/>
  <c r="AH57" i="1"/>
  <c r="AG57" i="1"/>
  <c r="V57" i="1"/>
  <c r="U57" i="1"/>
  <c r="AJ56" i="1"/>
  <c r="AH56" i="1"/>
  <c r="AG56" i="1"/>
  <c r="V56" i="1"/>
  <c r="U56" i="1"/>
  <c r="AJ55" i="1"/>
  <c r="AH55" i="1"/>
  <c r="AG55" i="1"/>
  <c r="V55" i="1"/>
  <c r="U55" i="1"/>
  <c r="AJ54" i="1"/>
  <c r="AH54" i="1"/>
  <c r="AG54" i="1"/>
  <c r="V54" i="1"/>
  <c r="U54" i="1"/>
  <c r="AJ53" i="1"/>
  <c r="AH53" i="1"/>
  <c r="AG53" i="1"/>
  <c r="V53" i="1"/>
  <c r="U53" i="1"/>
  <c r="AJ52" i="1"/>
  <c r="AH52" i="1"/>
  <c r="AG52" i="1"/>
  <c r="V52" i="1"/>
  <c r="U52" i="1"/>
  <c r="AJ51" i="1"/>
  <c r="AH51" i="1"/>
  <c r="AG51" i="1"/>
  <c r="V51" i="1"/>
  <c r="U51" i="1"/>
  <c r="AJ50" i="1"/>
  <c r="AH50" i="1"/>
  <c r="AG50" i="1"/>
  <c r="V50" i="1"/>
  <c r="U50" i="1"/>
  <c r="AJ49" i="1"/>
  <c r="AH49" i="1"/>
  <c r="AG49" i="1"/>
  <c r="V49" i="1"/>
  <c r="U49" i="1"/>
  <c r="AJ48" i="1"/>
  <c r="AH48" i="1"/>
  <c r="AG48" i="1"/>
  <c r="V48" i="1"/>
  <c r="U48" i="1"/>
  <c r="AJ47" i="1"/>
  <c r="AH47" i="1"/>
  <c r="AG47" i="1"/>
  <c r="V47" i="1"/>
  <c r="U47" i="1"/>
  <c r="AJ46" i="1"/>
  <c r="AH46" i="1"/>
  <c r="AG46" i="1"/>
  <c r="V46" i="1"/>
  <c r="U46" i="1"/>
  <c r="AJ45" i="1"/>
  <c r="AH45" i="1"/>
  <c r="AG45" i="1"/>
  <c r="V45" i="1"/>
  <c r="U45" i="1"/>
  <c r="AJ44" i="1"/>
  <c r="AH44" i="1"/>
  <c r="AG44" i="1"/>
  <c r="V44" i="1"/>
  <c r="U44" i="1"/>
  <c r="AJ43" i="1"/>
  <c r="AH43" i="1"/>
  <c r="AG43" i="1"/>
  <c r="V43" i="1"/>
  <c r="U43" i="1"/>
  <c r="AJ42" i="1"/>
  <c r="AH42" i="1"/>
  <c r="AG42" i="1"/>
  <c r="V42" i="1"/>
  <c r="U42" i="1"/>
  <c r="AJ41" i="1"/>
  <c r="AH41" i="1"/>
  <c r="AG41" i="1"/>
  <c r="V41" i="1"/>
  <c r="U41" i="1"/>
  <c r="AJ40" i="1"/>
  <c r="AH40" i="1"/>
  <c r="AG40" i="1"/>
  <c r="V40" i="1"/>
  <c r="U40" i="1"/>
  <c r="AJ39" i="1"/>
  <c r="AH39" i="1"/>
  <c r="AG39" i="1"/>
  <c r="V39" i="1"/>
  <c r="U39" i="1"/>
  <c r="AJ38" i="1"/>
  <c r="AH38" i="1"/>
  <c r="AG38" i="1"/>
  <c r="V38" i="1"/>
  <c r="U38" i="1"/>
  <c r="AJ37" i="1"/>
  <c r="AH37" i="1"/>
  <c r="AG37" i="1"/>
  <c r="V37" i="1"/>
  <c r="U37" i="1"/>
  <c r="AJ36" i="1"/>
  <c r="AH36" i="1"/>
  <c r="AG36" i="1"/>
  <c r="V36" i="1"/>
  <c r="U36" i="1"/>
  <c r="AJ35" i="1"/>
  <c r="AH35" i="1"/>
  <c r="AG35" i="1"/>
  <c r="V35" i="1"/>
  <c r="U35" i="1"/>
  <c r="AJ34" i="1"/>
  <c r="AH34" i="1"/>
  <c r="AG34" i="1"/>
  <c r="V34" i="1"/>
  <c r="U34" i="1"/>
  <c r="AJ33" i="1"/>
  <c r="AH33" i="1"/>
  <c r="AG33" i="1"/>
  <c r="V33" i="1"/>
  <c r="U33" i="1"/>
  <c r="AJ32" i="1"/>
  <c r="AH32" i="1"/>
  <c r="AG32" i="1"/>
  <c r="V32" i="1"/>
  <c r="U32" i="1"/>
  <c r="AJ31" i="1"/>
  <c r="AH31" i="1"/>
  <c r="AG31" i="1"/>
  <c r="V31" i="1"/>
  <c r="U31" i="1"/>
  <c r="AJ30" i="1"/>
  <c r="AH30" i="1"/>
  <c r="AG30" i="1"/>
  <c r="V30" i="1"/>
  <c r="U30" i="1"/>
  <c r="AJ29" i="1"/>
  <c r="AH29" i="1"/>
  <c r="AG29" i="1"/>
  <c r="V29" i="1"/>
  <c r="U29" i="1"/>
  <c r="AJ28" i="1"/>
  <c r="AH28" i="1"/>
  <c r="AG28" i="1"/>
  <c r="V28" i="1"/>
  <c r="U28" i="1"/>
  <c r="AJ27" i="1"/>
  <c r="AH27" i="1"/>
  <c r="AG27" i="1"/>
  <c r="V27" i="1"/>
  <c r="U27" i="1"/>
  <c r="AJ26" i="1"/>
  <c r="AH26" i="1"/>
  <c r="AG26" i="1"/>
  <c r="V26" i="1"/>
  <c r="U26" i="1"/>
  <c r="AJ25" i="1"/>
  <c r="AH25" i="1"/>
  <c r="AG25" i="1"/>
  <c r="V25" i="1"/>
  <c r="U25" i="1"/>
  <c r="AJ24" i="1"/>
  <c r="AH24" i="1"/>
  <c r="AG24" i="1"/>
  <c r="V24" i="1"/>
  <c r="U24" i="1"/>
  <c r="AJ23" i="1"/>
  <c r="AH23" i="1"/>
  <c r="AG23" i="1"/>
  <c r="V23" i="1"/>
  <c r="U23" i="1"/>
  <c r="AJ22" i="1"/>
  <c r="AH22" i="1"/>
  <c r="AG22" i="1"/>
  <c r="V22" i="1"/>
  <c r="U22" i="1"/>
  <c r="AJ21" i="1"/>
  <c r="AH21" i="1"/>
  <c r="AG21" i="1"/>
  <c r="V21" i="1"/>
  <c r="U21" i="1"/>
  <c r="AJ20" i="1"/>
  <c r="AH20" i="1"/>
  <c r="AG20" i="1"/>
  <c r="V20" i="1"/>
  <c r="U20" i="1"/>
  <c r="AJ19" i="1"/>
  <c r="AH19" i="1"/>
  <c r="AG19" i="1"/>
  <c r="V19" i="1"/>
  <c r="U19" i="1"/>
  <c r="AJ18" i="1"/>
  <c r="AH18" i="1"/>
  <c r="AG18" i="1"/>
  <c r="V18" i="1"/>
  <c r="U18" i="1"/>
  <c r="AJ17" i="1"/>
  <c r="AH17" i="1"/>
  <c r="AG17" i="1"/>
  <c r="V17" i="1"/>
  <c r="U17" i="1"/>
  <c r="AJ16" i="1"/>
  <c r="AH16" i="1"/>
  <c r="AG16" i="1"/>
  <c r="V16" i="1"/>
  <c r="U16" i="1"/>
  <c r="AJ15" i="1"/>
  <c r="AH15" i="1"/>
  <c r="AG15" i="1"/>
  <c r="V15" i="1"/>
  <c r="U15" i="1"/>
  <c r="AJ14" i="1"/>
  <c r="AH14" i="1"/>
  <c r="AG14" i="1"/>
  <c r="V14" i="1"/>
  <c r="U14" i="1"/>
  <c r="AJ13" i="1"/>
  <c r="AH13" i="1"/>
  <c r="AG13" i="1"/>
  <c r="V13" i="1"/>
  <c r="U13" i="1"/>
  <c r="AJ12" i="1"/>
  <c r="AH12" i="1"/>
  <c r="AG12" i="1"/>
  <c r="V12" i="1"/>
  <c r="U12" i="1"/>
  <c r="AJ11" i="1"/>
  <c r="AH11" i="1"/>
  <c r="AG11" i="1"/>
  <c r="V11" i="1"/>
  <c r="U11" i="1"/>
  <c r="AJ10" i="1"/>
  <c r="AH10" i="1"/>
  <c r="AG10" i="1"/>
  <c r="V10" i="1"/>
  <c r="U10" i="1"/>
  <c r="AJ9" i="1"/>
  <c r="AH9" i="1"/>
  <c r="AG9" i="1"/>
  <c r="V9" i="1"/>
  <c r="U9" i="1"/>
  <c r="AJ8" i="1"/>
  <c r="AH8" i="1"/>
  <c r="AG8" i="1"/>
  <c r="V8" i="1"/>
  <c r="U8" i="1"/>
  <c r="AJ7" i="1"/>
  <c r="AH7" i="1"/>
  <c r="AG7" i="1"/>
  <c r="V7" i="1"/>
  <c r="U7" i="1"/>
  <c r="AJ6" i="1"/>
  <c r="AH6" i="1"/>
  <c r="AG6" i="1"/>
  <c r="V6" i="1"/>
  <c r="U6" i="1"/>
  <c r="AJ5" i="1"/>
  <c r="AH5" i="1"/>
  <c r="AG5" i="1"/>
  <c r="V5" i="1"/>
  <c r="U5" i="1"/>
  <c r="AJ4" i="1"/>
  <c r="AH4" i="1"/>
  <c r="AG4" i="1"/>
  <c r="V4" i="1"/>
  <c r="U4" i="1"/>
  <c r="AJ309" i="1" l="1"/>
  <c r="AJ311" i="1"/>
  <c r="AJ323" i="1"/>
  <c r="AJ325" i="1"/>
  <c r="AK264" i="1"/>
  <c r="AK268" i="1"/>
  <c r="AK272" i="1"/>
  <c r="AK292" i="1"/>
  <c r="AK296" i="1"/>
  <c r="AK300" i="1"/>
  <c r="AK304" i="1"/>
  <c r="AK100" i="1"/>
  <c r="AK108" i="1"/>
  <c r="AK276" i="1"/>
  <c r="AK280" i="1"/>
  <c r="AK284" i="1"/>
  <c r="AK288" i="1"/>
  <c r="AK116" i="1"/>
  <c r="AK124" i="1"/>
  <c r="AK132" i="1"/>
  <c r="AK140" i="1"/>
  <c r="AK144" i="1"/>
  <c r="AK148" i="1"/>
  <c r="AK152" i="1"/>
  <c r="AK156" i="1"/>
  <c r="AK160" i="1"/>
  <c r="AK164" i="1"/>
  <c r="AK168" i="1"/>
  <c r="AK172" i="1"/>
  <c r="AK176" i="1"/>
  <c r="AK180" i="1"/>
  <c r="AK184" i="1"/>
  <c r="AK188" i="1"/>
  <c r="AK192" i="1"/>
  <c r="AK196" i="1"/>
  <c r="AK200" i="1"/>
  <c r="AK204" i="1"/>
  <c r="AK208" i="1"/>
  <c r="AK212" i="1"/>
  <c r="AK216" i="1"/>
  <c r="AK220" i="1"/>
  <c r="AK224" i="1"/>
  <c r="AK228" i="1"/>
  <c r="AK232" i="1"/>
  <c r="AK236" i="1"/>
  <c r="AK240" i="1"/>
  <c r="AK244" i="1"/>
  <c r="AK248" i="1"/>
  <c r="AK252" i="1"/>
  <c r="AK256" i="1"/>
  <c r="AK260" i="1"/>
  <c r="AJ328" i="1"/>
  <c r="AJ320" i="1"/>
  <c r="AJ318" i="1"/>
  <c r="AJ316" i="1"/>
  <c r="AJ314" i="1"/>
  <c r="AJ312" i="1"/>
  <c r="AJ310" i="1"/>
  <c r="AJ321" i="1"/>
  <c r="AJ327" i="1"/>
  <c r="AJ324" i="1"/>
  <c r="AJ313" i="1"/>
  <c r="AJ315" i="1"/>
  <c r="AJ317" i="1"/>
  <c r="AJ319" i="1"/>
  <c r="AK9" i="1"/>
  <c r="AK17" i="1"/>
  <c r="AK21" i="1"/>
  <c r="AK25" i="1"/>
  <c r="AK29" i="1"/>
  <c r="AK33" i="1"/>
  <c r="AK37" i="1"/>
  <c r="AK41" i="1"/>
  <c r="AK45" i="1"/>
  <c r="AK61" i="1"/>
  <c r="AK69" i="1"/>
  <c r="AJ326" i="1"/>
  <c r="AK5" i="1"/>
  <c r="AK13" i="1"/>
  <c r="AK49" i="1"/>
  <c r="AK53" i="1"/>
  <c r="AK77" i="1"/>
  <c r="AK85" i="1"/>
  <c r="AK93" i="1"/>
  <c r="AJ322" i="1"/>
  <c r="AK179" i="1"/>
  <c r="AK187" i="1"/>
  <c r="AK195" i="1"/>
  <c r="AK203" i="1"/>
  <c r="AK211" i="1"/>
  <c r="AK219" i="1"/>
  <c r="AK227" i="1"/>
  <c r="AK235" i="1"/>
  <c r="AK251" i="1"/>
  <c r="AK259" i="1"/>
  <c r="AK267" i="1"/>
  <c r="AK243" i="1"/>
  <c r="AK6" i="1"/>
  <c r="AK18" i="1"/>
  <c r="AK22" i="1"/>
  <c r="AK26" i="1"/>
  <c r="AK30" i="1"/>
  <c r="AK34" i="1"/>
  <c r="AK42" i="1"/>
  <c r="AK50" i="1"/>
  <c r="AK58" i="1"/>
  <c r="AK62" i="1"/>
  <c r="AK66" i="1"/>
  <c r="AK70" i="1"/>
  <c r="AK74" i="1"/>
  <c r="AK86" i="1"/>
  <c r="AK94" i="1"/>
  <c r="AK97" i="1"/>
  <c r="AK101" i="1"/>
  <c r="AK125" i="1"/>
  <c r="AK129" i="1"/>
  <c r="AK145" i="1"/>
  <c r="AK153" i="1"/>
  <c r="AK161" i="1"/>
  <c r="AK169" i="1"/>
  <c r="AK273" i="1"/>
  <c r="AK281" i="1"/>
  <c r="AK289" i="1"/>
  <c r="AK297" i="1"/>
  <c r="AK305" i="1"/>
  <c r="AK10" i="1"/>
  <c r="AK14" i="1"/>
  <c r="AK38" i="1"/>
  <c r="AK46" i="1"/>
  <c r="AK54" i="1"/>
  <c r="AK78" i="1"/>
  <c r="AK82" i="1"/>
  <c r="AK90" i="1"/>
  <c r="AK105" i="1"/>
  <c r="AK109" i="1"/>
  <c r="AK113" i="1"/>
  <c r="AK117" i="1"/>
  <c r="AK121" i="1"/>
  <c r="AK133" i="1"/>
  <c r="AK137" i="1"/>
  <c r="AK7" i="1"/>
  <c r="AK11" i="1"/>
  <c r="AK15" i="1"/>
  <c r="AK19" i="1"/>
  <c r="AK23" i="1"/>
  <c r="AK27" i="1"/>
  <c r="AK31" i="1"/>
  <c r="AK35" i="1"/>
  <c r="AK39" i="1"/>
  <c r="AK43" i="1"/>
  <c r="AK47" i="1"/>
  <c r="AK51" i="1"/>
  <c r="AK59" i="1"/>
  <c r="AK67" i="1"/>
  <c r="AK75" i="1"/>
  <c r="AK83" i="1"/>
  <c r="AK91" i="1"/>
  <c r="AK98" i="1"/>
  <c r="AK106" i="1"/>
  <c r="AK114" i="1"/>
  <c r="AK122" i="1"/>
  <c r="AK130" i="1"/>
  <c r="AK138" i="1"/>
  <c r="AK142" i="1"/>
  <c r="AK174" i="1"/>
  <c r="AK275" i="1"/>
  <c r="AK283" i="1"/>
  <c r="AK291" i="1"/>
  <c r="AK299" i="1"/>
  <c r="AK307" i="1"/>
  <c r="AK209" i="1"/>
  <c r="AK225" i="1"/>
  <c r="AK233" i="1"/>
  <c r="AK241" i="1"/>
  <c r="AK249" i="1"/>
  <c r="AK257" i="1"/>
  <c r="AK265" i="1"/>
  <c r="AK146" i="1"/>
  <c r="AK150" i="1"/>
  <c r="AK154" i="1"/>
  <c r="AK158" i="1"/>
  <c r="AK162" i="1"/>
  <c r="AK166" i="1"/>
  <c r="AK170" i="1"/>
  <c r="AK177" i="1"/>
  <c r="AK185" i="1"/>
  <c r="AK193" i="1"/>
  <c r="AK201" i="1"/>
  <c r="AK217" i="1"/>
  <c r="AK4" i="1"/>
  <c r="AK8" i="1"/>
  <c r="AK12" i="1"/>
  <c r="AK16" i="1"/>
  <c r="AK20" i="1"/>
  <c r="AK24" i="1"/>
  <c r="AK28" i="1"/>
  <c r="AK32" i="1"/>
  <c r="AK36" i="1"/>
  <c r="AK40" i="1"/>
  <c r="AK44" i="1"/>
  <c r="AK48" i="1"/>
  <c r="AK52" i="1"/>
  <c r="AK56" i="1"/>
  <c r="AK60" i="1"/>
  <c r="AK64" i="1"/>
  <c r="AK68" i="1"/>
  <c r="AK72" i="1"/>
  <c r="AK76" i="1"/>
  <c r="AK80" i="1"/>
  <c r="AK84" i="1"/>
  <c r="AK88" i="1"/>
  <c r="AK92" i="1"/>
  <c r="AK96" i="1"/>
  <c r="AK99" i="1"/>
  <c r="AK103" i="1"/>
  <c r="AK107" i="1"/>
  <c r="AK111" i="1"/>
  <c r="AK115" i="1"/>
  <c r="AK119" i="1"/>
  <c r="AK123" i="1"/>
  <c r="AK127" i="1"/>
  <c r="AK131" i="1"/>
  <c r="AK135" i="1"/>
  <c r="AK139" i="1"/>
  <c r="AK147" i="1"/>
  <c r="AK155" i="1"/>
  <c r="AK163" i="1"/>
  <c r="AK171" i="1"/>
  <c r="AK178" i="1"/>
  <c r="AK182" i="1"/>
  <c r="AK186" i="1"/>
  <c r="AK190" i="1"/>
  <c r="AK194" i="1"/>
  <c r="AK198" i="1"/>
  <c r="AK202" i="1"/>
  <c r="AK206" i="1"/>
  <c r="AK210" i="1"/>
  <c r="AK214" i="1"/>
  <c r="AK218" i="1"/>
  <c r="AK222" i="1"/>
  <c r="AK226" i="1"/>
  <c r="AK230" i="1"/>
  <c r="AK234" i="1"/>
  <c r="AK238" i="1"/>
  <c r="AK242" i="1"/>
  <c r="AK246" i="1"/>
  <c r="AK250" i="1"/>
  <c r="AK254" i="1"/>
  <c r="AK258" i="1"/>
  <c r="AK262" i="1"/>
  <c r="AK266" i="1"/>
  <c r="AK270" i="1"/>
  <c r="AK274" i="1"/>
  <c r="AK278" i="1"/>
  <c r="AK282" i="1"/>
  <c r="AK286" i="1"/>
  <c r="AK290" i="1"/>
  <c r="AK294" i="1"/>
  <c r="AK298" i="1"/>
  <c r="AK302" i="1"/>
  <c r="AK306" i="1"/>
  <c r="AK57" i="1"/>
  <c r="AK65" i="1"/>
  <c r="AK73" i="1"/>
  <c r="AK89" i="1"/>
  <c r="AK120" i="1"/>
  <c r="AK128" i="1"/>
  <c r="AK81" i="1"/>
  <c r="AK104" i="1"/>
  <c r="AK112" i="1"/>
  <c r="AK136" i="1"/>
  <c r="AK55" i="1"/>
  <c r="AK63" i="1"/>
  <c r="AK71" i="1"/>
  <c r="AK79" i="1"/>
  <c r="AK87" i="1"/>
  <c r="AK95" i="1"/>
  <c r="AK102" i="1"/>
  <c r="AK110" i="1"/>
  <c r="AK118" i="1"/>
  <c r="AK126" i="1"/>
  <c r="AK134" i="1"/>
  <c r="AK143" i="1"/>
  <c r="AK151" i="1"/>
  <c r="AK159" i="1"/>
  <c r="AK167" i="1"/>
  <c r="AK175" i="1"/>
  <c r="AK183" i="1"/>
  <c r="AK191" i="1"/>
  <c r="AK199" i="1"/>
  <c r="AK207" i="1"/>
  <c r="AK215" i="1"/>
  <c r="AK223" i="1"/>
  <c r="AK231" i="1"/>
  <c r="AK239" i="1"/>
  <c r="AK247" i="1"/>
  <c r="AK255" i="1"/>
  <c r="AK263" i="1"/>
  <c r="AK271" i="1"/>
  <c r="AK279" i="1"/>
  <c r="AK287" i="1"/>
  <c r="AK295" i="1"/>
  <c r="AK303" i="1"/>
  <c r="AK141" i="1"/>
  <c r="AK149" i="1"/>
  <c r="AK157" i="1"/>
  <c r="AK165" i="1"/>
  <c r="AK173" i="1"/>
  <c r="AK181" i="1"/>
  <c r="AK189" i="1"/>
  <c r="AK197" i="1"/>
  <c r="AK205" i="1"/>
  <c r="AK213" i="1"/>
  <c r="AK221" i="1"/>
  <c r="AK229" i="1"/>
  <c r="AK237" i="1"/>
  <c r="AK245" i="1"/>
  <c r="AK253" i="1"/>
  <c r="AK261" i="1"/>
  <c r="AK269" i="1"/>
  <c r="AK277" i="1"/>
  <c r="AK285" i="1"/>
  <c r="AK293" i="1"/>
  <c r="AK30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O3" authorId="0" shapeId="0" xr:uid="{6FC61CB3-0E0C-4F60-80C3-9F03AC2A03C8}">
      <text>
        <r>
          <rPr>
            <sz val="9"/>
            <color indexed="81"/>
            <rFont val="MS P ゴシック"/>
            <family val="3"/>
            <charset val="128"/>
          </rPr>
          <t>事業を実施した(プロセス)結果、数字や記述で表される状態</t>
        </r>
      </text>
    </comment>
    <comment ref="AL4" authorId="0" shapeId="0" xr:uid="{82904D63-D612-45D4-8283-AAFEF1CA1A79}">
      <text>
        <r>
          <rPr>
            <b/>
            <sz val="9"/>
            <color indexed="81"/>
            <rFont val="BIZ UDゴシック"/>
            <family val="3"/>
            <charset val="128"/>
          </rPr>
          <t>予算要求書の事業概要を参考とし、事業の内容がわかるよう記載</t>
        </r>
      </text>
    </comment>
    <comment ref="AL5" authorId="0" shapeId="0" xr:uid="{447A97B2-F3FF-442E-B5EC-7B35C18AF04C}">
      <text>
        <r>
          <rPr>
            <b/>
            <sz val="9"/>
            <color indexed="81"/>
            <rFont val="BIZ UDゴシック"/>
            <family val="3"/>
            <charset val="128"/>
          </rPr>
          <t>個々の詳細を記載</t>
        </r>
        <r>
          <rPr>
            <sz val="9"/>
            <color indexed="81"/>
            <rFont val="MS P ゴシック"/>
            <family val="3"/>
            <charset val="128"/>
          </rPr>
          <t xml:space="preserve">
</t>
        </r>
      </text>
    </comment>
    <comment ref="AM5" authorId="0" shapeId="0" xr:uid="{42A80883-0AC8-4377-9AAA-28074DFE4500}">
      <text>
        <r>
          <rPr>
            <b/>
            <sz val="9"/>
            <color indexed="81"/>
            <rFont val="BIZ UDゴシック"/>
            <family val="3"/>
            <charset val="128"/>
          </rPr>
          <t>理由を簡潔に記載</t>
        </r>
        <r>
          <rPr>
            <sz val="9"/>
            <color indexed="81"/>
            <rFont val="MS P ゴシック"/>
            <family val="3"/>
            <charset val="128"/>
          </rPr>
          <t xml:space="preserve">
</t>
        </r>
      </text>
    </comment>
    <comment ref="AN5" authorId="0" shapeId="0" xr:uid="{6B304D43-0FD0-45F4-9AF8-1DE9A52ECB22}">
      <text>
        <r>
          <rPr>
            <b/>
            <sz val="9"/>
            <color indexed="81"/>
            <rFont val="BIZ UDゴシック"/>
            <family val="3"/>
            <charset val="128"/>
          </rPr>
          <t>例）前年度並み
※乖離している場合は、要因を簡潔に記載</t>
        </r>
      </text>
    </comment>
    <comment ref="AO5" authorId="0" shapeId="0" xr:uid="{BEF8A395-0373-470A-AB6A-F728308DF940}">
      <text>
        <r>
          <rPr>
            <b/>
            <sz val="9"/>
            <color indexed="81"/>
            <rFont val="BIZ UDゴシック"/>
            <family val="3"/>
            <charset val="128"/>
          </rPr>
          <t>◆アウトプットは成果に繋がるもので、数字で示す必要があるもの。
例）補助件数など
◆指標が複数考えられる場合は、１つ選択
◆数字で示すことが適さないものは、記載不要　ただし、町長から個別に訊く場合があります。</t>
        </r>
      </text>
    </comment>
    <comment ref="AQ5" authorId="0" shapeId="0" xr:uid="{321249CF-7D7D-426B-9516-49CA0BFC52E3}">
      <text>
        <r>
          <rPr>
            <b/>
            <sz val="9"/>
            <color indexed="81"/>
            <rFont val="BIZ UDゴシック"/>
            <family val="3"/>
            <charset val="128"/>
          </rPr>
          <t>数値のみ</t>
        </r>
      </text>
    </comment>
    <comment ref="AR5" authorId="0" shapeId="0" xr:uid="{63ED480A-00A0-42ED-91FD-A58BE4DA60E5}">
      <text>
        <r>
          <rPr>
            <b/>
            <sz val="9"/>
            <color indexed="81"/>
            <rFont val="BIZ UDゴシック"/>
            <family val="3"/>
            <charset val="128"/>
          </rPr>
          <t>例）人、件、回　など</t>
        </r>
      </text>
    </comment>
    <comment ref="AO152" authorId="0" shapeId="0" xr:uid="{C8419A9F-FE90-441F-ADEB-87F077B6213C}">
      <text>
        <r>
          <rPr>
            <sz val="9"/>
            <color indexed="81"/>
            <rFont val="MS P ゴシック"/>
            <family val="3"/>
            <charset val="128"/>
          </rPr>
          <t>事業を実施した(プロセス)結果、数字や記述で表される状態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N3" authorId="0" shapeId="0" xr:uid="{83CC0144-8DBA-41B9-83F6-37355CC7A59E}">
      <text>
        <r>
          <rPr>
            <sz val="9"/>
            <color indexed="81"/>
            <rFont val="MS P ゴシック"/>
            <family val="3"/>
            <charset val="128"/>
          </rPr>
          <t>事業を実施した(プロセス)結果、数字や記述で表される状態</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O3" authorId="0" shapeId="0" xr:uid="{A873BABF-5DFD-442F-A955-94ED788F4337}">
      <text>
        <r>
          <rPr>
            <sz val="9"/>
            <color indexed="81"/>
            <rFont val="MS P ゴシック"/>
            <family val="3"/>
            <charset val="128"/>
          </rPr>
          <t>事業を実施した(プロセス)結果、数字や記述で表される状態</t>
        </r>
      </text>
    </comment>
  </commentList>
</comments>
</file>

<file path=xl/sharedStrings.xml><?xml version="1.0" encoding="utf-8"?>
<sst xmlns="http://schemas.openxmlformats.org/spreadsheetml/2006/main" count="5925" uniqueCount="733">
  <si>
    <t>(B)</t>
    <phoneticPr fontId="4"/>
  </si>
  <si>
    <t>(D)</t>
    <phoneticPr fontId="4"/>
  </si>
  <si>
    <t>(%)</t>
    <phoneticPr fontId="4"/>
  </si>
  <si>
    <t>(ﾎﾟｲﾝﾄ)</t>
    <phoneticPr fontId="4"/>
  </si>
  <si>
    <t>02</t>
  </si>
  <si>
    <t/>
  </si>
  <si>
    <t>総務費</t>
  </si>
  <si>
    <t>01</t>
  </si>
  <si>
    <t>総務管理費</t>
  </si>
  <si>
    <t>一般管理費</t>
  </si>
  <si>
    <t>002500000</t>
  </si>
  <si>
    <t>秘書事業</t>
  </si>
  <si>
    <t>政策推進課</t>
  </si>
  <si>
    <t>08</t>
  </si>
  <si>
    <t>旅費</t>
  </si>
  <si>
    <t>20</t>
  </si>
  <si>
    <t>0820 普通旅費</t>
  </si>
  <si>
    <t>021</t>
  </si>
  <si>
    <t>普通旅費</t>
  </si>
  <si>
    <t>09</t>
  </si>
  <si>
    <t>交際費</t>
  </si>
  <si>
    <t>10</t>
  </si>
  <si>
    <t>0910町交際費</t>
  </si>
  <si>
    <t>011</t>
  </si>
  <si>
    <t>町交際費</t>
  </si>
  <si>
    <t>需用費</t>
  </si>
  <si>
    <t>1010 消耗品費</t>
  </si>
  <si>
    <t>消耗品費</t>
  </si>
  <si>
    <t>30</t>
  </si>
  <si>
    <t>1030 食糧費</t>
  </si>
  <si>
    <t>031</t>
  </si>
  <si>
    <t>食糧費</t>
  </si>
  <si>
    <t>40</t>
  </si>
  <si>
    <t>1040 印刷製本費</t>
  </si>
  <si>
    <t>041</t>
  </si>
  <si>
    <t>印刷製本費</t>
  </si>
  <si>
    <t>11</t>
  </si>
  <si>
    <t>役務費</t>
  </si>
  <si>
    <t>1130 広告料</t>
  </si>
  <si>
    <t>広告料</t>
  </si>
  <si>
    <t>13</t>
  </si>
  <si>
    <t>使用料及び賃借料</t>
  </si>
  <si>
    <t>1310 有料道路通行料</t>
  </si>
  <si>
    <t>有料道路通行料</t>
  </si>
  <si>
    <t>1320 駐車場使用料</t>
  </si>
  <si>
    <t>駐車場使用料</t>
  </si>
  <si>
    <t>18</t>
  </si>
  <si>
    <t>負担金、補助及び交付金</t>
  </si>
  <si>
    <t>1810 負担金</t>
  </si>
  <si>
    <t>県町村会負担金</t>
  </si>
  <si>
    <t>文書広報費</t>
  </si>
  <si>
    <t>001000000</t>
  </si>
  <si>
    <t>広報事業</t>
  </si>
  <si>
    <t>広報印刷製本費</t>
  </si>
  <si>
    <t>1140 手数料</t>
  </si>
  <si>
    <t>手数料</t>
  </si>
  <si>
    <t>12</t>
  </si>
  <si>
    <t>委託料</t>
  </si>
  <si>
    <t>1230 業務委託料（その他）</t>
  </si>
  <si>
    <t>012</t>
  </si>
  <si>
    <t>公式ホームページ運用委託料</t>
  </si>
  <si>
    <t>015</t>
  </si>
  <si>
    <t>ＦＭ放送委託料</t>
  </si>
  <si>
    <t>003000000</t>
  </si>
  <si>
    <t>自治会活動支援事業</t>
  </si>
  <si>
    <t>1820 補助金</t>
  </si>
  <si>
    <t>自治会連合会補助金</t>
  </si>
  <si>
    <t>05</t>
  </si>
  <si>
    <t>企画費</t>
  </si>
  <si>
    <t>000100000</t>
  </si>
  <si>
    <t>企画管理事業</t>
  </si>
  <si>
    <t>報酬</t>
  </si>
  <si>
    <t>70</t>
  </si>
  <si>
    <t>0170 会計年度任用職員報酬</t>
  </si>
  <si>
    <t>071</t>
  </si>
  <si>
    <t>会計年度任用職員報酬</t>
  </si>
  <si>
    <t>0810 費用弁償</t>
  </si>
  <si>
    <t>費用弁償(会計年度任用職員)</t>
  </si>
  <si>
    <t>032</t>
  </si>
  <si>
    <t>真鶴桜ＤＮＡ鑑定委託料</t>
  </si>
  <si>
    <t>総合計画事業</t>
  </si>
  <si>
    <t>0130 非常勤特別職報酬</t>
  </si>
  <si>
    <t>001500000</t>
  </si>
  <si>
    <t>友好都市交流推進事業</t>
  </si>
  <si>
    <t>安曇野市宿泊施設利用助成事業補助金</t>
  </si>
  <si>
    <t>002000000</t>
  </si>
  <si>
    <t>地域連携事業</t>
  </si>
  <si>
    <t>湯河原町・真鶴町広域行政推進協議会負担金</t>
  </si>
  <si>
    <t>014</t>
  </si>
  <si>
    <t>情報化推進事業</t>
  </si>
  <si>
    <t>1110 通信運搬費</t>
  </si>
  <si>
    <t>通信運搬費</t>
  </si>
  <si>
    <t>037</t>
  </si>
  <si>
    <t>GIS運用委託料</t>
  </si>
  <si>
    <t>1370 電算システム借上料</t>
  </si>
  <si>
    <t>総合行政ネットワークシステム機器借上料</t>
  </si>
  <si>
    <t>072</t>
  </si>
  <si>
    <t>庁内ＯＡ化機器借上料</t>
  </si>
  <si>
    <t>17</t>
  </si>
  <si>
    <t>備品購入費</t>
  </si>
  <si>
    <t>1710 備品購入費</t>
  </si>
  <si>
    <t>003500000</t>
  </si>
  <si>
    <t>情報システム共同利用事業</t>
  </si>
  <si>
    <t>034</t>
  </si>
  <si>
    <t>神奈川県セキュリティクラウドサービス提供委託料</t>
  </si>
  <si>
    <t>1840 交付金</t>
  </si>
  <si>
    <t>004000000</t>
  </si>
  <si>
    <t>まちづくり推進事業基金積立事業</t>
  </si>
  <si>
    <t>24</t>
  </si>
  <si>
    <t>積立金</t>
  </si>
  <si>
    <t>2430 その他積立金</t>
  </si>
  <si>
    <t>まちづくり推進事業基金元金積立</t>
  </si>
  <si>
    <t>005000000</t>
  </si>
  <si>
    <t>過疎地域持続的発展事業</t>
  </si>
  <si>
    <t>全国過疎連盟負担金</t>
  </si>
  <si>
    <t>008000000</t>
  </si>
  <si>
    <t>男女共同参画推進事業</t>
  </si>
  <si>
    <t>07</t>
  </si>
  <si>
    <t>報償費</t>
  </si>
  <si>
    <t>0710 講師等謝礼</t>
  </si>
  <si>
    <t>男女共同参画講演会講師謝礼</t>
  </si>
  <si>
    <t>男女共同参画講演会共同開催負担金</t>
  </si>
  <si>
    <t>019</t>
  </si>
  <si>
    <t>020000000</t>
  </si>
  <si>
    <t>ウクライナ避難民支援事業</t>
  </si>
  <si>
    <t>共益費負担金</t>
  </si>
  <si>
    <t>ウクライナ避難民支援交付金</t>
  </si>
  <si>
    <t>60</t>
  </si>
  <si>
    <t>1060 修繕料</t>
  </si>
  <si>
    <t>061</t>
  </si>
  <si>
    <t>修繕料</t>
  </si>
  <si>
    <t>情報センター費</t>
  </si>
  <si>
    <t>情報センター真鶴運営事業</t>
  </si>
  <si>
    <t>1020 燃料費</t>
  </si>
  <si>
    <t>燃料費</t>
  </si>
  <si>
    <t>50</t>
  </si>
  <si>
    <t>1050 光熱水費</t>
  </si>
  <si>
    <t>051</t>
  </si>
  <si>
    <t>光熱水費</t>
  </si>
  <si>
    <t>調査手数料</t>
  </si>
  <si>
    <t>042</t>
  </si>
  <si>
    <t>64</t>
  </si>
  <si>
    <t>1164 火災保険料</t>
  </si>
  <si>
    <t>064</t>
  </si>
  <si>
    <t>火災保険料</t>
  </si>
  <si>
    <t>消防・防災設備保守点検委託料</t>
  </si>
  <si>
    <t>033</t>
  </si>
  <si>
    <t>警備保障委託料</t>
  </si>
  <si>
    <t>自家用電気工作物保安管理委託料</t>
  </si>
  <si>
    <t>035</t>
  </si>
  <si>
    <t>昇降機設備保守委託料</t>
  </si>
  <si>
    <t>036</t>
  </si>
  <si>
    <t>自動ドア保守点検委託料</t>
  </si>
  <si>
    <t>衛生・空調・換気設備保守管理委託料</t>
  </si>
  <si>
    <t>039</t>
  </si>
  <si>
    <t>清掃委託料</t>
  </si>
  <si>
    <t>040</t>
  </si>
  <si>
    <t>建築物・建築設備定期検査委託料</t>
  </si>
  <si>
    <t>機器等保守委託料</t>
  </si>
  <si>
    <t>1330 放送受信料</t>
  </si>
  <si>
    <t>1360 事務機器等借上料</t>
  </si>
  <si>
    <t>90</t>
  </si>
  <si>
    <t>1390 その他使用料及び賃借料</t>
  </si>
  <si>
    <t>092</t>
  </si>
  <si>
    <t>093</t>
  </si>
  <si>
    <t>電話交換機借上料</t>
  </si>
  <si>
    <t>094</t>
  </si>
  <si>
    <t>電柱共架料</t>
  </si>
  <si>
    <t>地方創生推進費</t>
  </si>
  <si>
    <t>地方創生推進事業</t>
  </si>
  <si>
    <t>013</t>
  </si>
  <si>
    <t>総合戦略推進会議委員謝礼</t>
  </si>
  <si>
    <t>地方創生職員普通旅費</t>
  </si>
  <si>
    <t>移住定住推進事業</t>
  </si>
  <si>
    <t>お試し暮らし体験事業消耗品費</t>
  </si>
  <si>
    <t>お試し暮らし体験事業燃料費</t>
  </si>
  <si>
    <t>お試し暮らし体験事業光熱水費</t>
  </si>
  <si>
    <t>お試し暮らし体験事業修繕料</t>
  </si>
  <si>
    <t>お試し暮らし体験事業通信運搬費</t>
  </si>
  <si>
    <t>空家利活用推進事業手数料</t>
  </si>
  <si>
    <t>ふるさと町民登録事業手数料</t>
  </si>
  <si>
    <t>お試し暮らし体験事業委託料</t>
  </si>
  <si>
    <t>空家利活用推進事業浄化槽清掃委託料</t>
  </si>
  <si>
    <t>お試し暮らし体験事業放送受信料</t>
  </si>
  <si>
    <t>091</t>
  </si>
  <si>
    <t>空家利活用推進事業借上料</t>
  </si>
  <si>
    <t>新型コロナウイルス感染症対応事業</t>
  </si>
  <si>
    <t>1220 業務委託料（ソフトウェア構築関係）</t>
  </si>
  <si>
    <t>ＧＩＳ導入整備委託料</t>
  </si>
  <si>
    <t>プレミアム付商品券発行委託事業</t>
  </si>
  <si>
    <t>商品券発行事業委託料</t>
  </si>
  <si>
    <t>博物館抗菌案内板製作委託料</t>
  </si>
  <si>
    <t>14</t>
  </si>
  <si>
    <t>工事請負費</t>
  </si>
  <si>
    <t>1410 工事請負費（新増改築）</t>
  </si>
  <si>
    <t>ケープ真鶴電気自動車用急速充電器設置工事</t>
  </si>
  <si>
    <t>町民センタートイレ改修工事</t>
  </si>
  <si>
    <t>ドローン技能講習負担金</t>
  </si>
  <si>
    <t>022</t>
  </si>
  <si>
    <t>学校給食等給付金</t>
  </si>
  <si>
    <t>023</t>
  </si>
  <si>
    <t>商工会補助金</t>
  </si>
  <si>
    <t>025</t>
  </si>
  <si>
    <t>公共交通応援給付金</t>
  </si>
  <si>
    <t>026</t>
  </si>
  <si>
    <t>民間保育所給食費給付金</t>
  </si>
  <si>
    <t>027</t>
  </si>
  <si>
    <t>町内交通券交付事業補助金</t>
  </si>
  <si>
    <t>028</t>
  </si>
  <si>
    <t>新生児子育て支援給付金</t>
  </si>
  <si>
    <t>029</t>
  </si>
  <si>
    <t>創業支援補助金</t>
  </si>
  <si>
    <t>030</t>
  </si>
  <si>
    <t>学生等支援交付金</t>
  </si>
  <si>
    <t>原油価格高騰対応事業者支援給付金</t>
  </si>
  <si>
    <t>観光協会補助金</t>
  </si>
  <si>
    <t>医療・介護・保育施設等物価高騰対策支援金</t>
  </si>
  <si>
    <t>プレミアム付商品券事業</t>
  </si>
  <si>
    <t>016</t>
  </si>
  <si>
    <t>指定ごみ袋配布交付金</t>
  </si>
  <si>
    <t>018</t>
  </si>
  <si>
    <t>中学生世帯支援交付金</t>
  </si>
  <si>
    <t>商品券発行事業交付金</t>
  </si>
  <si>
    <t>017</t>
  </si>
  <si>
    <t>子育て世帯支援交付金</t>
  </si>
  <si>
    <t>007000000</t>
  </si>
  <si>
    <t>公民協働推進事業</t>
  </si>
  <si>
    <t>デジタルプラットフォーム整備委託料</t>
  </si>
  <si>
    <t>公民協働推進事業補助金</t>
  </si>
  <si>
    <t>地域おこし協力隊推進事業</t>
  </si>
  <si>
    <t>地域おこし協力隊マネジメント業務委託料</t>
  </si>
  <si>
    <t>009000000</t>
  </si>
  <si>
    <t>広報魅力化推進事業</t>
  </si>
  <si>
    <t>公式ホームページ情報発信力強化委託料</t>
  </si>
  <si>
    <t>土木費</t>
  </si>
  <si>
    <t>04</t>
  </si>
  <si>
    <t>都市計画費</t>
  </si>
  <si>
    <t>都市計画総務費</t>
  </si>
  <si>
    <t>空家等対策推進事業</t>
  </si>
  <si>
    <t>空家等対策協議会委員謝礼</t>
  </si>
  <si>
    <t>空家等対策推進委託料</t>
  </si>
  <si>
    <t>空き家バンクポータルサイト負担金</t>
  </si>
  <si>
    <t>合　　　計</t>
  </si>
  <si>
    <t>町長室</t>
    <rPh sb="0" eb="3">
      <t>チョウチョウシツ</t>
    </rPh>
    <phoneticPr fontId="3"/>
  </si>
  <si>
    <t>総務防災課</t>
  </si>
  <si>
    <t>総務防災課</t>
    <rPh sb="0" eb="2">
      <t>ソウム</t>
    </rPh>
    <rPh sb="2" eb="5">
      <t>ボウサイカ</t>
    </rPh>
    <phoneticPr fontId="3"/>
  </si>
  <si>
    <t>統計調査費</t>
  </si>
  <si>
    <t>統計調査総務費</t>
  </si>
  <si>
    <t>統計調査事業</t>
  </si>
  <si>
    <t>0150 調査員報酬</t>
  </si>
  <si>
    <t>調査員報酬</t>
  </si>
  <si>
    <t>03</t>
  </si>
  <si>
    <t>職員手当等</t>
  </si>
  <si>
    <t>06</t>
  </si>
  <si>
    <t>0306 時間外手当</t>
  </si>
  <si>
    <t>006</t>
  </si>
  <si>
    <t>時間外勤務手当</t>
  </si>
  <si>
    <t>町長・副町長の業務遂行にあたって必要なスケジュール管理、経費管理、外部との調整に係る事務</t>
    <rPh sb="0" eb="2">
      <t>チョウチョウ</t>
    </rPh>
    <rPh sb="3" eb="6">
      <t>フクチョウチョウ</t>
    </rPh>
    <rPh sb="7" eb="9">
      <t>ギョウム</t>
    </rPh>
    <rPh sb="9" eb="11">
      <t>スイコウ</t>
    </rPh>
    <rPh sb="16" eb="18">
      <t>ヒツヨウ</t>
    </rPh>
    <rPh sb="25" eb="27">
      <t>カンリ</t>
    </rPh>
    <rPh sb="28" eb="30">
      <t>ケイヒ</t>
    </rPh>
    <rPh sb="30" eb="32">
      <t>カンリ</t>
    </rPh>
    <rPh sb="33" eb="35">
      <t>ガイブ</t>
    </rPh>
    <rPh sb="37" eb="39">
      <t>チョウセイ</t>
    </rPh>
    <rPh sb="40" eb="41">
      <t>カカ</t>
    </rPh>
    <rPh sb="42" eb="44">
      <t>ジム</t>
    </rPh>
    <phoneticPr fontId="3"/>
  </si>
  <si>
    <t>「広報真鶴」や町HPなどの媒体を活用し、町民の町政に対する関心を高め、町民と行政が力を合わせてまちづくりを推進するため、町民により的確に町政情報を提供する。また、町外に対して町の情報を発信し関係人口を増加させる。</t>
    <rPh sb="1" eb="3">
      <t>コウホウ</t>
    </rPh>
    <rPh sb="3" eb="5">
      <t>マナヅル</t>
    </rPh>
    <rPh sb="7" eb="8">
      <t>マチ</t>
    </rPh>
    <rPh sb="13" eb="15">
      <t>バイタイ</t>
    </rPh>
    <rPh sb="16" eb="18">
      <t>カツヨウ</t>
    </rPh>
    <rPh sb="20" eb="22">
      <t>チョウミン</t>
    </rPh>
    <rPh sb="23" eb="25">
      <t>チョウセイ</t>
    </rPh>
    <rPh sb="26" eb="27">
      <t>タイ</t>
    </rPh>
    <rPh sb="29" eb="31">
      <t>カンシン</t>
    </rPh>
    <rPh sb="32" eb="33">
      <t>タカ</t>
    </rPh>
    <rPh sb="35" eb="36">
      <t>マチ</t>
    </rPh>
    <rPh sb="36" eb="37">
      <t>タミ</t>
    </rPh>
    <rPh sb="38" eb="40">
      <t>ギョウセイ</t>
    </rPh>
    <rPh sb="41" eb="42">
      <t>チカラ</t>
    </rPh>
    <rPh sb="43" eb="44">
      <t>ア</t>
    </rPh>
    <rPh sb="53" eb="55">
      <t>スイシン</t>
    </rPh>
    <rPh sb="60" eb="62">
      <t>チョウミン</t>
    </rPh>
    <rPh sb="65" eb="67">
      <t>テキカク</t>
    </rPh>
    <rPh sb="68" eb="70">
      <t>チョウセイ</t>
    </rPh>
    <rPh sb="70" eb="72">
      <t>ジョウホウ</t>
    </rPh>
    <rPh sb="73" eb="75">
      <t>テイキョウ</t>
    </rPh>
    <rPh sb="81" eb="83">
      <t>チョウガイ</t>
    </rPh>
    <rPh sb="84" eb="85">
      <t>タイ</t>
    </rPh>
    <rPh sb="87" eb="88">
      <t>マチ</t>
    </rPh>
    <rPh sb="89" eb="91">
      <t>ジョウホウ</t>
    </rPh>
    <rPh sb="92" eb="94">
      <t>ハッシン</t>
    </rPh>
    <rPh sb="95" eb="97">
      <t>カンケイ</t>
    </rPh>
    <rPh sb="97" eb="99">
      <t>ジンコウ</t>
    </rPh>
    <rPh sb="100" eb="102">
      <t>ゾウカ</t>
    </rPh>
    <phoneticPr fontId="3"/>
  </si>
  <si>
    <t>防災・防犯など地域に資する活動を行っている自治会が、必要な事業を実施するための事業について、真鶴町自治会連合会と各地区自治会を支援する。</t>
    <rPh sb="0" eb="2">
      <t>ボウサイ</t>
    </rPh>
    <rPh sb="3" eb="5">
      <t>ボウハン</t>
    </rPh>
    <rPh sb="7" eb="9">
      <t>チイキ</t>
    </rPh>
    <rPh sb="10" eb="11">
      <t>シ</t>
    </rPh>
    <rPh sb="13" eb="15">
      <t>カツドウ</t>
    </rPh>
    <rPh sb="16" eb="17">
      <t>オコナ</t>
    </rPh>
    <rPh sb="21" eb="24">
      <t>ジチカイ</t>
    </rPh>
    <rPh sb="26" eb="28">
      <t>ヒツヨウ</t>
    </rPh>
    <rPh sb="29" eb="31">
      <t>ジギョウ</t>
    </rPh>
    <rPh sb="32" eb="34">
      <t>ジッシ</t>
    </rPh>
    <rPh sb="39" eb="41">
      <t>ジギョウ</t>
    </rPh>
    <rPh sb="46" eb="49">
      <t>マナヅルマチ</t>
    </rPh>
    <rPh sb="49" eb="52">
      <t>ジチカイ</t>
    </rPh>
    <rPh sb="52" eb="55">
      <t>レンゴウカイ</t>
    </rPh>
    <rPh sb="56" eb="57">
      <t>カク</t>
    </rPh>
    <rPh sb="57" eb="59">
      <t>チク</t>
    </rPh>
    <rPh sb="59" eb="62">
      <t>ジチカイ</t>
    </rPh>
    <rPh sb="63" eb="65">
      <t>シエン</t>
    </rPh>
    <phoneticPr fontId="3"/>
  </si>
  <si>
    <t>企画政策に係る管理経費</t>
    <rPh sb="0" eb="2">
      <t>キカク</t>
    </rPh>
    <rPh sb="2" eb="4">
      <t>セイサク</t>
    </rPh>
    <rPh sb="5" eb="6">
      <t>カカリ</t>
    </rPh>
    <rPh sb="7" eb="9">
      <t>カンリ</t>
    </rPh>
    <rPh sb="9" eb="11">
      <t>ケイヒ</t>
    </rPh>
    <phoneticPr fontId="3"/>
  </si>
  <si>
    <t>第５次真鶴町総合計画に基づき、町の将来像の実現及び町民サービスの向上を目指すとともに各種課題を解決するため、真鶴町総合計画審議会の運営に係る事業</t>
    <rPh sb="0" eb="1">
      <t>ダイ</t>
    </rPh>
    <rPh sb="2" eb="3">
      <t>ジ</t>
    </rPh>
    <rPh sb="3" eb="6">
      <t>マナヅルマチ</t>
    </rPh>
    <rPh sb="6" eb="8">
      <t>ソウゴウ</t>
    </rPh>
    <rPh sb="8" eb="10">
      <t>ケイカク</t>
    </rPh>
    <rPh sb="11" eb="12">
      <t>モト</t>
    </rPh>
    <rPh sb="15" eb="16">
      <t>マチ</t>
    </rPh>
    <rPh sb="17" eb="19">
      <t>ショウライ</t>
    </rPh>
    <rPh sb="19" eb="20">
      <t>ゾウ</t>
    </rPh>
    <rPh sb="21" eb="23">
      <t>ジツゲン</t>
    </rPh>
    <rPh sb="23" eb="24">
      <t>オヨ</t>
    </rPh>
    <rPh sb="25" eb="27">
      <t>チョウミン</t>
    </rPh>
    <rPh sb="32" eb="34">
      <t>コウジョウ</t>
    </rPh>
    <rPh sb="35" eb="37">
      <t>メザ</t>
    </rPh>
    <rPh sb="42" eb="44">
      <t>カクシュ</t>
    </rPh>
    <rPh sb="44" eb="46">
      <t>カダイ</t>
    </rPh>
    <rPh sb="47" eb="49">
      <t>カイケツ</t>
    </rPh>
    <rPh sb="54" eb="57">
      <t>マナヅルマチ</t>
    </rPh>
    <rPh sb="57" eb="59">
      <t>ソウゴウ</t>
    </rPh>
    <rPh sb="59" eb="61">
      <t>ケイカク</t>
    </rPh>
    <rPh sb="61" eb="64">
      <t>シンギカイ</t>
    </rPh>
    <rPh sb="65" eb="67">
      <t>ウンエイ</t>
    </rPh>
    <rPh sb="68" eb="69">
      <t>カカ</t>
    </rPh>
    <rPh sb="70" eb="72">
      <t>ジギョウ</t>
    </rPh>
    <phoneticPr fontId="3"/>
  </si>
  <si>
    <t>友好都市である長野県安曇野市との連携を強化し、行政だけでなく住民同志が相互交流できるよう、安曇野市内の指定宿泊施設を真鶴町民が利用する際に、宿泊費の助成を行う。また、都市交流をきっかけとした住民相互交流の醸成について、様々な方法を検討する。</t>
    <rPh sb="0" eb="4">
      <t>ユウコウトシ</t>
    </rPh>
    <rPh sb="7" eb="10">
      <t>ナガノケン</t>
    </rPh>
    <phoneticPr fontId="3"/>
  </si>
  <si>
    <t>地域の連携を図るため富士箱根伊豆交流圏市町村ネットワーク会議、神奈川県整備広域行政協議会、箱根ジオパーク推進協議会、湯河原町・真鶴町広域行政推進会議において広域の課題解決に取り組む。</t>
    <rPh sb="0" eb="2">
      <t>チイキ</t>
    </rPh>
    <rPh sb="3" eb="5">
      <t>レンケイ</t>
    </rPh>
    <rPh sb="6" eb="7">
      <t>ハカ</t>
    </rPh>
    <rPh sb="10" eb="12">
      <t>フジ</t>
    </rPh>
    <rPh sb="12" eb="14">
      <t>ハコネ</t>
    </rPh>
    <rPh sb="14" eb="16">
      <t>イズ</t>
    </rPh>
    <rPh sb="16" eb="19">
      <t>コウリュウケン</t>
    </rPh>
    <rPh sb="19" eb="22">
      <t>シチョウソン</t>
    </rPh>
    <rPh sb="28" eb="30">
      <t>カイギ</t>
    </rPh>
    <rPh sb="31" eb="35">
      <t>カナガワケン</t>
    </rPh>
    <rPh sb="35" eb="37">
      <t>セイビ</t>
    </rPh>
    <rPh sb="37" eb="39">
      <t>コウイキ</t>
    </rPh>
    <rPh sb="39" eb="41">
      <t>ギョウセイ</t>
    </rPh>
    <rPh sb="41" eb="44">
      <t>キョウギカイ</t>
    </rPh>
    <rPh sb="45" eb="47">
      <t>ハコネ</t>
    </rPh>
    <rPh sb="52" eb="54">
      <t>スイシン</t>
    </rPh>
    <rPh sb="54" eb="57">
      <t>キョウギカイ</t>
    </rPh>
    <rPh sb="58" eb="62">
      <t>ユガワラマチ</t>
    </rPh>
    <rPh sb="63" eb="66">
      <t>マナヅルマチ</t>
    </rPh>
    <rPh sb="66" eb="68">
      <t>コウイキ</t>
    </rPh>
    <rPh sb="68" eb="70">
      <t>ギョウセイ</t>
    </rPh>
    <rPh sb="70" eb="72">
      <t>スイシン</t>
    </rPh>
    <rPh sb="72" eb="74">
      <t>カイギ</t>
    </rPh>
    <rPh sb="78" eb="80">
      <t>コウイキ</t>
    </rPh>
    <rPh sb="81" eb="83">
      <t>カダイ</t>
    </rPh>
    <rPh sb="83" eb="85">
      <t>カイケツ</t>
    </rPh>
    <rPh sb="86" eb="87">
      <t>ト</t>
    </rPh>
    <rPh sb="88" eb="89">
      <t>ク</t>
    </rPh>
    <phoneticPr fontId="3"/>
  </si>
  <si>
    <t>箱根ジオパーク推進協議会負担金</t>
    <phoneticPr fontId="3"/>
  </si>
  <si>
    <t>神奈川県西部広域行政協議会負担金</t>
    <phoneticPr fontId="3"/>
  </si>
  <si>
    <t>ＭＥ－ＢＹＯサミット負担金</t>
    <phoneticPr fontId="3"/>
  </si>
  <si>
    <t>真鶴町が執行する事務の一部を電子計算装置による処理に移管させることにより、事務の正確性（計算誤り等人的過誤の削減等）や効率性（磁気的な索引により検索時間の低減等）の向上を実現し、さらにその結果として省力化（職務に配分する人員数削減等）、省資源化（ペーパーレス等）を実現することを目的とし実施する事業。</t>
    <rPh sb="0" eb="3">
      <t>マナヅルマチ</t>
    </rPh>
    <rPh sb="4" eb="6">
      <t>シッコウ</t>
    </rPh>
    <rPh sb="8" eb="10">
      <t>ジム</t>
    </rPh>
    <rPh sb="11" eb="13">
      <t>イチブ</t>
    </rPh>
    <rPh sb="14" eb="16">
      <t>デンシ</t>
    </rPh>
    <rPh sb="16" eb="18">
      <t>ケイサン</t>
    </rPh>
    <rPh sb="18" eb="20">
      <t>ソウチ</t>
    </rPh>
    <rPh sb="23" eb="25">
      <t>ショリ</t>
    </rPh>
    <rPh sb="26" eb="28">
      <t>イカン</t>
    </rPh>
    <rPh sb="37" eb="39">
      <t>ジム</t>
    </rPh>
    <rPh sb="40" eb="43">
      <t>セイカクセイ</t>
    </rPh>
    <rPh sb="44" eb="46">
      <t>ケイサン</t>
    </rPh>
    <rPh sb="46" eb="47">
      <t>アヤマ</t>
    </rPh>
    <rPh sb="48" eb="49">
      <t>トウ</t>
    </rPh>
    <rPh sb="49" eb="51">
      <t>ジンテキ</t>
    </rPh>
    <rPh sb="51" eb="53">
      <t>カゴ</t>
    </rPh>
    <rPh sb="54" eb="57">
      <t>サクゲントウ</t>
    </rPh>
    <rPh sb="59" eb="62">
      <t>コウリツセイ</t>
    </rPh>
    <phoneticPr fontId="3"/>
  </si>
  <si>
    <t>真鶴町が運用するシステムについて、効果的なシステムを導入するための調達・評価を他の自治体と共同にて実施し、かつスケールメリットを活かし、これらを低価格による導入を他団体と連携し、実施することを目的とする事業。</t>
    <rPh sb="0" eb="3">
      <t>マナヅルマチ</t>
    </rPh>
    <rPh sb="4" eb="6">
      <t>ウンヨウ</t>
    </rPh>
    <rPh sb="17" eb="20">
      <t>コウカテキ</t>
    </rPh>
    <rPh sb="26" eb="28">
      <t>ドウニュウ</t>
    </rPh>
    <rPh sb="33" eb="35">
      <t>チョウタツ</t>
    </rPh>
    <rPh sb="36" eb="38">
      <t>ヒョウカ</t>
    </rPh>
    <rPh sb="39" eb="40">
      <t>ホカ</t>
    </rPh>
    <rPh sb="41" eb="44">
      <t>ジチタイ</t>
    </rPh>
    <rPh sb="45" eb="47">
      <t>キョウドウ</t>
    </rPh>
    <rPh sb="49" eb="51">
      <t>ジッシ</t>
    </rPh>
    <rPh sb="64" eb="65">
      <t>イ</t>
    </rPh>
    <rPh sb="72" eb="75">
      <t>テイカカク</t>
    </rPh>
    <rPh sb="78" eb="80">
      <t>ドウニュウ</t>
    </rPh>
    <rPh sb="81" eb="82">
      <t>ホカ</t>
    </rPh>
    <rPh sb="82" eb="84">
      <t>ダンタイ</t>
    </rPh>
    <rPh sb="85" eb="87">
      <t>レンケイ</t>
    </rPh>
    <rPh sb="89" eb="91">
      <t>ジッシ</t>
    </rPh>
    <rPh sb="96" eb="98">
      <t>モクテキ</t>
    </rPh>
    <rPh sb="101" eb="103">
      <t>ジギョウ</t>
    </rPh>
    <phoneticPr fontId="3"/>
  </si>
  <si>
    <t>自ら考え自ら行う地域づくり事業の趣旨に沿い、地域における多様な歴史、伝統、文化、産業等を活用し、独創的、個性的な地域づくり事業を、町が自主的、主体的に推進する際に、必要な経費として積立を行う。まちづくり事業全般の財源へ充当する。</t>
    <rPh sb="0" eb="1">
      <t>ミズカ</t>
    </rPh>
    <rPh sb="2" eb="3">
      <t>カンガ</t>
    </rPh>
    <rPh sb="4" eb="5">
      <t>ミズカ</t>
    </rPh>
    <rPh sb="6" eb="7">
      <t>オコナ</t>
    </rPh>
    <rPh sb="8" eb="10">
      <t>チイキ</t>
    </rPh>
    <rPh sb="13" eb="15">
      <t>ジギョウ</t>
    </rPh>
    <rPh sb="16" eb="18">
      <t>シュシ</t>
    </rPh>
    <rPh sb="19" eb="20">
      <t>ソ</t>
    </rPh>
    <rPh sb="22" eb="24">
      <t>チイキ</t>
    </rPh>
    <rPh sb="28" eb="30">
      <t>タヨウ</t>
    </rPh>
    <rPh sb="31" eb="33">
      <t>レキシ</t>
    </rPh>
    <rPh sb="34" eb="36">
      <t>デントウ</t>
    </rPh>
    <rPh sb="37" eb="39">
      <t>ブンカ</t>
    </rPh>
    <rPh sb="40" eb="42">
      <t>サンギョウ</t>
    </rPh>
    <rPh sb="42" eb="43">
      <t>トウ</t>
    </rPh>
    <rPh sb="44" eb="46">
      <t>カツヨウ</t>
    </rPh>
    <rPh sb="48" eb="51">
      <t>ドクソウテキ</t>
    </rPh>
    <rPh sb="52" eb="55">
      <t>コセイテキ</t>
    </rPh>
    <rPh sb="56" eb="58">
      <t>チイキ</t>
    </rPh>
    <rPh sb="61" eb="63">
      <t>ジギョウ</t>
    </rPh>
    <rPh sb="65" eb="66">
      <t>マチ</t>
    </rPh>
    <rPh sb="67" eb="70">
      <t>ジシュテキ</t>
    </rPh>
    <rPh sb="71" eb="74">
      <t>シュタイテキ</t>
    </rPh>
    <rPh sb="75" eb="77">
      <t>スイシン</t>
    </rPh>
    <rPh sb="79" eb="80">
      <t>サイ</t>
    </rPh>
    <rPh sb="82" eb="84">
      <t>ヒツヨウ</t>
    </rPh>
    <rPh sb="85" eb="87">
      <t>ケイヒ</t>
    </rPh>
    <rPh sb="90" eb="92">
      <t>ツミタテ</t>
    </rPh>
    <rPh sb="93" eb="94">
      <t>オコナ</t>
    </rPh>
    <rPh sb="101" eb="103">
      <t>ジギョウ</t>
    </rPh>
    <rPh sb="103" eb="105">
      <t>ゼンパン</t>
    </rPh>
    <rPh sb="106" eb="108">
      <t>ザイゲン</t>
    </rPh>
    <rPh sb="109" eb="111">
      <t>ジュウトウ</t>
    </rPh>
    <phoneticPr fontId="3"/>
  </si>
  <si>
    <t>平成29年４月１日に過疎地域の指定を受け、過疎地域からの脱却に向け計画の策定・執行・進捗管理を行う</t>
    <rPh sb="0" eb="2">
      <t>ヘイセイ</t>
    </rPh>
    <rPh sb="4" eb="5">
      <t>ネン</t>
    </rPh>
    <rPh sb="6" eb="7">
      <t>ツキ</t>
    </rPh>
    <rPh sb="8" eb="9">
      <t>ヒ</t>
    </rPh>
    <rPh sb="10" eb="12">
      <t>カソ</t>
    </rPh>
    <rPh sb="12" eb="14">
      <t>チイキ</t>
    </rPh>
    <rPh sb="15" eb="17">
      <t>シテイ</t>
    </rPh>
    <rPh sb="18" eb="19">
      <t>ウ</t>
    </rPh>
    <rPh sb="21" eb="23">
      <t>カソ</t>
    </rPh>
    <rPh sb="23" eb="25">
      <t>チイキ</t>
    </rPh>
    <rPh sb="28" eb="30">
      <t>ダッキャク</t>
    </rPh>
    <rPh sb="31" eb="32">
      <t>ム</t>
    </rPh>
    <rPh sb="33" eb="35">
      <t>ケイカク</t>
    </rPh>
    <rPh sb="36" eb="38">
      <t>サクテイ</t>
    </rPh>
    <rPh sb="39" eb="41">
      <t>シッコウ</t>
    </rPh>
    <rPh sb="42" eb="44">
      <t>シンチョク</t>
    </rPh>
    <rPh sb="44" eb="46">
      <t>カンリ</t>
    </rPh>
    <rPh sb="47" eb="48">
      <t>オコナ</t>
    </rPh>
    <phoneticPr fontId="3"/>
  </si>
  <si>
    <t>男女が社会の対等な構成員として、自らの意思によって社会のあらゆる分野における活動に参画する機会が確保され、互いに人権を尊重し、性別に関わりなく個性と能力を発揮できる男女共同参画社会を実現するための事業</t>
    <rPh sb="0" eb="2">
      <t>ダンジョ</t>
    </rPh>
    <rPh sb="3" eb="5">
      <t>シャカイ</t>
    </rPh>
    <rPh sb="6" eb="8">
      <t>タイトウ</t>
    </rPh>
    <rPh sb="9" eb="12">
      <t>コウセイイン</t>
    </rPh>
    <rPh sb="16" eb="17">
      <t>ミズカ</t>
    </rPh>
    <rPh sb="19" eb="21">
      <t>イシ</t>
    </rPh>
    <rPh sb="25" eb="27">
      <t>シャカイ</t>
    </rPh>
    <rPh sb="32" eb="34">
      <t>ブンヤ</t>
    </rPh>
    <rPh sb="38" eb="40">
      <t>カツドウ</t>
    </rPh>
    <rPh sb="41" eb="43">
      <t>サンカク</t>
    </rPh>
    <rPh sb="45" eb="47">
      <t>キカイ</t>
    </rPh>
    <rPh sb="48" eb="50">
      <t>カクホ</t>
    </rPh>
    <rPh sb="53" eb="54">
      <t>タガ</t>
    </rPh>
    <rPh sb="56" eb="58">
      <t>ジンケン</t>
    </rPh>
    <rPh sb="59" eb="61">
      <t>ソンチョウ</t>
    </rPh>
    <rPh sb="63" eb="65">
      <t>セイベツ</t>
    </rPh>
    <rPh sb="66" eb="67">
      <t>カカ</t>
    </rPh>
    <rPh sb="71" eb="73">
      <t>コセイ</t>
    </rPh>
    <rPh sb="74" eb="76">
      <t>ノウリョク</t>
    </rPh>
    <rPh sb="77" eb="79">
      <t>ハッキ</t>
    </rPh>
    <rPh sb="82" eb="84">
      <t>ダンジョ</t>
    </rPh>
    <rPh sb="84" eb="86">
      <t>キョウドウ</t>
    </rPh>
    <rPh sb="86" eb="88">
      <t>サンカク</t>
    </rPh>
    <rPh sb="88" eb="90">
      <t>シャカイ</t>
    </rPh>
    <rPh sb="91" eb="93">
      <t>ジツゲン</t>
    </rPh>
    <rPh sb="98" eb="100">
      <t>ジギョウ</t>
    </rPh>
    <phoneticPr fontId="3"/>
  </si>
  <si>
    <t>ウクライナ避難民支援に係る経費</t>
    <rPh sb="5" eb="8">
      <t>ヒナンミン</t>
    </rPh>
    <rPh sb="8" eb="10">
      <t>シエン</t>
    </rPh>
    <rPh sb="11" eb="12">
      <t>カカ</t>
    </rPh>
    <rPh sb="13" eb="15">
      <t>ケイヒ</t>
    </rPh>
    <phoneticPr fontId="3"/>
  </si>
  <si>
    <t>真鶴地域情報センターとまなづる図書館の複合施設である情報センター真鶴の建造物の継続した運営を行うために必要な維持補修を行うとともに、地域の情報化を推進し、町民と町との間で情報の共有をより充実させ、もって町民生活の向上を図るための事業</t>
    <rPh sb="0" eb="2">
      <t>マナヅル</t>
    </rPh>
    <rPh sb="2" eb="4">
      <t>チイキ</t>
    </rPh>
    <rPh sb="4" eb="6">
      <t>ジョウホウ</t>
    </rPh>
    <rPh sb="15" eb="18">
      <t>トショカン</t>
    </rPh>
    <rPh sb="19" eb="21">
      <t>フクゴウ</t>
    </rPh>
    <rPh sb="21" eb="23">
      <t>シセツ</t>
    </rPh>
    <rPh sb="26" eb="28">
      <t>ジョウホウ</t>
    </rPh>
    <rPh sb="32" eb="34">
      <t>マナヅル</t>
    </rPh>
    <rPh sb="35" eb="38">
      <t>ケンゾウブツ</t>
    </rPh>
    <rPh sb="39" eb="41">
      <t>ケイゾク</t>
    </rPh>
    <rPh sb="43" eb="45">
      <t>ウンエイ</t>
    </rPh>
    <rPh sb="46" eb="47">
      <t>オコナ</t>
    </rPh>
    <rPh sb="51" eb="53">
      <t>ヒツヨウ</t>
    </rPh>
    <rPh sb="54" eb="56">
      <t>イジ</t>
    </rPh>
    <rPh sb="56" eb="58">
      <t>ホシュウ</t>
    </rPh>
    <rPh sb="59" eb="60">
      <t>オコナ</t>
    </rPh>
    <rPh sb="66" eb="68">
      <t>チイキ</t>
    </rPh>
    <rPh sb="69" eb="72">
      <t>ジョウホウカ</t>
    </rPh>
    <rPh sb="73" eb="75">
      <t>スイシン</t>
    </rPh>
    <rPh sb="77" eb="79">
      <t>チョウミン</t>
    </rPh>
    <rPh sb="80" eb="81">
      <t>マチ</t>
    </rPh>
    <rPh sb="83" eb="84">
      <t>アイダ</t>
    </rPh>
    <rPh sb="85" eb="87">
      <t>ジョウホウ</t>
    </rPh>
    <rPh sb="88" eb="90">
      <t>キョウユウ</t>
    </rPh>
    <rPh sb="93" eb="95">
      <t>ジュウジツ</t>
    </rPh>
    <rPh sb="101" eb="103">
      <t>チョウミン</t>
    </rPh>
    <rPh sb="103" eb="105">
      <t>セイカツ</t>
    </rPh>
    <rPh sb="106" eb="108">
      <t>コウジョウ</t>
    </rPh>
    <rPh sb="109" eb="110">
      <t>ハカ</t>
    </rPh>
    <rPh sb="114" eb="116">
      <t>ジギョウ</t>
    </rPh>
    <phoneticPr fontId="3"/>
  </si>
  <si>
    <t>地方創生推進事業に係る管理経費</t>
    <rPh sb="0" eb="2">
      <t>チホウ</t>
    </rPh>
    <rPh sb="2" eb="4">
      <t>ソウセイ</t>
    </rPh>
    <rPh sb="4" eb="6">
      <t>スイシン</t>
    </rPh>
    <rPh sb="6" eb="8">
      <t>ジギョウ</t>
    </rPh>
    <rPh sb="9" eb="10">
      <t>カカリ</t>
    </rPh>
    <rPh sb="11" eb="13">
      <t>カンリ</t>
    </rPh>
    <rPh sb="13" eb="15">
      <t>ケイヒ</t>
    </rPh>
    <phoneticPr fontId="3"/>
  </si>
  <si>
    <t>お試し暮らし体験施設「くらしかる真鶴」や創作拠点施設「みなとらぼ」を通じて町外からの移住者・起業者を増やす。</t>
    <rPh sb="1" eb="2">
      <t>タメ</t>
    </rPh>
    <rPh sb="3" eb="4">
      <t>ク</t>
    </rPh>
    <rPh sb="6" eb="8">
      <t>タイケン</t>
    </rPh>
    <rPh sb="8" eb="10">
      <t>シセツ</t>
    </rPh>
    <rPh sb="16" eb="18">
      <t>マナヅル</t>
    </rPh>
    <rPh sb="20" eb="22">
      <t>ソウサク</t>
    </rPh>
    <rPh sb="22" eb="24">
      <t>キョテン</t>
    </rPh>
    <rPh sb="24" eb="26">
      <t>シセツ</t>
    </rPh>
    <rPh sb="34" eb="35">
      <t>ツウ</t>
    </rPh>
    <rPh sb="37" eb="39">
      <t>チョウガイ</t>
    </rPh>
    <rPh sb="42" eb="45">
      <t>イジュウシャ</t>
    </rPh>
    <rPh sb="46" eb="48">
      <t>キギョウ</t>
    </rPh>
    <rPh sb="48" eb="49">
      <t>シャ</t>
    </rPh>
    <rPh sb="50" eb="51">
      <t>フ</t>
    </rPh>
    <phoneticPr fontId="3"/>
  </si>
  <si>
    <t>女性への暴力に対する緊急一時保護事業負担金</t>
    <phoneticPr fontId="3"/>
  </si>
  <si>
    <t>総合計画審議会委員報酬</t>
    <phoneticPr fontId="3"/>
  </si>
  <si>
    <t>県市町村電子自治体共同運営協議会負担金</t>
    <phoneticPr fontId="3"/>
  </si>
  <si>
    <t>地方公共団体情報システム機構負担金</t>
    <phoneticPr fontId="3"/>
  </si>
  <si>
    <t>神奈川県町村情報システム共同事業組合負担金</t>
    <phoneticPr fontId="3"/>
  </si>
  <si>
    <t>地方公共団体情報システム機構交付金</t>
    <phoneticPr fontId="3"/>
  </si>
  <si>
    <t>会計年度任用職員報酬</t>
    <phoneticPr fontId="3"/>
  </si>
  <si>
    <t>玄関マット等借上料</t>
    <phoneticPr fontId="3"/>
  </si>
  <si>
    <t>複写機使用料</t>
    <phoneticPr fontId="3"/>
  </si>
  <si>
    <t>放送受信料</t>
    <phoneticPr fontId="3"/>
  </si>
  <si>
    <t>①事業の主な概要</t>
    <rPh sb="1" eb="3">
      <t>ジギョウ</t>
    </rPh>
    <rPh sb="4" eb="5">
      <t>オモ</t>
    </rPh>
    <rPh sb="6" eb="8">
      <t>ガイヨウ</t>
    </rPh>
    <phoneticPr fontId="3"/>
  </si>
  <si>
    <t>町長就任により公用車使用を取りやめ公共交通機関での出張としたため増額補正したが、回数などが見込みより下回ったため</t>
    <rPh sb="0" eb="2">
      <t>チョウチョウ</t>
    </rPh>
    <rPh sb="2" eb="4">
      <t>シュウニン</t>
    </rPh>
    <rPh sb="7" eb="10">
      <t>コウヨウシャ</t>
    </rPh>
    <rPh sb="10" eb="12">
      <t>シヨウ</t>
    </rPh>
    <rPh sb="13" eb="14">
      <t>ト</t>
    </rPh>
    <rPh sb="17" eb="19">
      <t>コウキョウ</t>
    </rPh>
    <rPh sb="19" eb="21">
      <t>コウツウ</t>
    </rPh>
    <rPh sb="21" eb="23">
      <t>キカン</t>
    </rPh>
    <rPh sb="25" eb="27">
      <t>シュッチョウ</t>
    </rPh>
    <rPh sb="32" eb="34">
      <t>ゾウガク</t>
    </rPh>
    <rPh sb="34" eb="36">
      <t>ホセイ</t>
    </rPh>
    <rPh sb="40" eb="42">
      <t>カイスウ</t>
    </rPh>
    <rPh sb="45" eb="47">
      <t>ミコ</t>
    </rPh>
    <rPh sb="50" eb="52">
      <t>シタマワ</t>
    </rPh>
    <phoneticPr fontId="3"/>
  </si>
  <si>
    <t>真鶴町交際費の支出に関する基準に基づき支出する町長交際費</t>
    <rPh sb="0" eb="3">
      <t>マナヅルマチ</t>
    </rPh>
    <rPh sb="3" eb="6">
      <t>コウサイヒ</t>
    </rPh>
    <rPh sb="7" eb="9">
      <t>シシュツ</t>
    </rPh>
    <rPh sb="10" eb="11">
      <t>カン</t>
    </rPh>
    <rPh sb="13" eb="15">
      <t>キジュン</t>
    </rPh>
    <rPh sb="16" eb="17">
      <t>モト</t>
    </rPh>
    <rPh sb="19" eb="21">
      <t>シシュツ</t>
    </rPh>
    <rPh sb="23" eb="25">
      <t>チョウチョウ</t>
    </rPh>
    <rPh sb="25" eb="28">
      <t>コウサイヒ</t>
    </rPh>
    <phoneticPr fontId="3"/>
  </si>
  <si>
    <t>ほぼ前年度並み</t>
    <rPh sb="2" eb="5">
      <t>ゼンネンド</t>
    </rPh>
    <rPh sb="5" eb="6">
      <t>ナ</t>
    </rPh>
    <phoneticPr fontId="3"/>
  </si>
  <si>
    <t>要望活動時の名刺印刷に係る経費（印刷用紙）</t>
    <rPh sb="0" eb="2">
      <t>ヨウボウ</t>
    </rPh>
    <rPh sb="2" eb="5">
      <t>カツドウジ</t>
    </rPh>
    <rPh sb="6" eb="8">
      <t>メイシ</t>
    </rPh>
    <rPh sb="8" eb="10">
      <t>インサツ</t>
    </rPh>
    <rPh sb="11" eb="12">
      <t>カカ</t>
    </rPh>
    <rPh sb="13" eb="15">
      <t>ケイヒ</t>
    </rPh>
    <rPh sb="16" eb="18">
      <t>インサツ</t>
    </rPh>
    <rPh sb="18" eb="20">
      <t>ヨウシ</t>
    </rPh>
    <phoneticPr fontId="3"/>
  </si>
  <si>
    <t>前年度も未執行</t>
    <rPh sb="0" eb="3">
      <t>ゼンネンド</t>
    </rPh>
    <rPh sb="4" eb="7">
      <t>ミシッコウ</t>
    </rPh>
    <phoneticPr fontId="3"/>
  </si>
  <si>
    <t>貴船まつり懇親会及び来客等への手土産代</t>
    <rPh sb="0" eb="2">
      <t>キフネ</t>
    </rPh>
    <rPh sb="5" eb="8">
      <t>コンシンカイ</t>
    </rPh>
    <rPh sb="8" eb="9">
      <t>オヨ</t>
    </rPh>
    <rPh sb="10" eb="12">
      <t>ライキャク</t>
    </rPh>
    <rPh sb="12" eb="13">
      <t>トウ</t>
    </rPh>
    <rPh sb="15" eb="18">
      <t>テミヤゲ</t>
    </rPh>
    <rPh sb="18" eb="19">
      <t>ダイ</t>
    </rPh>
    <phoneticPr fontId="3"/>
  </si>
  <si>
    <t>町長・副町長の名刺印刷代</t>
    <rPh sb="0" eb="2">
      <t>チョウチョウ</t>
    </rPh>
    <rPh sb="3" eb="6">
      <t>フクチョウチョウ</t>
    </rPh>
    <rPh sb="7" eb="9">
      <t>メイシ</t>
    </rPh>
    <rPh sb="9" eb="12">
      <t>インサツダイ</t>
    </rPh>
    <phoneticPr fontId="3"/>
  </si>
  <si>
    <t>副町長の就任によりほぼ満額執行</t>
    <rPh sb="0" eb="3">
      <t>フクチョウチョウ</t>
    </rPh>
    <rPh sb="4" eb="6">
      <t>シュウニン</t>
    </rPh>
    <rPh sb="11" eb="13">
      <t>マンガク</t>
    </rPh>
    <rPh sb="13" eb="15">
      <t>シッコウ</t>
    </rPh>
    <phoneticPr fontId="3"/>
  </si>
  <si>
    <t>副町長不在のため町長分のみであったため</t>
    <rPh sb="0" eb="3">
      <t>フクチョウチョウ</t>
    </rPh>
    <rPh sb="3" eb="5">
      <t>フザイ</t>
    </rPh>
    <rPh sb="8" eb="10">
      <t>チョウチョウ</t>
    </rPh>
    <rPh sb="10" eb="11">
      <t>ブン</t>
    </rPh>
    <phoneticPr fontId="3"/>
  </si>
  <si>
    <t>湯河原新聞に掲載依頼している暑中見舞い及び年賀広告料</t>
    <rPh sb="0" eb="3">
      <t>ユガワラ</t>
    </rPh>
    <rPh sb="3" eb="5">
      <t>シンブン</t>
    </rPh>
    <rPh sb="6" eb="8">
      <t>ケイサイ</t>
    </rPh>
    <rPh sb="8" eb="10">
      <t>イライ</t>
    </rPh>
    <rPh sb="14" eb="16">
      <t>ショチュウ</t>
    </rPh>
    <rPh sb="16" eb="18">
      <t>ミマ</t>
    </rPh>
    <rPh sb="19" eb="20">
      <t>オヨ</t>
    </rPh>
    <rPh sb="21" eb="23">
      <t>ネンガ</t>
    </rPh>
    <rPh sb="23" eb="26">
      <t>コウコクリョウ</t>
    </rPh>
    <phoneticPr fontId="3"/>
  </si>
  <si>
    <t>湯河原新聞（年賀のみ）及び神静民報広告掲載を追加したため</t>
    <rPh sb="0" eb="3">
      <t>ユガワラ</t>
    </rPh>
    <rPh sb="3" eb="5">
      <t>シンブン</t>
    </rPh>
    <rPh sb="6" eb="8">
      <t>ネンガ</t>
    </rPh>
    <rPh sb="11" eb="12">
      <t>オヨ</t>
    </rPh>
    <rPh sb="13" eb="14">
      <t>カミ</t>
    </rPh>
    <rPh sb="15" eb="17">
      <t>ミンポウ</t>
    </rPh>
    <rPh sb="17" eb="19">
      <t>コウコク</t>
    </rPh>
    <rPh sb="19" eb="21">
      <t>ケイサイ</t>
    </rPh>
    <rPh sb="22" eb="24">
      <t>ツイカ</t>
    </rPh>
    <phoneticPr fontId="3"/>
  </si>
  <si>
    <t>R6年度は未執行のため</t>
    <rPh sb="2" eb="4">
      <t>ネンド</t>
    </rPh>
    <rPh sb="5" eb="8">
      <t>ミシッコウ</t>
    </rPh>
    <phoneticPr fontId="3"/>
  </si>
  <si>
    <t xml:space="preserve">町長公務に係る有料道路通行料
</t>
    <rPh sb="0" eb="2">
      <t>チョウチョウ</t>
    </rPh>
    <rPh sb="2" eb="4">
      <t>コウム</t>
    </rPh>
    <rPh sb="5" eb="6">
      <t>カカ</t>
    </rPh>
    <rPh sb="7" eb="9">
      <t>ユウリョウ</t>
    </rPh>
    <rPh sb="9" eb="11">
      <t>ドウロ</t>
    </rPh>
    <rPh sb="11" eb="14">
      <t>ツウコウリョウ</t>
    </rPh>
    <phoneticPr fontId="3"/>
  </si>
  <si>
    <t>町長就任により公用車使用をやめ、公共交通機関を利用することによる減</t>
    <rPh sb="0" eb="2">
      <t>チョウチョウ</t>
    </rPh>
    <rPh sb="2" eb="4">
      <t>シュウニン</t>
    </rPh>
    <rPh sb="7" eb="10">
      <t>コウヨウシャ</t>
    </rPh>
    <rPh sb="10" eb="12">
      <t>シヨウ</t>
    </rPh>
    <rPh sb="16" eb="18">
      <t>コウキョウ</t>
    </rPh>
    <rPh sb="18" eb="20">
      <t>コウツウ</t>
    </rPh>
    <rPh sb="20" eb="22">
      <t>キカン</t>
    </rPh>
    <rPh sb="23" eb="25">
      <t>リヨウ</t>
    </rPh>
    <rPh sb="32" eb="33">
      <t>ゲン</t>
    </rPh>
    <phoneticPr fontId="3"/>
  </si>
  <si>
    <t>町長公務に係る駐車場使用料</t>
    <rPh sb="0" eb="2">
      <t>チョウチョウ</t>
    </rPh>
    <rPh sb="2" eb="4">
      <t>コウム</t>
    </rPh>
    <rPh sb="5" eb="6">
      <t>カカ</t>
    </rPh>
    <rPh sb="7" eb="10">
      <t>チュウシャジョウ</t>
    </rPh>
    <rPh sb="10" eb="13">
      <t>シヨウリョウ</t>
    </rPh>
    <phoneticPr fontId="3"/>
  </si>
  <si>
    <t>県町村会、地域活性化センターへの負担金</t>
    <rPh sb="0" eb="1">
      <t>ケン</t>
    </rPh>
    <rPh sb="1" eb="4">
      <t>チョウソンカイ</t>
    </rPh>
    <rPh sb="5" eb="7">
      <t>チイキ</t>
    </rPh>
    <rPh sb="7" eb="10">
      <t>カッセイカ</t>
    </rPh>
    <rPh sb="16" eb="19">
      <t>フタンキン</t>
    </rPh>
    <phoneticPr fontId="3"/>
  </si>
  <si>
    <t>ほぼ前年同額</t>
    <rPh sb="2" eb="4">
      <t>ゼンネン</t>
    </rPh>
    <rPh sb="4" eb="6">
      <t>ドウガク</t>
    </rPh>
    <phoneticPr fontId="3"/>
  </si>
  <si>
    <t>広報広聴連絡会や広報広聴主管課長会議の際の旅費</t>
    <rPh sb="0" eb="2">
      <t>コウホウ</t>
    </rPh>
    <rPh sb="2" eb="4">
      <t>コウチョウ</t>
    </rPh>
    <rPh sb="4" eb="7">
      <t>レンラクカイ</t>
    </rPh>
    <rPh sb="8" eb="10">
      <t>コウホウ</t>
    </rPh>
    <rPh sb="10" eb="12">
      <t>コウチョウ</t>
    </rPh>
    <rPh sb="12" eb="14">
      <t>シュカン</t>
    </rPh>
    <rPh sb="14" eb="16">
      <t>カチョウ</t>
    </rPh>
    <rPh sb="16" eb="18">
      <t>カイギ</t>
    </rPh>
    <rPh sb="19" eb="20">
      <t>サイ</t>
    </rPh>
    <rPh sb="21" eb="23">
      <t>リョヒ</t>
    </rPh>
    <phoneticPr fontId="3"/>
  </si>
  <si>
    <t>ほぼ満額執行</t>
    <rPh sb="2" eb="4">
      <t>マンガク</t>
    </rPh>
    <rPh sb="4" eb="6">
      <t>シッコウ</t>
    </rPh>
    <phoneticPr fontId="3"/>
  </si>
  <si>
    <t>R6はほぼオンライン会議であったため</t>
    <rPh sb="10" eb="12">
      <t>カイギ</t>
    </rPh>
    <phoneticPr fontId="3"/>
  </si>
  <si>
    <t>地方競馬冠レース（岩牡蠣）必要経費</t>
    <rPh sb="0" eb="2">
      <t>チホウ</t>
    </rPh>
    <rPh sb="2" eb="4">
      <t>ケイバ</t>
    </rPh>
    <rPh sb="4" eb="5">
      <t>カンムリ</t>
    </rPh>
    <rPh sb="9" eb="10">
      <t>イワ</t>
    </rPh>
    <rPh sb="10" eb="12">
      <t>ガキ</t>
    </rPh>
    <rPh sb="13" eb="15">
      <t>ヒツヨウ</t>
    </rPh>
    <rPh sb="15" eb="17">
      <t>ケイヒ</t>
    </rPh>
    <phoneticPr fontId="3"/>
  </si>
  <si>
    <t>未執行のため</t>
    <rPh sb="0" eb="3">
      <t>ミシッコウ</t>
    </rPh>
    <phoneticPr fontId="3"/>
  </si>
  <si>
    <t xml:space="preserve">広報真鶴発行委託料（毎月3,500部）
</t>
    <rPh sb="0" eb="2">
      <t>コウホウ</t>
    </rPh>
    <rPh sb="2" eb="4">
      <t>マナヅル</t>
    </rPh>
    <rPh sb="4" eb="6">
      <t>ハッコウ</t>
    </rPh>
    <rPh sb="6" eb="9">
      <t>イタクリョウ</t>
    </rPh>
    <rPh sb="10" eb="12">
      <t>マイツキ</t>
    </rPh>
    <rPh sb="17" eb="18">
      <t>ブ</t>
    </rPh>
    <phoneticPr fontId="3"/>
  </si>
  <si>
    <t>入札による減額補正、不用額は執行残</t>
    <rPh sb="0" eb="2">
      <t>ニュウサツ</t>
    </rPh>
    <rPh sb="5" eb="9">
      <t>ゲンガクホセイ</t>
    </rPh>
    <rPh sb="10" eb="13">
      <t>フヨウガク</t>
    </rPh>
    <rPh sb="14" eb="17">
      <t>シッコウザン</t>
    </rPh>
    <phoneticPr fontId="3"/>
  </si>
  <si>
    <t>物価高騰によるページ単価の増</t>
    <rPh sb="0" eb="2">
      <t>ブッカ</t>
    </rPh>
    <rPh sb="2" eb="4">
      <t>コウトウ</t>
    </rPh>
    <rPh sb="10" eb="12">
      <t>タンカ</t>
    </rPh>
    <rPh sb="13" eb="14">
      <t>ゾウ</t>
    </rPh>
    <phoneticPr fontId="3"/>
  </si>
  <si>
    <t>納付書納付手数料が未発生のため</t>
    <rPh sb="0" eb="3">
      <t>ノウフショ</t>
    </rPh>
    <rPh sb="3" eb="5">
      <t>ノウフ</t>
    </rPh>
    <rPh sb="5" eb="8">
      <t>テスウリョウ</t>
    </rPh>
    <rPh sb="9" eb="12">
      <t>ミハッセイ</t>
    </rPh>
    <phoneticPr fontId="3"/>
  </si>
  <si>
    <t>R5.11より2000部→1950部としたための差額（＠8.5円）</t>
    <rPh sb="11" eb="12">
      <t>ブ</t>
    </rPh>
    <rPh sb="17" eb="18">
      <t>ブ</t>
    </rPh>
    <rPh sb="24" eb="26">
      <t>サガク</t>
    </rPh>
    <rPh sb="31" eb="32">
      <t>エン</t>
    </rPh>
    <phoneticPr fontId="3"/>
  </si>
  <si>
    <t>町HPの運用に係る委託料</t>
    <rPh sb="0" eb="1">
      <t>マチ</t>
    </rPh>
    <rPh sb="4" eb="6">
      <t>ウンヨウ</t>
    </rPh>
    <rPh sb="7" eb="8">
      <t>カカ</t>
    </rPh>
    <rPh sb="9" eb="12">
      <t>イタクリョウ</t>
    </rPh>
    <phoneticPr fontId="3"/>
  </si>
  <si>
    <t>満額執行</t>
    <rPh sb="0" eb="2">
      <t>マンガク</t>
    </rPh>
    <rPh sb="2" eb="4">
      <t>シッコウ</t>
    </rPh>
    <phoneticPr fontId="3"/>
  </si>
  <si>
    <t>前年同額</t>
    <rPh sb="0" eb="2">
      <t>ゼンネン</t>
    </rPh>
    <rPh sb="2" eb="4">
      <t>ドウガク</t>
    </rPh>
    <phoneticPr fontId="3"/>
  </si>
  <si>
    <t>FM熱海・湯河原　コミュニティラジオ放送委託事業</t>
    <rPh sb="2" eb="4">
      <t>アタミ</t>
    </rPh>
    <rPh sb="5" eb="8">
      <t>ユガワラ</t>
    </rPh>
    <rPh sb="18" eb="20">
      <t>ホウソウ</t>
    </rPh>
    <rPh sb="20" eb="22">
      <t>イタク</t>
    </rPh>
    <rPh sb="22" eb="24">
      <t>ジギョウ</t>
    </rPh>
    <phoneticPr fontId="3"/>
  </si>
  <si>
    <t>R5　委託廃止</t>
    <rPh sb="3" eb="5">
      <t>イタク</t>
    </rPh>
    <rPh sb="5" eb="7">
      <t>ハイシ</t>
    </rPh>
    <phoneticPr fontId="3"/>
  </si>
  <si>
    <t>真鶴町自治会運営活動助成金（９自治会、１連合会）、自治会連合会活動促進補助金</t>
    <rPh sb="0" eb="3">
      <t>マナヅルマチ</t>
    </rPh>
    <rPh sb="3" eb="6">
      <t>ジチカイ</t>
    </rPh>
    <rPh sb="6" eb="8">
      <t>ウンエイ</t>
    </rPh>
    <rPh sb="8" eb="10">
      <t>カツドウ</t>
    </rPh>
    <rPh sb="10" eb="13">
      <t>ジョセイキン</t>
    </rPh>
    <rPh sb="15" eb="18">
      <t>ジチカイ</t>
    </rPh>
    <rPh sb="20" eb="23">
      <t>レンゴウカイ</t>
    </rPh>
    <rPh sb="25" eb="28">
      <t>ジチカイ</t>
    </rPh>
    <rPh sb="28" eb="31">
      <t>レンゴウカイ</t>
    </rPh>
    <rPh sb="31" eb="33">
      <t>カツドウ</t>
    </rPh>
    <rPh sb="33" eb="35">
      <t>ソクシン</t>
    </rPh>
    <rPh sb="35" eb="38">
      <t>ホジョキン</t>
    </rPh>
    <phoneticPr fontId="3"/>
  </si>
  <si>
    <t>前年度同額</t>
    <rPh sb="0" eb="3">
      <t>ゼンネンド</t>
    </rPh>
    <rPh sb="3" eb="5">
      <t>ドウガク</t>
    </rPh>
    <phoneticPr fontId="3"/>
  </si>
  <si>
    <t>前年度同額</t>
    <rPh sb="0" eb="2">
      <t>ゼンネン</t>
    </rPh>
    <rPh sb="2" eb="3">
      <t>ド</t>
    </rPh>
    <rPh sb="3" eb="5">
      <t>ドウガク</t>
    </rPh>
    <phoneticPr fontId="3"/>
  </si>
  <si>
    <t>業務定量化及び業務分析・マニュアル作成業務を依頼</t>
    <phoneticPr fontId="3"/>
  </si>
  <si>
    <t>ほぼ満額執行</t>
    <phoneticPr fontId="3"/>
  </si>
  <si>
    <t>会計年度任用職員に係る費用弁償（通勤手当）</t>
    <rPh sb="0" eb="4">
      <t>カイケイネンド</t>
    </rPh>
    <rPh sb="4" eb="8">
      <t>ニンヨウショクイン</t>
    </rPh>
    <rPh sb="9" eb="10">
      <t>カカ</t>
    </rPh>
    <rPh sb="11" eb="13">
      <t>ヒヨウ</t>
    </rPh>
    <rPh sb="13" eb="15">
      <t>ベンショウ</t>
    </rPh>
    <rPh sb="16" eb="18">
      <t>ツウキン</t>
    </rPh>
    <rPh sb="18" eb="20">
      <t>テアテ</t>
    </rPh>
    <phoneticPr fontId="3"/>
  </si>
  <si>
    <t>予算（103日）→実績（92日）のため</t>
    <rPh sb="0" eb="2">
      <t>ヨサン</t>
    </rPh>
    <rPh sb="6" eb="7">
      <t>ヒ</t>
    </rPh>
    <rPh sb="9" eb="11">
      <t>ジッセキ</t>
    </rPh>
    <rPh sb="14" eb="15">
      <t>ヒ</t>
    </rPh>
    <phoneticPr fontId="3"/>
  </si>
  <si>
    <t>職員旅費</t>
    <rPh sb="0" eb="2">
      <t>ショクイン</t>
    </rPh>
    <rPh sb="2" eb="4">
      <t>リョヒ</t>
    </rPh>
    <phoneticPr fontId="3"/>
  </si>
  <si>
    <t>オンライン会議が主であったため</t>
    <rPh sb="5" eb="7">
      <t>カイギ</t>
    </rPh>
    <rPh sb="8" eb="9">
      <t>シュ</t>
    </rPh>
    <phoneticPr fontId="3"/>
  </si>
  <si>
    <t>町民利用証の印刷製本代（＠15.8円×4,000枚）</t>
    <rPh sb="0" eb="2">
      <t>チョウミン</t>
    </rPh>
    <rPh sb="2" eb="5">
      <t>リヨウショウ</t>
    </rPh>
    <rPh sb="6" eb="8">
      <t>インサツ</t>
    </rPh>
    <rPh sb="8" eb="10">
      <t>セイホン</t>
    </rPh>
    <rPh sb="10" eb="11">
      <t>ダイ</t>
    </rPh>
    <rPh sb="17" eb="18">
      <t>エン</t>
    </rPh>
    <rPh sb="24" eb="25">
      <t>マイ</t>
    </rPh>
    <phoneticPr fontId="3"/>
  </si>
  <si>
    <t>予算どおり執行</t>
    <rPh sb="0" eb="2">
      <t>ヨサン</t>
    </rPh>
    <rPh sb="5" eb="7">
      <t>シッコウ</t>
    </rPh>
    <phoneticPr fontId="3"/>
  </si>
  <si>
    <t>真鶴桜のDNA鑑定委託料</t>
    <rPh sb="0" eb="2">
      <t>マナヅル</t>
    </rPh>
    <rPh sb="2" eb="3">
      <t>サクラ</t>
    </rPh>
    <rPh sb="7" eb="9">
      <t>カンテイ</t>
    </rPh>
    <rPh sb="9" eb="12">
      <t>イタクリョウ</t>
    </rPh>
    <phoneticPr fontId="3"/>
  </si>
  <si>
    <t>2回開催中欠席委員がいたため（＠4,000円×６名）</t>
    <rPh sb="1" eb="2">
      <t>カイ</t>
    </rPh>
    <rPh sb="2" eb="4">
      <t>カイサイ</t>
    </rPh>
    <rPh sb="4" eb="5">
      <t>チュウ</t>
    </rPh>
    <rPh sb="5" eb="7">
      <t>ケッセキ</t>
    </rPh>
    <rPh sb="7" eb="9">
      <t>イイン</t>
    </rPh>
    <rPh sb="21" eb="22">
      <t>エン</t>
    </rPh>
    <rPh sb="24" eb="25">
      <t>ナ</t>
    </rPh>
    <phoneticPr fontId="3"/>
  </si>
  <si>
    <t>安曇野市宿泊施設利用助成事業補助金</t>
    <rPh sb="0" eb="4">
      <t>アズミノシ</t>
    </rPh>
    <rPh sb="4" eb="6">
      <t>シュクハク</t>
    </rPh>
    <rPh sb="6" eb="8">
      <t>シセツ</t>
    </rPh>
    <rPh sb="8" eb="10">
      <t>リヨウ</t>
    </rPh>
    <rPh sb="10" eb="12">
      <t>ジョセイ</t>
    </rPh>
    <rPh sb="12" eb="14">
      <t>ジギョウ</t>
    </rPh>
    <rPh sb="14" eb="17">
      <t>ホジョキン</t>
    </rPh>
    <phoneticPr fontId="3"/>
  </si>
  <si>
    <t>１組５名利用（＠3,000円×5名）</t>
    <rPh sb="1" eb="2">
      <t>クミ</t>
    </rPh>
    <rPh sb="3" eb="4">
      <t>ナ</t>
    </rPh>
    <rPh sb="4" eb="6">
      <t>リヨウ</t>
    </rPh>
    <rPh sb="13" eb="14">
      <t>エン</t>
    </rPh>
    <rPh sb="16" eb="17">
      <t>ナ</t>
    </rPh>
    <phoneticPr fontId="3"/>
  </si>
  <si>
    <t>湯河原町・真鶴町広域行政推進協議会負担金</t>
    <rPh sb="0" eb="3">
      <t>ユガワラ</t>
    </rPh>
    <rPh sb="3" eb="4">
      <t>マチ</t>
    </rPh>
    <rPh sb="5" eb="8">
      <t>マナヅルマチ</t>
    </rPh>
    <rPh sb="8" eb="10">
      <t>コウイキ</t>
    </rPh>
    <rPh sb="10" eb="12">
      <t>ギョウセイ</t>
    </rPh>
    <rPh sb="12" eb="14">
      <t>スイシン</t>
    </rPh>
    <rPh sb="14" eb="17">
      <t>キョウギカイ</t>
    </rPh>
    <rPh sb="17" eb="20">
      <t>フタンキン</t>
    </rPh>
    <phoneticPr fontId="3"/>
  </si>
  <si>
    <t>予算通り執行</t>
    <rPh sb="0" eb="3">
      <t>ヨサンドオ</t>
    </rPh>
    <rPh sb="4" eb="6">
      <t>シッコウ</t>
    </rPh>
    <phoneticPr fontId="3"/>
  </si>
  <si>
    <t>箱根ジオパーク推進協議会負担金</t>
    <rPh sb="0" eb="2">
      <t>ハコネ</t>
    </rPh>
    <rPh sb="7" eb="9">
      <t>スイシン</t>
    </rPh>
    <rPh sb="9" eb="12">
      <t>キョウギカイ</t>
    </rPh>
    <rPh sb="12" eb="15">
      <t>フタンキン</t>
    </rPh>
    <phoneticPr fontId="3"/>
  </si>
  <si>
    <t>ＭＥ－ＢＹＯサミット負担金</t>
    <rPh sb="10" eb="13">
      <t>フタンキン</t>
    </rPh>
    <phoneticPr fontId="3"/>
  </si>
  <si>
    <t>真鶴町は普及啓発事業について事業未実施のため負担なし</t>
    <rPh sb="0" eb="3">
      <t>マナヅルマチ</t>
    </rPh>
    <rPh sb="4" eb="8">
      <t>フキュウケイハツ</t>
    </rPh>
    <rPh sb="8" eb="10">
      <t>ジギョウ</t>
    </rPh>
    <rPh sb="14" eb="16">
      <t>ジギョウ</t>
    </rPh>
    <rPh sb="16" eb="17">
      <t>ミ</t>
    </rPh>
    <rPh sb="17" eb="19">
      <t>ジッシ</t>
    </rPh>
    <rPh sb="22" eb="24">
      <t>フタン</t>
    </rPh>
    <phoneticPr fontId="3"/>
  </si>
  <si>
    <t>広報折込手数料（毎月2,000部）、納付書納付手数料</t>
    <rPh sb="0" eb="2">
      <t>コウホウ</t>
    </rPh>
    <rPh sb="2" eb="4">
      <t>オリコミ</t>
    </rPh>
    <rPh sb="4" eb="7">
      <t>テスウリョウ</t>
    </rPh>
    <rPh sb="8" eb="10">
      <t>マイツキ</t>
    </rPh>
    <rPh sb="15" eb="16">
      <t>ブ</t>
    </rPh>
    <rPh sb="18" eb="21">
      <t>ノウフショ</t>
    </rPh>
    <rPh sb="21" eb="23">
      <t>ノウフ</t>
    </rPh>
    <rPh sb="23" eb="26">
      <t>テスウリョウ</t>
    </rPh>
    <phoneticPr fontId="3"/>
  </si>
  <si>
    <t>総合計画審議会委員報酬（定員14名　公募2名、町教委1名、農委１名、町の区域内の公共団体の関係者6名、学識経験者4名）</t>
    <rPh sb="12" eb="14">
      <t>テイイン</t>
    </rPh>
    <rPh sb="16" eb="17">
      <t>ナ</t>
    </rPh>
    <rPh sb="18" eb="20">
      <t>コウボ</t>
    </rPh>
    <rPh sb="21" eb="22">
      <t>ナ</t>
    </rPh>
    <rPh sb="23" eb="24">
      <t>マチ</t>
    </rPh>
    <phoneticPr fontId="3"/>
  </si>
  <si>
    <t>神奈川県西部広域行政協議会負担金</t>
    <rPh sb="0" eb="3">
      <t>カナガワ</t>
    </rPh>
    <rPh sb="3" eb="6">
      <t>ケンセイブ</t>
    </rPh>
    <rPh sb="6" eb="8">
      <t>コウイキ</t>
    </rPh>
    <rPh sb="8" eb="10">
      <t>ギョウセイ</t>
    </rPh>
    <rPh sb="10" eb="13">
      <t>キョウギカイ</t>
    </rPh>
    <rPh sb="13" eb="16">
      <t>フタンキン</t>
    </rPh>
    <phoneticPr fontId="3"/>
  </si>
  <si>
    <t>LGWAN系・番号利用事務系ネットワーク消耗品、トナー代など</t>
    <rPh sb="5" eb="6">
      <t>ケイ</t>
    </rPh>
    <rPh sb="7" eb="9">
      <t>バンゴウ</t>
    </rPh>
    <rPh sb="9" eb="11">
      <t>リヨウ</t>
    </rPh>
    <rPh sb="11" eb="14">
      <t>ジムケイ</t>
    </rPh>
    <rPh sb="20" eb="23">
      <t>ショウモウヒン</t>
    </rPh>
    <rPh sb="27" eb="28">
      <t>ダイ</t>
    </rPh>
    <phoneticPr fontId="3"/>
  </si>
  <si>
    <t>ほぼ予算通り執行</t>
    <rPh sb="2" eb="5">
      <t>ヨサンドオ</t>
    </rPh>
    <rPh sb="6" eb="8">
      <t>シッコウ</t>
    </rPh>
    <phoneticPr fontId="3"/>
  </si>
  <si>
    <t>改ざん防止用紙用紙（住民票・印鑑証明・税証明・介護保険資格情報連絡）</t>
    <rPh sb="0" eb="1">
      <t>カイ</t>
    </rPh>
    <rPh sb="3" eb="5">
      <t>ボウシ</t>
    </rPh>
    <rPh sb="5" eb="7">
      <t>ヨウシ</t>
    </rPh>
    <rPh sb="7" eb="9">
      <t>ヨウシ</t>
    </rPh>
    <rPh sb="10" eb="13">
      <t>ジュウミンヒョウ</t>
    </rPh>
    <rPh sb="14" eb="18">
      <t>インカンショウメイ</t>
    </rPh>
    <rPh sb="19" eb="20">
      <t>ゼイ</t>
    </rPh>
    <rPh sb="20" eb="22">
      <t>ショウメイ</t>
    </rPh>
    <rPh sb="23" eb="25">
      <t>カイゴ</t>
    </rPh>
    <rPh sb="25" eb="27">
      <t>ホケン</t>
    </rPh>
    <rPh sb="27" eb="29">
      <t>シカク</t>
    </rPh>
    <rPh sb="29" eb="31">
      <t>ジョウホウ</t>
    </rPh>
    <rPh sb="31" eb="33">
      <t>レンラク</t>
    </rPh>
    <phoneticPr fontId="3"/>
  </si>
  <si>
    <t>前年度は在庫があったため未執行</t>
    <rPh sb="0" eb="2">
      <t>ゼンネン</t>
    </rPh>
    <rPh sb="2" eb="3">
      <t>ド</t>
    </rPh>
    <rPh sb="4" eb="6">
      <t>ザイコ</t>
    </rPh>
    <rPh sb="12" eb="15">
      <t>ミシッコウ</t>
    </rPh>
    <phoneticPr fontId="3"/>
  </si>
  <si>
    <t>HP及びメールサービスホスティング料</t>
    <rPh sb="2" eb="3">
      <t>オヨ</t>
    </rPh>
    <rPh sb="17" eb="18">
      <t>リョウ</t>
    </rPh>
    <phoneticPr fontId="3"/>
  </si>
  <si>
    <t>町長就任によるDX推進方法の再構築のため、モバイルパソコン、町内Wi-Fi整備引き込み関連予算等が未執行のため</t>
    <rPh sb="0" eb="2">
      <t>チョウチョウ</t>
    </rPh>
    <rPh sb="2" eb="4">
      <t>シュウニン</t>
    </rPh>
    <rPh sb="9" eb="11">
      <t>スイシン</t>
    </rPh>
    <rPh sb="11" eb="13">
      <t>ホウホウ</t>
    </rPh>
    <rPh sb="14" eb="17">
      <t>サイコウチク</t>
    </rPh>
    <rPh sb="30" eb="32">
      <t>チョウナイ</t>
    </rPh>
    <rPh sb="37" eb="39">
      <t>セイビ</t>
    </rPh>
    <rPh sb="39" eb="40">
      <t>ヒ</t>
    </rPh>
    <rPh sb="41" eb="42">
      <t>コ</t>
    </rPh>
    <rPh sb="43" eb="45">
      <t>カンレン</t>
    </rPh>
    <rPh sb="45" eb="47">
      <t>ヨサン</t>
    </rPh>
    <rPh sb="47" eb="48">
      <t>トウ</t>
    </rPh>
    <rPh sb="49" eb="52">
      <t>ミシッコウ</t>
    </rPh>
    <phoneticPr fontId="3"/>
  </si>
  <si>
    <t>他の通信運搬費についてはほぼ前年同様</t>
    <rPh sb="0" eb="1">
      <t>タ</t>
    </rPh>
    <rPh sb="2" eb="4">
      <t>ツウシン</t>
    </rPh>
    <rPh sb="4" eb="7">
      <t>ウンパンヒ</t>
    </rPh>
    <rPh sb="14" eb="16">
      <t>ゼンネン</t>
    </rPh>
    <rPh sb="16" eb="18">
      <t>ドウヨウ</t>
    </rPh>
    <phoneticPr fontId="3"/>
  </si>
  <si>
    <t>SKYSEA（資産管理システム）ライセンス料</t>
    <rPh sb="7" eb="9">
      <t>シサン</t>
    </rPh>
    <rPh sb="9" eb="11">
      <t>カンリ</t>
    </rPh>
    <rPh sb="21" eb="22">
      <t>リョウ</t>
    </rPh>
    <phoneticPr fontId="3"/>
  </si>
  <si>
    <t>予算どおり執行</t>
    <rPh sb="0" eb="2">
      <t>ヨサン</t>
    </rPh>
    <rPh sb="5" eb="7">
      <t>シッコウ</t>
    </rPh>
    <phoneticPr fontId="3"/>
  </si>
  <si>
    <t>前年同額</t>
    <rPh sb="0" eb="2">
      <t>ゼンネン</t>
    </rPh>
    <rPh sb="2" eb="4">
      <t>ドウガク</t>
    </rPh>
    <phoneticPr fontId="3"/>
  </si>
  <si>
    <t>総合行政ネットワーク機器借上（長期継続契約　LGWANメール運用の庁内メールサーバーR3.2～R8.1）、LGWAN接続用ルータ借上（R1.1～R6.3末）</t>
    <rPh sb="0" eb="2">
      <t>ソウゴウ</t>
    </rPh>
    <rPh sb="2" eb="4">
      <t>ギョウセイ</t>
    </rPh>
    <rPh sb="10" eb="12">
      <t>キキ</t>
    </rPh>
    <rPh sb="12" eb="14">
      <t>カリア</t>
    </rPh>
    <rPh sb="15" eb="17">
      <t>チョウキ</t>
    </rPh>
    <rPh sb="17" eb="19">
      <t>ケイゾク</t>
    </rPh>
    <rPh sb="19" eb="21">
      <t>ケイヤク</t>
    </rPh>
    <rPh sb="30" eb="32">
      <t>ウンヨウ</t>
    </rPh>
    <rPh sb="33" eb="35">
      <t>チョウナイ</t>
    </rPh>
    <rPh sb="58" eb="60">
      <t>セツゾク</t>
    </rPh>
    <rPh sb="60" eb="61">
      <t>ヨウ</t>
    </rPh>
    <rPh sb="64" eb="65">
      <t>シャク</t>
    </rPh>
    <rPh sb="65" eb="66">
      <t>ジョウ</t>
    </rPh>
    <rPh sb="76" eb="77">
      <t>マツ</t>
    </rPh>
    <phoneticPr fontId="3"/>
  </si>
  <si>
    <t>上記理由による差額</t>
    <rPh sb="0" eb="2">
      <t>ジョウキ</t>
    </rPh>
    <rPh sb="2" eb="4">
      <t>リユウ</t>
    </rPh>
    <rPh sb="7" eb="9">
      <t>サガク</t>
    </rPh>
    <phoneticPr fontId="3"/>
  </si>
  <si>
    <t>OA機器借上料　H30年度パソコン50台、プリンタ50台（R5.6まで）→再リース（R6.6まで）、R2年度ノートパソコン50台（R7.10まで）</t>
    <rPh sb="2" eb="4">
      <t>キキ</t>
    </rPh>
    <rPh sb="11" eb="13">
      <t>ネンド</t>
    </rPh>
    <rPh sb="19" eb="20">
      <t>ダイ</t>
    </rPh>
    <rPh sb="27" eb="28">
      <t>ダイ</t>
    </rPh>
    <rPh sb="37" eb="38">
      <t>サイ</t>
    </rPh>
    <rPh sb="52" eb="54">
      <t>ネンド</t>
    </rPh>
    <rPh sb="63" eb="64">
      <t>ダイ</t>
    </rPh>
    <phoneticPr fontId="3"/>
  </si>
  <si>
    <t>R5.6までの月額の積算誤り（消費税込みのものに消費税をかけていたため）</t>
    <rPh sb="7" eb="9">
      <t>ツキガク</t>
    </rPh>
    <rPh sb="10" eb="12">
      <t>セキサン</t>
    </rPh>
    <rPh sb="12" eb="13">
      <t>アヤマ</t>
    </rPh>
    <rPh sb="15" eb="18">
      <t>ショウヒゼイ</t>
    </rPh>
    <rPh sb="18" eb="19">
      <t>コ</t>
    </rPh>
    <rPh sb="24" eb="27">
      <t>ショウヒゼイ</t>
    </rPh>
    <phoneticPr fontId="3"/>
  </si>
  <si>
    <t>モバイルパソコン購入事業（副町長及び課長　13台）</t>
    <rPh sb="8" eb="10">
      <t>コウニュウ</t>
    </rPh>
    <rPh sb="10" eb="12">
      <t>ジギョウ</t>
    </rPh>
    <rPh sb="13" eb="16">
      <t>フクチョウチョウ</t>
    </rPh>
    <rPh sb="16" eb="17">
      <t>オヨ</t>
    </rPh>
    <rPh sb="18" eb="20">
      <t>カチョウ</t>
    </rPh>
    <rPh sb="23" eb="24">
      <t>ダイ</t>
    </rPh>
    <phoneticPr fontId="3"/>
  </si>
  <si>
    <t>町長就任によるDX推進方法の再構築（スマホ支給）のため、購入を見送ったため</t>
    <rPh sb="0" eb="2">
      <t>チョウチョウ</t>
    </rPh>
    <rPh sb="2" eb="4">
      <t>シュウニン</t>
    </rPh>
    <rPh sb="9" eb="11">
      <t>スイシン</t>
    </rPh>
    <rPh sb="11" eb="13">
      <t>ホウホウ</t>
    </rPh>
    <rPh sb="14" eb="15">
      <t>サイ</t>
    </rPh>
    <rPh sb="15" eb="17">
      <t>コウチク</t>
    </rPh>
    <rPh sb="21" eb="23">
      <t>シキュウ</t>
    </rPh>
    <rPh sb="28" eb="30">
      <t>コウニュウ</t>
    </rPh>
    <rPh sb="31" eb="33">
      <t>ミオク</t>
    </rPh>
    <phoneticPr fontId="3"/>
  </si>
  <si>
    <t>神奈川県セキュリティクラウドサービス使用料</t>
    <rPh sb="0" eb="4">
      <t>カナガワケン</t>
    </rPh>
    <rPh sb="18" eb="21">
      <t>シヨウリョウ</t>
    </rPh>
    <phoneticPr fontId="3"/>
  </si>
  <si>
    <t>神奈川県セキュリティクラウドサービス提供委託料</t>
    <rPh sb="0" eb="4">
      <t>カナガワケン</t>
    </rPh>
    <rPh sb="18" eb="20">
      <t>テイキョウ</t>
    </rPh>
    <rPh sb="20" eb="23">
      <t>イタクリョウ</t>
    </rPh>
    <phoneticPr fontId="3"/>
  </si>
  <si>
    <t>通信運搬費に移行</t>
    <rPh sb="0" eb="2">
      <t>ツウシン</t>
    </rPh>
    <rPh sb="2" eb="5">
      <t>ウンパンヒ</t>
    </rPh>
    <rPh sb="6" eb="8">
      <t>イコウ</t>
    </rPh>
    <phoneticPr fontId="3"/>
  </si>
  <si>
    <t>まちづくり推進事業基金元金積立</t>
    <rPh sb="5" eb="7">
      <t>スイシン</t>
    </rPh>
    <rPh sb="7" eb="9">
      <t>ジギョウ</t>
    </rPh>
    <rPh sb="9" eb="11">
      <t>キキン</t>
    </rPh>
    <rPh sb="11" eb="13">
      <t>ガンキン</t>
    </rPh>
    <rPh sb="13" eb="15">
      <t>ツミタテ</t>
    </rPh>
    <phoneticPr fontId="3"/>
  </si>
  <si>
    <t>寄付額０のため未積立</t>
    <rPh sb="0" eb="3">
      <t>キフガク</t>
    </rPh>
    <rPh sb="7" eb="9">
      <t>ミツ</t>
    </rPh>
    <rPh sb="9" eb="10">
      <t>タ</t>
    </rPh>
    <phoneticPr fontId="3"/>
  </si>
  <si>
    <t>全国過疎連盟負担金</t>
    <rPh sb="0" eb="2">
      <t>ゼンコク</t>
    </rPh>
    <rPh sb="2" eb="4">
      <t>カソ</t>
    </rPh>
    <rPh sb="4" eb="6">
      <t>レンメイ</t>
    </rPh>
    <rPh sb="6" eb="9">
      <t>フタンキン</t>
    </rPh>
    <phoneticPr fontId="3"/>
  </si>
  <si>
    <t>同左の算定によるもののため</t>
    <rPh sb="0" eb="1">
      <t>ドウ</t>
    </rPh>
    <rPh sb="1" eb="2">
      <t>ヒダリ</t>
    </rPh>
    <rPh sb="3" eb="5">
      <t>サンテイ</t>
    </rPh>
    <phoneticPr fontId="3"/>
  </si>
  <si>
    <t>男女共同参画講演会講師謝礼</t>
    <rPh sb="0" eb="2">
      <t>ダンジョ</t>
    </rPh>
    <rPh sb="2" eb="4">
      <t>キョウドウ</t>
    </rPh>
    <rPh sb="4" eb="6">
      <t>サンカク</t>
    </rPh>
    <rPh sb="6" eb="9">
      <t>コウエンカイ</t>
    </rPh>
    <rPh sb="9" eb="11">
      <t>コウシ</t>
    </rPh>
    <rPh sb="11" eb="13">
      <t>シャレイ</t>
    </rPh>
    <phoneticPr fontId="3"/>
  </si>
  <si>
    <t>予算通り執行</t>
    <rPh sb="0" eb="2">
      <t>ヨサン</t>
    </rPh>
    <rPh sb="2" eb="3">
      <t>ドオ</t>
    </rPh>
    <rPh sb="4" eb="6">
      <t>シッコウ</t>
    </rPh>
    <phoneticPr fontId="3"/>
  </si>
  <si>
    <t>男女共同参画講演会共同開催負担金</t>
    <rPh sb="0" eb="2">
      <t>ダンジョ</t>
    </rPh>
    <rPh sb="2" eb="4">
      <t>キョウドウ</t>
    </rPh>
    <rPh sb="4" eb="6">
      <t>サンカク</t>
    </rPh>
    <rPh sb="6" eb="9">
      <t>コウエンカイ</t>
    </rPh>
    <rPh sb="9" eb="11">
      <t>キョウドウ</t>
    </rPh>
    <rPh sb="11" eb="13">
      <t>カイサイ</t>
    </rPh>
    <rPh sb="13" eb="16">
      <t>フタンキン</t>
    </rPh>
    <phoneticPr fontId="3"/>
  </si>
  <si>
    <t>女性への暴力に対する緊急一時保護事業負担金</t>
    <rPh sb="0" eb="2">
      <t>ジョセイ</t>
    </rPh>
    <rPh sb="4" eb="6">
      <t>ボウリョク</t>
    </rPh>
    <rPh sb="7" eb="8">
      <t>タイ</t>
    </rPh>
    <rPh sb="10" eb="12">
      <t>キンキュウ</t>
    </rPh>
    <rPh sb="12" eb="14">
      <t>イチジ</t>
    </rPh>
    <rPh sb="14" eb="16">
      <t>ホゴ</t>
    </rPh>
    <rPh sb="16" eb="18">
      <t>ジギョウ</t>
    </rPh>
    <rPh sb="18" eb="21">
      <t>フタンキン</t>
    </rPh>
    <phoneticPr fontId="3"/>
  </si>
  <si>
    <t>該当なしのため未執行</t>
    <rPh sb="0" eb="2">
      <t>ガイトウ</t>
    </rPh>
    <rPh sb="7" eb="10">
      <t>ミシッコウ</t>
    </rPh>
    <phoneticPr fontId="3"/>
  </si>
  <si>
    <t>支払いに不足が生じたため交付金より流用して実施</t>
    <rPh sb="0" eb="2">
      <t>シハラ</t>
    </rPh>
    <rPh sb="4" eb="6">
      <t>フソク</t>
    </rPh>
    <rPh sb="7" eb="8">
      <t>ショウ</t>
    </rPh>
    <rPh sb="12" eb="15">
      <t>コウフキン</t>
    </rPh>
    <rPh sb="17" eb="19">
      <t>リュウヨウ</t>
    </rPh>
    <rPh sb="21" eb="23">
      <t>ジッシ</t>
    </rPh>
    <phoneticPr fontId="3"/>
  </si>
  <si>
    <t>ウクライナ避難民支援交付金</t>
    <rPh sb="5" eb="8">
      <t>ヒナンミン</t>
    </rPh>
    <rPh sb="8" eb="10">
      <t>シエン</t>
    </rPh>
    <rPh sb="10" eb="13">
      <t>コウフキン</t>
    </rPh>
    <phoneticPr fontId="3"/>
  </si>
  <si>
    <t>当初は町独自の支援を措置したが、２組目の避難民が日本財団の支援が受けられた。しかし日常の生活支援のため＠100,000円×４名の支援を実施した。</t>
    <rPh sb="17" eb="19">
      <t>クミメ</t>
    </rPh>
    <rPh sb="20" eb="23">
      <t>ヒナンミン</t>
    </rPh>
    <rPh sb="24" eb="26">
      <t>ニホン</t>
    </rPh>
    <rPh sb="26" eb="28">
      <t>ザイダン</t>
    </rPh>
    <rPh sb="29" eb="31">
      <t>シエン</t>
    </rPh>
    <rPh sb="32" eb="33">
      <t>ウ</t>
    </rPh>
    <rPh sb="41" eb="43">
      <t>ニチジョウ</t>
    </rPh>
    <rPh sb="44" eb="46">
      <t>セイカツ</t>
    </rPh>
    <rPh sb="46" eb="48">
      <t>シエン</t>
    </rPh>
    <rPh sb="59" eb="60">
      <t>エン</t>
    </rPh>
    <rPh sb="62" eb="63">
      <t>ナ</t>
    </rPh>
    <rPh sb="64" eb="66">
      <t>シエン</t>
    </rPh>
    <rPh sb="67" eb="69">
      <t>ジッシ</t>
    </rPh>
    <phoneticPr fontId="3"/>
  </si>
  <si>
    <t>避難民受け入れのための町営住宅（ハウスクリーニング代）</t>
    <rPh sb="0" eb="3">
      <t>ヒナンミン</t>
    </rPh>
    <rPh sb="3" eb="4">
      <t>ウ</t>
    </rPh>
    <rPh sb="5" eb="6">
      <t>イ</t>
    </rPh>
    <rPh sb="11" eb="13">
      <t>チョウエイ</t>
    </rPh>
    <rPh sb="13" eb="15">
      <t>ジュウタク</t>
    </rPh>
    <rPh sb="25" eb="26">
      <t>ダイ</t>
    </rPh>
    <phoneticPr fontId="3"/>
  </si>
  <si>
    <t>R5は未実施</t>
    <rPh sb="3" eb="6">
      <t>ミジッシ</t>
    </rPh>
    <phoneticPr fontId="3"/>
  </si>
  <si>
    <t>避難民受け入れのための家財運搬費</t>
    <rPh sb="0" eb="3">
      <t>ヒナンミン</t>
    </rPh>
    <rPh sb="3" eb="4">
      <t>ウ</t>
    </rPh>
    <rPh sb="5" eb="6">
      <t>イ</t>
    </rPh>
    <rPh sb="11" eb="13">
      <t>カザイ</t>
    </rPh>
    <rPh sb="13" eb="16">
      <t>ウンパンヒ</t>
    </rPh>
    <phoneticPr fontId="3"/>
  </si>
  <si>
    <t>R4に実施</t>
    <rPh sb="3" eb="5">
      <t>ジッシ</t>
    </rPh>
    <phoneticPr fontId="3"/>
  </si>
  <si>
    <t>R4の１組目は日本財団の支援が受けられたため実施していない</t>
    <rPh sb="4" eb="6">
      <t>クミメ</t>
    </rPh>
    <rPh sb="7" eb="9">
      <t>ニホン</t>
    </rPh>
    <rPh sb="9" eb="11">
      <t>ザイダン</t>
    </rPh>
    <rPh sb="12" eb="14">
      <t>シエン</t>
    </rPh>
    <rPh sb="15" eb="16">
      <t>ウ</t>
    </rPh>
    <rPh sb="22" eb="24">
      <t>ジッシ</t>
    </rPh>
    <phoneticPr fontId="3"/>
  </si>
  <si>
    <t>R5.１より入居のため</t>
    <rPh sb="6" eb="8">
      <t>ニュウキョ</t>
    </rPh>
    <phoneticPr fontId="3"/>
  </si>
  <si>
    <t>R4年度は１件（10,000円）の寄付があったため</t>
    <rPh sb="2" eb="4">
      <t>ネンド</t>
    </rPh>
    <rPh sb="6" eb="7">
      <t>ケン</t>
    </rPh>
    <rPh sb="14" eb="15">
      <t>エン</t>
    </rPh>
    <rPh sb="17" eb="19">
      <t>キフ</t>
    </rPh>
    <phoneticPr fontId="3"/>
  </si>
  <si>
    <t>R4はコロナ禍により出張回数が少なかったこと、また全ての出張に公用車を活用していたため。</t>
    <rPh sb="6" eb="7">
      <t>ワザワイ</t>
    </rPh>
    <rPh sb="10" eb="12">
      <t>シュッチョウ</t>
    </rPh>
    <rPh sb="12" eb="14">
      <t>カイスウ</t>
    </rPh>
    <rPh sb="15" eb="16">
      <t>スク</t>
    </rPh>
    <rPh sb="25" eb="26">
      <t>スベ</t>
    </rPh>
    <rPh sb="28" eb="30">
      <t>シュッチョウ</t>
    </rPh>
    <rPh sb="31" eb="34">
      <t>コウヨウシャ</t>
    </rPh>
    <rPh sb="35" eb="37">
      <t>カツヨウ</t>
    </rPh>
    <phoneticPr fontId="3"/>
  </si>
  <si>
    <t>R4は実施したが、R5は未執行</t>
    <rPh sb="3" eb="5">
      <t>ジッシ</t>
    </rPh>
    <rPh sb="12" eb="15">
      <t>ミシッコウ</t>
    </rPh>
    <phoneticPr fontId="3"/>
  </si>
  <si>
    <t>R4には委託していたため</t>
    <rPh sb="4" eb="6">
      <t>イタク</t>
    </rPh>
    <phoneticPr fontId="3"/>
  </si>
  <si>
    <t>R4は6月からの採用であったため</t>
    <phoneticPr fontId="3"/>
  </si>
  <si>
    <t>R4は6月からの採用であったため</t>
    <rPh sb="4" eb="5">
      <t>ツキ</t>
    </rPh>
    <rPh sb="8" eb="10">
      <t>サイヨウ</t>
    </rPh>
    <phoneticPr fontId="3"/>
  </si>
  <si>
    <t>R4に比べ対面会議などが増加したため</t>
    <rPh sb="3" eb="4">
      <t>クラ</t>
    </rPh>
    <rPh sb="5" eb="7">
      <t>タイメン</t>
    </rPh>
    <rPh sb="7" eb="9">
      <t>カイギ</t>
    </rPh>
    <rPh sb="12" eb="14">
      <t>ゾウカ</t>
    </rPh>
    <phoneticPr fontId="3"/>
  </si>
  <si>
    <t>在庫数に応じて執行するため（次回はR8年度）</t>
    <rPh sb="0" eb="2">
      <t>ザイコ</t>
    </rPh>
    <rPh sb="2" eb="3">
      <t>スウ</t>
    </rPh>
    <rPh sb="4" eb="5">
      <t>オウ</t>
    </rPh>
    <rPh sb="7" eb="9">
      <t>シッコウ</t>
    </rPh>
    <rPh sb="14" eb="16">
      <t>ジカイ</t>
    </rPh>
    <rPh sb="19" eb="21">
      <t>ネンド</t>
    </rPh>
    <phoneticPr fontId="3"/>
  </si>
  <si>
    <t>R5.3月議会において一般質問された真鶴桜（貴船神社）の同定作業のためのDNA鑑定によるもの</t>
    <rPh sb="4" eb="5">
      <t>ツキ</t>
    </rPh>
    <rPh sb="5" eb="7">
      <t>ギカイ</t>
    </rPh>
    <rPh sb="11" eb="15">
      <t>イッパンシツモン</t>
    </rPh>
    <rPh sb="18" eb="20">
      <t>マナヅル</t>
    </rPh>
    <rPh sb="20" eb="21">
      <t>サクラ</t>
    </rPh>
    <rPh sb="22" eb="24">
      <t>キフネ</t>
    </rPh>
    <rPh sb="24" eb="26">
      <t>ジンジャ</t>
    </rPh>
    <rPh sb="28" eb="30">
      <t>ドウテイ</t>
    </rPh>
    <rPh sb="30" eb="32">
      <t>サギョウ</t>
    </rPh>
    <rPh sb="39" eb="41">
      <t>カンテイ</t>
    </rPh>
    <phoneticPr fontId="3"/>
  </si>
  <si>
    <t>同様に2回開催であったが欠席委員の数の相違によるもの</t>
    <rPh sb="0" eb="2">
      <t>ドウヨウ</t>
    </rPh>
    <rPh sb="4" eb="5">
      <t>カイ</t>
    </rPh>
    <rPh sb="5" eb="7">
      <t>カイサイ</t>
    </rPh>
    <rPh sb="12" eb="14">
      <t>ケッセキ</t>
    </rPh>
    <rPh sb="14" eb="16">
      <t>イイン</t>
    </rPh>
    <rPh sb="17" eb="18">
      <t>カズ</t>
    </rPh>
    <rPh sb="19" eb="21">
      <t>ソウイ</t>
    </rPh>
    <phoneticPr fontId="3"/>
  </si>
  <si>
    <t>R4は１組2名の利用であったため</t>
    <rPh sb="4" eb="5">
      <t>クミ</t>
    </rPh>
    <rPh sb="6" eb="7">
      <t>ナ</t>
    </rPh>
    <rPh sb="8" eb="10">
      <t>リヨウ</t>
    </rPh>
    <phoneticPr fontId="3"/>
  </si>
  <si>
    <t>R4年度は事業実施のため</t>
    <rPh sb="2" eb="4">
      <t>ネンド</t>
    </rPh>
    <rPh sb="3" eb="4">
      <t>ド</t>
    </rPh>
    <rPh sb="5" eb="7">
      <t>ジギョウ</t>
    </rPh>
    <rPh sb="7" eb="9">
      <t>ジッシ</t>
    </rPh>
    <phoneticPr fontId="3"/>
  </si>
  <si>
    <t>R4年度はオンライン会議有償ライセンス更新手数料（29,480円）があったため</t>
    <rPh sb="2" eb="4">
      <t>ネンド</t>
    </rPh>
    <rPh sb="10" eb="12">
      <t>カイギ</t>
    </rPh>
    <rPh sb="12" eb="14">
      <t>ユウショウ</t>
    </rPh>
    <rPh sb="19" eb="21">
      <t>コウシン</t>
    </rPh>
    <rPh sb="21" eb="24">
      <t>テスウリョウ</t>
    </rPh>
    <rPh sb="31" eb="32">
      <t>エン</t>
    </rPh>
    <phoneticPr fontId="3"/>
  </si>
  <si>
    <t>R4はH30年度のリースが12月分のところ、R5は3月分であったため</t>
    <rPh sb="6" eb="8">
      <t>ネンド</t>
    </rPh>
    <rPh sb="15" eb="16">
      <t>ツキ</t>
    </rPh>
    <rPh sb="16" eb="17">
      <t>ブン</t>
    </rPh>
    <rPh sb="26" eb="27">
      <t>ツキ</t>
    </rPh>
    <rPh sb="27" eb="28">
      <t>ブン</t>
    </rPh>
    <phoneticPr fontId="3"/>
  </si>
  <si>
    <t>R5新規事業のため</t>
    <rPh sb="2" eb="4">
      <t>シンキ</t>
    </rPh>
    <rPh sb="4" eb="6">
      <t>ジギョウ</t>
    </rPh>
    <phoneticPr fontId="3"/>
  </si>
  <si>
    <t>R4は提供委託ということで委託料に計上していたため皆増（R4との差額は初期費用など）</t>
    <rPh sb="3" eb="5">
      <t>テイキョウ</t>
    </rPh>
    <rPh sb="5" eb="7">
      <t>イタク</t>
    </rPh>
    <rPh sb="13" eb="16">
      <t>イタクリョウ</t>
    </rPh>
    <rPh sb="17" eb="19">
      <t>ケイジョウ</t>
    </rPh>
    <rPh sb="25" eb="27">
      <t>ミナゾウ</t>
    </rPh>
    <rPh sb="32" eb="34">
      <t>サガク</t>
    </rPh>
    <rPh sb="35" eb="37">
      <t>ショキ</t>
    </rPh>
    <rPh sb="37" eb="39">
      <t>ヒヨウ</t>
    </rPh>
    <phoneticPr fontId="3"/>
  </si>
  <si>
    <t>R5は通信運搬費に計上のため皆減</t>
    <rPh sb="3" eb="5">
      <t>ツウシン</t>
    </rPh>
    <rPh sb="5" eb="8">
      <t>ウンパンヒ</t>
    </rPh>
    <rPh sb="9" eb="11">
      <t>ケイジョウ</t>
    </rPh>
    <rPh sb="14" eb="15">
      <t>ミナ</t>
    </rPh>
    <rPh sb="15" eb="16">
      <t>ゲン</t>
    </rPh>
    <phoneticPr fontId="3"/>
  </si>
  <si>
    <t>R4年度は湯河原町が事務局であったため</t>
    <rPh sb="2" eb="4">
      <t>ネンド</t>
    </rPh>
    <rPh sb="5" eb="9">
      <t>ユガワラマチ</t>
    </rPh>
    <rPh sb="10" eb="13">
      <t>ジムキョク</t>
    </rPh>
    <phoneticPr fontId="3"/>
  </si>
  <si>
    <t>R4年度も未執行</t>
    <rPh sb="2" eb="4">
      <t>ネンド</t>
    </rPh>
    <rPh sb="5" eb="8">
      <t>ミシッコウ</t>
    </rPh>
    <phoneticPr fontId="3"/>
  </si>
  <si>
    <t>NHK放送受信料</t>
    <phoneticPr fontId="3"/>
  </si>
  <si>
    <t>総合戦略推進会議委員謝礼</t>
    <rPh sb="0" eb="2">
      <t>ソウゴウ</t>
    </rPh>
    <rPh sb="2" eb="4">
      <t>センリャク</t>
    </rPh>
    <rPh sb="4" eb="6">
      <t>スイシン</t>
    </rPh>
    <rPh sb="6" eb="8">
      <t>カイギ</t>
    </rPh>
    <rPh sb="8" eb="10">
      <t>イイン</t>
    </rPh>
    <rPh sb="10" eb="12">
      <t>シャレイ</t>
    </rPh>
    <phoneticPr fontId="3"/>
  </si>
  <si>
    <t>町村会負担金算定額が減額（△1,000円）のため</t>
    <rPh sb="0" eb="3">
      <t>チョウソンカイ</t>
    </rPh>
    <rPh sb="3" eb="6">
      <t>フタンキン</t>
    </rPh>
    <rPh sb="6" eb="8">
      <t>サンテイ</t>
    </rPh>
    <rPh sb="8" eb="9">
      <t>ガク</t>
    </rPh>
    <rPh sb="10" eb="12">
      <t>ゲンガク</t>
    </rPh>
    <rPh sb="19" eb="20">
      <t>エン</t>
    </rPh>
    <phoneticPr fontId="3"/>
  </si>
  <si>
    <t>ほぼ予算通り執行（＠2.6円×30,000枚）</t>
    <rPh sb="2" eb="5">
      <t>ヨサンドオ</t>
    </rPh>
    <rPh sb="6" eb="8">
      <t>シッコウ</t>
    </rPh>
    <rPh sb="13" eb="14">
      <t>エン</t>
    </rPh>
    <rPh sb="21" eb="22">
      <t>マイ</t>
    </rPh>
    <phoneticPr fontId="3"/>
  </si>
  <si>
    <t>1月請求分より△990円となったため（990×3＝2,970円+予算差額600円＝3,570円）</t>
    <rPh sb="1" eb="2">
      <t>ツキ</t>
    </rPh>
    <rPh sb="2" eb="5">
      <t>セイキュウブン</t>
    </rPh>
    <rPh sb="11" eb="12">
      <t>エン</t>
    </rPh>
    <rPh sb="30" eb="31">
      <t>エン</t>
    </rPh>
    <rPh sb="32" eb="34">
      <t>ヨサン</t>
    </rPh>
    <rPh sb="34" eb="36">
      <t>サガク</t>
    </rPh>
    <rPh sb="39" eb="40">
      <t>エン</t>
    </rPh>
    <rPh sb="46" eb="47">
      <t>エン</t>
    </rPh>
    <phoneticPr fontId="3"/>
  </si>
  <si>
    <t>算出方法は均等割（40,000）と過疎債割であるための差額</t>
    <rPh sb="0" eb="2">
      <t>サンシュツ</t>
    </rPh>
    <rPh sb="2" eb="4">
      <t>ホウホウ</t>
    </rPh>
    <rPh sb="5" eb="8">
      <t>キントウワ</t>
    </rPh>
    <rPh sb="17" eb="20">
      <t>カソサイ</t>
    </rPh>
    <rPh sb="20" eb="21">
      <t>ワリ</t>
    </rPh>
    <rPh sb="27" eb="29">
      <t>サガク</t>
    </rPh>
    <phoneticPr fontId="3"/>
  </si>
  <si>
    <t>2回開催したが、当初メディア関連で１名委嘱を想定していたが未実施のため△15,000円×2回分残</t>
    <rPh sb="1" eb="2">
      <t>カイ</t>
    </rPh>
    <rPh sb="2" eb="4">
      <t>カイサイ</t>
    </rPh>
    <rPh sb="8" eb="10">
      <t>トウショ</t>
    </rPh>
    <rPh sb="14" eb="16">
      <t>カンレン</t>
    </rPh>
    <rPh sb="18" eb="19">
      <t>ナ</t>
    </rPh>
    <rPh sb="19" eb="21">
      <t>イショク</t>
    </rPh>
    <rPh sb="22" eb="24">
      <t>ソウテイ</t>
    </rPh>
    <rPh sb="29" eb="32">
      <t>ミジッシ</t>
    </rPh>
    <rPh sb="42" eb="43">
      <t>エン</t>
    </rPh>
    <rPh sb="45" eb="46">
      <t>カイ</t>
    </rPh>
    <rPh sb="46" eb="47">
      <t>ブン</t>
    </rPh>
    <rPh sb="47" eb="48">
      <t>ザン</t>
    </rPh>
    <phoneticPr fontId="3"/>
  </si>
  <si>
    <t>GIS運用委託料（R4年度に導入した統合型GIS及び公開型GIS運用委託料、同時接続フリー、ユーザー情報更新（1回）、データ年次更新（1回）、ヘルプデスク開設、サポートサイト利用の運用委託料）</t>
    <rPh sb="3" eb="5">
      <t>ウンヨウ</t>
    </rPh>
    <rPh sb="5" eb="8">
      <t>イタクリョウ</t>
    </rPh>
    <rPh sb="11" eb="13">
      <t>ネンド</t>
    </rPh>
    <rPh sb="14" eb="16">
      <t>ドウニュウ</t>
    </rPh>
    <rPh sb="18" eb="21">
      <t>トウゴウガタ</t>
    </rPh>
    <rPh sb="24" eb="25">
      <t>オヨ</t>
    </rPh>
    <rPh sb="26" eb="29">
      <t>コウカイガタ</t>
    </rPh>
    <rPh sb="32" eb="34">
      <t>ウンヨウ</t>
    </rPh>
    <rPh sb="34" eb="37">
      <t>イタクリョウ</t>
    </rPh>
    <rPh sb="38" eb="40">
      <t>ドウジ</t>
    </rPh>
    <rPh sb="40" eb="42">
      <t>セツゾク</t>
    </rPh>
    <rPh sb="50" eb="52">
      <t>ジョウホウ</t>
    </rPh>
    <rPh sb="52" eb="54">
      <t>コウシン</t>
    </rPh>
    <rPh sb="56" eb="57">
      <t>カイ</t>
    </rPh>
    <rPh sb="62" eb="64">
      <t>ネンジ</t>
    </rPh>
    <rPh sb="64" eb="66">
      <t>コウシン</t>
    </rPh>
    <rPh sb="68" eb="69">
      <t>カイ</t>
    </rPh>
    <rPh sb="77" eb="79">
      <t>カイセツ</t>
    </rPh>
    <rPh sb="87" eb="89">
      <t>リヨウ</t>
    </rPh>
    <rPh sb="90" eb="92">
      <t>ウンヨウ</t>
    </rPh>
    <rPh sb="92" eb="95">
      <t>イタクリョウ</t>
    </rPh>
    <phoneticPr fontId="3"/>
  </si>
  <si>
    <t>特別職（町長・副町長）の出張旅費</t>
    <rPh sb="0" eb="3">
      <t>トクベツショク</t>
    </rPh>
    <rPh sb="4" eb="6">
      <t>チョウチョウ</t>
    </rPh>
    <rPh sb="7" eb="10">
      <t>フクチョウチョウ</t>
    </rPh>
    <rPh sb="12" eb="14">
      <t>シュッチョウ</t>
    </rPh>
    <rPh sb="14" eb="16">
      <t>リョヒ</t>
    </rPh>
    <phoneticPr fontId="3"/>
  </si>
  <si>
    <t>③R4支出済額との比較</t>
    <rPh sb="3" eb="5">
      <t>シシュツ</t>
    </rPh>
    <rPh sb="5" eb="6">
      <t>スミ</t>
    </rPh>
    <rPh sb="6" eb="7">
      <t>ガク</t>
    </rPh>
    <rPh sb="9" eb="11">
      <t>ヒカク</t>
    </rPh>
    <phoneticPr fontId="3"/>
  </si>
  <si>
    <t>②R5不用額理由</t>
    <rPh sb="3" eb="6">
      <t>フヨウガク</t>
    </rPh>
    <rPh sb="6" eb="8">
      <t>リユウ</t>
    </rPh>
    <phoneticPr fontId="3"/>
  </si>
  <si>
    <t>冠婚葬祭などの緊急時対応のため多めに予算計上していたため</t>
    <rPh sb="0" eb="4">
      <t>カンコンソウサイ</t>
    </rPh>
    <rPh sb="7" eb="10">
      <t>キンキュウジ</t>
    </rPh>
    <rPh sb="10" eb="12">
      <t>タイオウ</t>
    </rPh>
    <rPh sb="15" eb="16">
      <t>オオ</t>
    </rPh>
    <rPh sb="18" eb="20">
      <t>ヨサン</t>
    </rPh>
    <rPh sb="20" eb="22">
      <t>ケイジョウ</t>
    </rPh>
    <phoneticPr fontId="3"/>
  </si>
  <si>
    <t>評価理由</t>
    <rPh sb="0" eb="2">
      <t>ヒョウカ</t>
    </rPh>
    <rPh sb="2" eb="4">
      <t>リユウ</t>
    </rPh>
    <phoneticPr fontId="3"/>
  </si>
  <si>
    <t>スケジュール重複件数0件</t>
    <rPh sb="6" eb="8">
      <t>チョウフク</t>
    </rPh>
    <rPh sb="8" eb="10">
      <t>ケンスウ</t>
    </rPh>
    <rPh sb="11" eb="12">
      <t>ケン</t>
    </rPh>
    <phoneticPr fontId="3"/>
  </si>
  <si>
    <t>目標指標（KPI）</t>
    <rPh sb="0" eb="2">
      <t>モクヒョウ</t>
    </rPh>
    <rPh sb="2" eb="4">
      <t>シヒョウ</t>
    </rPh>
    <phoneticPr fontId="3"/>
  </si>
  <si>
    <t>実積</t>
    <rPh sb="0" eb="2">
      <t>ジッセキ</t>
    </rPh>
    <phoneticPr fontId="3"/>
  </si>
  <si>
    <t>５段階評価
（課長）</t>
    <rPh sb="1" eb="3">
      <t>ダンカイ</t>
    </rPh>
    <rPh sb="3" eb="5">
      <t>ヒョウカ</t>
    </rPh>
    <rPh sb="7" eb="9">
      <t>カチョウ</t>
    </rPh>
    <phoneticPr fontId="3"/>
  </si>
  <si>
    <t>５段階評価
（町長）</t>
    <rPh sb="1" eb="3">
      <t>ダンカイ</t>
    </rPh>
    <rPh sb="3" eb="5">
      <t>ヒョウカ</t>
    </rPh>
    <rPh sb="7" eb="9">
      <t>チョウチョウ</t>
    </rPh>
    <phoneticPr fontId="3"/>
  </si>
  <si>
    <t>懇親会（△500）は未執行であったため補正減（△450）したが、町長就任後業者打合せ時の食糧費支出が増加したため</t>
    <rPh sb="0" eb="3">
      <t>コンシンカイ</t>
    </rPh>
    <rPh sb="10" eb="13">
      <t>ミシッコウ</t>
    </rPh>
    <rPh sb="19" eb="21">
      <t>ホセイ</t>
    </rPh>
    <rPh sb="21" eb="22">
      <t>ゲン</t>
    </rPh>
    <rPh sb="32" eb="34">
      <t>チョウチョウ</t>
    </rPh>
    <rPh sb="34" eb="36">
      <t>シュウニン</t>
    </rPh>
    <rPh sb="36" eb="37">
      <t>ゴ</t>
    </rPh>
    <rPh sb="37" eb="39">
      <t>ギョウシャ</t>
    </rPh>
    <rPh sb="39" eb="41">
      <t>ウチアワ</t>
    </rPh>
    <rPh sb="42" eb="43">
      <t>ジ</t>
    </rPh>
    <rPh sb="44" eb="47">
      <t>ショクリョウヒ</t>
    </rPh>
    <rPh sb="47" eb="49">
      <t>シシュツ</t>
    </rPh>
    <rPh sb="50" eb="52">
      <t>ゾウカ</t>
    </rPh>
    <phoneticPr fontId="3"/>
  </si>
  <si>
    <t>Output
単位</t>
    <rPh sb="7" eb="9">
      <t>タンイ</t>
    </rPh>
    <phoneticPr fontId="3"/>
  </si>
  <si>
    <t>Output
実績</t>
    <rPh sb="7" eb="9">
      <t>ジッセキ</t>
    </rPh>
    <phoneticPr fontId="3"/>
  </si>
  <si>
    <t>Output
予測</t>
    <rPh sb="7" eb="9">
      <t>ヨソク</t>
    </rPh>
    <phoneticPr fontId="3"/>
  </si>
  <si>
    <t>Output
指標名</t>
    <rPh sb="7" eb="10">
      <t>シヒョウメイ</t>
    </rPh>
    <phoneticPr fontId="3"/>
  </si>
  <si>
    <t>今回はつかわない。事業評価のときにつかうか検討</t>
    <rPh sb="0" eb="2">
      <t>コンカイ</t>
    </rPh>
    <rPh sb="9" eb="13">
      <t>ジギョウヒョウカ</t>
    </rPh>
    <rPh sb="21" eb="23">
      <t>ケントウ</t>
    </rPh>
    <phoneticPr fontId="3"/>
  </si>
  <si>
    <t>R5所属</t>
    <rPh sb="2" eb="3">
      <t>ショ</t>
    </rPh>
    <rPh sb="3" eb="4">
      <t>ゾク</t>
    </rPh>
    <phoneticPr fontId="4"/>
  </si>
  <si>
    <t>R6所属</t>
    <rPh sb="2" eb="3">
      <t>ショ</t>
    </rPh>
    <rPh sb="3" eb="4">
      <t>ゾク</t>
    </rPh>
    <phoneticPr fontId="4"/>
  </si>
  <si>
    <t>款</t>
    <rPh sb="0" eb="1">
      <t>カン</t>
    </rPh>
    <phoneticPr fontId="4"/>
  </si>
  <si>
    <t>項</t>
    <phoneticPr fontId="3"/>
  </si>
  <si>
    <t>目</t>
    <phoneticPr fontId="3"/>
  </si>
  <si>
    <t>名称</t>
    <rPh sb="0" eb="2">
      <t>メイショウ</t>
    </rPh>
    <phoneticPr fontId="3"/>
  </si>
  <si>
    <t>R5当初予算額</t>
    <rPh sb="2" eb="4">
      <t>トウショ</t>
    </rPh>
    <rPh sb="4" eb="6">
      <t>ヨサン</t>
    </rPh>
    <rPh sb="6" eb="7">
      <t>ガク</t>
    </rPh>
    <phoneticPr fontId="4"/>
  </si>
  <si>
    <t>R5補正予算額</t>
    <rPh sb="2" eb="4">
      <t>ホセイ</t>
    </rPh>
    <rPh sb="4" eb="6">
      <t>ヨサン</t>
    </rPh>
    <rPh sb="6" eb="7">
      <t>ガク</t>
    </rPh>
    <phoneticPr fontId="4"/>
  </si>
  <si>
    <t>R5継続費及び
繰越事業費
繰越額</t>
    <phoneticPr fontId="4"/>
  </si>
  <si>
    <t>R5予備費支出
及び
流用増減</t>
    <rPh sb="2" eb="5">
      <t>ヨビヒ</t>
    </rPh>
    <rPh sb="5" eb="7">
      <t>シシュツ</t>
    </rPh>
    <rPh sb="8" eb="9">
      <t>オヨ</t>
    </rPh>
    <rPh sb="11" eb="13">
      <t>リュウヨウ</t>
    </rPh>
    <rPh sb="13" eb="15">
      <t>ゾウゲン</t>
    </rPh>
    <phoneticPr fontId="4"/>
  </si>
  <si>
    <t>R5計</t>
    <rPh sb="2" eb="3">
      <t>ケイ</t>
    </rPh>
    <phoneticPr fontId="4"/>
  </si>
  <si>
    <t>R5不用額</t>
    <phoneticPr fontId="4"/>
  </si>
  <si>
    <t>節</t>
    <rPh sb="0" eb="1">
      <t>セツ</t>
    </rPh>
    <phoneticPr fontId="3"/>
  </si>
  <si>
    <t>細節</t>
    <rPh sb="0" eb="2">
      <t>サイセツ</t>
    </rPh>
    <phoneticPr fontId="3"/>
  </si>
  <si>
    <t>細々節</t>
    <rPh sb="0" eb="3">
      <t>サイサイセツ</t>
    </rPh>
    <phoneticPr fontId="3"/>
  </si>
  <si>
    <t>令和５年度　決算概要資料</t>
    <rPh sb="0" eb="2">
      <t>レイワ</t>
    </rPh>
    <rPh sb="3" eb="5">
      <t>ネンド</t>
    </rPh>
    <rPh sb="6" eb="8">
      <t>ケッサン</t>
    </rPh>
    <rPh sb="8" eb="10">
      <t>ガイヨウ</t>
    </rPh>
    <rPh sb="10" eb="12">
      <t>シリョウ</t>
    </rPh>
    <phoneticPr fontId="3"/>
  </si>
  <si>
    <t>一般会計</t>
    <phoneticPr fontId="3"/>
  </si>
  <si>
    <t>事業番号</t>
    <rPh sb="0" eb="2">
      <t>ジギョウ</t>
    </rPh>
    <rPh sb="2" eb="4">
      <t>バンゴウ</t>
    </rPh>
    <phoneticPr fontId="3"/>
  </si>
  <si>
    <t>出張回数</t>
    <rPh sb="0" eb="2">
      <t>シュッチョウ</t>
    </rPh>
    <rPh sb="2" eb="4">
      <t>カイスウ</t>
    </rPh>
    <phoneticPr fontId="3"/>
  </si>
  <si>
    <t>回</t>
    <rPh sb="0" eb="1">
      <t>カイ</t>
    </rPh>
    <phoneticPr fontId="3"/>
  </si>
  <si>
    <t>名刺印刷枚数</t>
    <rPh sb="0" eb="2">
      <t>メイシ</t>
    </rPh>
    <rPh sb="2" eb="4">
      <t>インサツ</t>
    </rPh>
    <rPh sb="4" eb="6">
      <t>マイスウ</t>
    </rPh>
    <phoneticPr fontId="3"/>
  </si>
  <si>
    <t>枚</t>
    <rPh sb="0" eb="1">
      <t>マイ</t>
    </rPh>
    <phoneticPr fontId="3"/>
  </si>
  <si>
    <t>貴船まつり懇親会
手土産代</t>
    <rPh sb="0" eb="2">
      <t>キフネ</t>
    </rPh>
    <rPh sb="5" eb="8">
      <t>コンシンカイ</t>
    </rPh>
    <rPh sb="9" eb="12">
      <t>テミヤゲ</t>
    </rPh>
    <rPh sb="12" eb="13">
      <t>ダイ</t>
    </rPh>
    <phoneticPr fontId="3"/>
  </si>
  <si>
    <t>1
150,000</t>
    <phoneticPr fontId="3"/>
  </si>
  <si>
    <t>0
108,861</t>
    <phoneticPr fontId="3"/>
  </si>
  <si>
    <t>回
円</t>
    <rPh sb="0" eb="1">
      <t>カイ</t>
    </rPh>
    <rPh sb="2" eb="3">
      <t>エン</t>
    </rPh>
    <phoneticPr fontId="3"/>
  </si>
  <si>
    <t>広告掲載</t>
    <rPh sb="0" eb="4">
      <t>コウコクケイサイ</t>
    </rPh>
    <phoneticPr fontId="3"/>
  </si>
  <si>
    <t>コロナ禍明けにより出張公務は増加したが、左記理由による減</t>
    <rPh sb="3" eb="4">
      <t>ワザワイ</t>
    </rPh>
    <rPh sb="4" eb="5">
      <t>ア</t>
    </rPh>
    <rPh sb="9" eb="11">
      <t>シュッチョウ</t>
    </rPh>
    <rPh sb="11" eb="13">
      <t>コウム</t>
    </rPh>
    <rPh sb="14" eb="16">
      <t>ゾウカ</t>
    </rPh>
    <rPh sb="20" eb="21">
      <t>ヒダリ</t>
    </rPh>
    <rPh sb="22" eb="24">
      <t>リユウ</t>
    </rPh>
    <rPh sb="27" eb="28">
      <t>ゲン</t>
    </rPh>
    <phoneticPr fontId="3"/>
  </si>
  <si>
    <t>共益費負担金（町営住宅住宅管理組合費＠6,900円）</t>
    <rPh sb="0" eb="3">
      <t>キョウエキヒ</t>
    </rPh>
    <rPh sb="3" eb="6">
      <t>フタンキン</t>
    </rPh>
    <rPh sb="7" eb="9">
      <t>チョウエイ</t>
    </rPh>
    <rPh sb="9" eb="11">
      <t>ジュウタク</t>
    </rPh>
    <rPh sb="11" eb="13">
      <t>ジュウタク</t>
    </rPh>
    <rPh sb="13" eb="15">
      <t>カンリ</t>
    </rPh>
    <rPh sb="15" eb="18">
      <t>クミアイヒ</t>
    </rPh>
    <rPh sb="24" eb="25">
      <t>エン</t>
    </rPh>
    <phoneticPr fontId="3"/>
  </si>
  <si>
    <t>R5支出済額</t>
    <phoneticPr fontId="4"/>
  </si>
  <si>
    <t>R4支出済額</t>
    <phoneticPr fontId="4"/>
  </si>
  <si>
    <t>支出済額
（R5-R4）</t>
    <phoneticPr fontId="3"/>
  </si>
  <si>
    <t>モバイルパソコン購入</t>
    <rPh sb="8" eb="10">
      <t>コウニュウ</t>
    </rPh>
    <phoneticPr fontId="3"/>
  </si>
  <si>
    <t>台</t>
    <rPh sb="0" eb="1">
      <t>ダイ</t>
    </rPh>
    <phoneticPr fontId="3"/>
  </si>
  <si>
    <t>改ざん防止用紙購入</t>
    <rPh sb="0" eb="1">
      <t>カイ</t>
    </rPh>
    <rPh sb="3" eb="7">
      <t>ボウシヨウシ</t>
    </rPh>
    <rPh sb="7" eb="9">
      <t>コウニュウ</t>
    </rPh>
    <phoneticPr fontId="3"/>
  </si>
  <si>
    <t>①事業概要</t>
    <rPh sb="1" eb="3">
      <t>ジギョウ</t>
    </rPh>
    <rPh sb="3" eb="5">
      <t>ガイヨウ</t>
    </rPh>
    <phoneticPr fontId="3"/>
  </si>
  <si>
    <t>会計課</t>
  </si>
  <si>
    <t>参加人数</t>
    <rPh sb="0" eb="4">
      <t>サンカニンズウ</t>
    </rPh>
    <phoneticPr fontId="3"/>
  </si>
  <si>
    <t>人</t>
    <rPh sb="0" eb="1">
      <t>ニン</t>
    </rPh>
    <phoneticPr fontId="3"/>
  </si>
  <si>
    <t>事業番号</t>
    <rPh sb="0" eb="4">
      <t>ジギョウバンゴウ</t>
    </rPh>
    <phoneticPr fontId="3"/>
  </si>
  <si>
    <t>支出負担行為額</t>
    <phoneticPr fontId="3"/>
  </si>
  <si>
    <t>支出命令額</t>
    <phoneticPr fontId="3"/>
  </si>
  <si>
    <t>翌年度繰越額</t>
    <phoneticPr fontId="3"/>
  </si>
  <si>
    <t>支出歩合 (%)</t>
    <phoneticPr fontId="3"/>
  </si>
  <si>
    <t>R4支出済額
の構成比
(%)</t>
    <phoneticPr fontId="4"/>
  </si>
  <si>
    <t>R4当初予算額</t>
    <phoneticPr fontId="3"/>
  </si>
  <si>
    <t>R4補正予算額</t>
    <phoneticPr fontId="3"/>
  </si>
  <si>
    <t>R4継続費及び
繰越事業費
繰越額</t>
    <phoneticPr fontId="3"/>
  </si>
  <si>
    <t>R4予備費支出
及び
流用増減</t>
    <phoneticPr fontId="3"/>
  </si>
  <si>
    <t>R4計</t>
    <rPh sb="2" eb="3">
      <t>ケイ</t>
    </rPh>
    <phoneticPr fontId="3"/>
  </si>
  <si>
    <t>R4
支出負担行為額</t>
    <phoneticPr fontId="3"/>
  </si>
  <si>
    <r>
      <t>R4</t>
    </r>
    <r>
      <rPr>
        <b/>
        <sz val="9"/>
        <color theme="1"/>
        <rFont val="Yu Gothic UI"/>
        <family val="3"/>
        <charset val="128"/>
      </rPr>
      <t xml:space="preserve">
支出命令額</t>
    </r>
    <phoneticPr fontId="3"/>
  </si>
  <si>
    <t>R4
翌年度繰越額</t>
    <phoneticPr fontId="3"/>
  </si>
  <si>
    <t>R4
支出歩合
     (%)</t>
    <phoneticPr fontId="3"/>
  </si>
  <si>
    <t>R4支出済額
の構成比
     (%)</t>
    <phoneticPr fontId="4"/>
  </si>
  <si>
    <t>増減率
(%)</t>
    <rPh sb="0" eb="3">
      <t>ゾウゲンリツ</t>
    </rPh>
    <phoneticPr fontId="4"/>
  </si>
  <si>
    <t>構成比
(ﾎﾟｲﾝﾄ)</t>
    <phoneticPr fontId="4"/>
  </si>
  <si>
    <t>R4
不用額</t>
    <phoneticPr fontId="3"/>
  </si>
  <si>
    <t>ID</t>
    <phoneticPr fontId="3"/>
  </si>
  <si>
    <t>年度</t>
    <rPh sb="0" eb="2">
      <t>ネンド</t>
    </rPh>
    <phoneticPr fontId="3"/>
  </si>
  <si>
    <t>会計</t>
    <rPh sb="0" eb="2">
      <t>カイケイ</t>
    </rPh>
    <phoneticPr fontId="3"/>
  </si>
  <si>
    <t>歳入/歳出</t>
    <rPh sb="0" eb="2">
      <t>サイニュウ</t>
    </rPh>
    <rPh sb="3" eb="5">
      <t>サイシュツ</t>
    </rPh>
    <phoneticPr fontId="3"/>
  </si>
  <si>
    <t>大ID</t>
    <rPh sb="0" eb="1">
      <t>ダイ</t>
    </rPh>
    <phoneticPr fontId="3"/>
  </si>
  <si>
    <t>会計詳細</t>
    <rPh sb="0" eb="2">
      <t>カイケイ</t>
    </rPh>
    <rPh sb="2" eb="4">
      <t>ショウサイ</t>
    </rPh>
    <phoneticPr fontId="3"/>
  </si>
  <si>
    <t>中ID</t>
    <rPh sb="0" eb="1">
      <t>チュウ</t>
    </rPh>
    <phoneticPr fontId="3"/>
  </si>
  <si>
    <t>2023年度</t>
    <rPh sb="4" eb="6">
      <t>ネンド</t>
    </rPh>
    <phoneticPr fontId="3"/>
  </si>
  <si>
    <t>一般会計</t>
    <rPh sb="0" eb="4">
      <t>イッパンカイケイ</t>
    </rPh>
    <phoneticPr fontId="3"/>
  </si>
  <si>
    <t>歳入</t>
    <rPh sb="0" eb="2">
      <t>サイニュウ</t>
    </rPh>
    <phoneticPr fontId="3"/>
  </si>
  <si>
    <t>歳出</t>
    <rPh sb="0" eb="2">
      <t>サイシュツ</t>
    </rPh>
    <phoneticPr fontId="3"/>
  </si>
  <si>
    <t>特別会計</t>
    <rPh sb="0" eb="4">
      <t>トクベツカイケイ</t>
    </rPh>
    <phoneticPr fontId="3"/>
  </si>
  <si>
    <t>国保事業</t>
    <rPh sb="0" eb="2">
      <t>コクホ</t>
    </rPh>
    <rPh sb="2" eb="4">
      <t>ジギョウ</t>
    </rPh>
    <phoneticPr fontId="3"/>
  </si>
  <si>
    <t>国保施設</t>
    <rPh sb="0" eb="2">
      <t>コクホ</t>
    </rPh>
    <rPh sb="2" eb="4">
      <t>シセツ</t>
    </rPh>
    <phoneticPr fontId="3"/>
  </si>
  <si>
    <t>介護</t>
    <rPh sb="0" eb="2">
      <t>カイゴ</t>
    </rPh>
    <phoneticPr fontId="3"/>
  </si>
  <si>
    <t>介護サービス</t>
    <rPh sb="0" eb="2">
      <t>カイゴ</t>
    </rPh>
    <phoneticPr fontId="3"/>
  </si>
  <si>
    <t>後期</t>
    <rPh sb="0" eb="2">
      <t>コウキ</t>
    </rPh>
    <phoneticPr fontId="3"/>
  </si>
  <si>
    <t>魚座・ケープ</t>
    <rPh sb="0" eb="2">
      <t>サカナザ</t>
    </rPh>
    <phoneticPr fontId="3"/>
  </si>
  <si>
    <t>企業会計</t>
    <rPh sb="0" eb="4">
      <t>キギョウカイケイ</t>
    </rPh>
    <phoneticPr fontId="3"/>
  </si>
  <si>
    <t>231*******~</t>
    <phoneticPr fontId="3"/>
  </si>
  <si>
    <t>232*******~</t>
    <phoneticPr fontId="3"/>
  </si>
  <si>
    <t>233*******~</t>
    <phoneticPr fontId="3"/>
  </si>
  <si>
    <t>2331******</t>
    <phoneticPr fontId="3"/>
  </si>
  <si>
    <t>2332******</t>
    <phoneticPr fontId="3"/>
  </si>
  <si>
    <t>2333******</t>
    <phoneticPr fontId="3"/>
  </si>
  <si>
    <t>2334******</t>
    <phoneticPr fontId="3"/>
  </si>
  <si>
    <t>2335******</t>
    <phoneticPr fontId="3"/>
  </si>
  <si>
    <t>2336******</t>
    <phoneticPr fontId="3"/>
  </si>
  <si>
    <t>234*******~</t>
    <phoneticPr fontId="3"/>
  </si>
  <si>
    <t>235*******~</t>
    <phoneticPr fontId="3"/>
  </si>
  <si>
    <t>236*******~</t>
    <phoneticPr fontId="3"/>
  </si>
  <si>
    <t>統合ID</t>
    <rPh sb="0" eb="2">
      <t>トウゴウ</t>
    </rPh>
    <phoneticPr fontId="3"/>
  </si>
  <si>
    <t>所属2023</t>
    <rPh sb="0" eb="1">
      <t>ショ</t>
    </rPh>
    <rPh sb="1" eb="2">
      <t>ゾク</t>
    </rPh>
    <phoneticPr fontId="4"/>
  </si>
  <si>
    <t>所属2024</t>
    <rPh sb="0" eb="1">
      <t>ショ</t>
    </rPh>
    <rPh sb="1" eb="2">
      <t>ゾク</t>
    </rPh>
    <phoneticPr fontId="4"/>
  </si>
  <si>
    <t>当初予算額2023</t>
    <rPh sb="0" eb="2">
      <t>トウショ</t>
    </rPh>
    <rPh sb="2" eb="4">
      <t>ヨサン</t>
    </rPh>
    <rPh sb="4" eb="5">
      <t>ガク</t>
    </rPh>
    <phoneticPr fontId="4"/>
  </si>
  <si>
    <t>補正予算額2023</t>
    <rPh sb="0" eb="2">
      <t>ホセイ</t>
    </rPh>
    <rPh sb="2" eb="4">
      <t>ヨサン</t>
    </rPh>
    <rPh sb="4" eb="5">
      <t>ガク</t>
    </rPh>
    <phoneticPr fontId="4"/>
  </si>
  <si>
    <t>継続費繰越事業費繰越額2023</t>
    <phoneticPr fontId="4"/>
  </si>
  <si>
    <t>予備費支出流用増減2023</t>
    <rPh sb="0" eb="3">
      <t>ヨビヒ</t>
    </rPh>
    <rPh sb="3" eb="5">
      <t>シシュツ</t>
    </rPh>
    <rPh sb="5" eb="7">
      <t>リュウヨウ</t>
    </rPh>
    <rPh sb="7" eb="9">
      <t>ゾウゲン</t>
    </rPh>
    <phoneticPr fontId="4"/>
  </si>
  <si>
    <t>支出済額2023</t>
    <phoneticPr fontId="4"/>
  </si>
  <si>
    <t>予算現額2023</t>
    <rPh sb="0" eb="4">
      <t>ヨサンゲンガク</t>
    </rPh>
    <phoneticPr fontId="4"/>
  </si>
  <si>
    <t>不用額2023</t>
    <phoneticPr fontId="4"/>
  </si>
  <si>
    <t>1_事業概要</t>
    <rPh sb="2" eb="4">
      <t>ジギョウ</t>
    </rPh>
    <rPh sb="4" eb="6">
      <t>ガイヨウ</t>
    </rPh>
    <phoneticPr fontId="3"/>
  </si>
  <si>
    <t>3_支出済額前年比</t>
    <rPh sb="2" eb="4">
      <t>シシュツ</t>
    </rPh>
    <rPh sb="4" eb="5">
      <t>スミ</t>
    </rPh>
    <rPh sb="5" eb="6">
      <t>ガク</t>
    </rPh>
    <rPh sb="6" eb="9">
      <t>ゼンネンヒ</t>
    </rPh>
    <phoneticPr fontId="3"/>
  </si>
  <si>
    <t>2_不用額理由</t>
    <rPh sb="2" eb="5">
      <t>フヨウガク</t>
    </rPh>
    <rPh sb="5" eb="7">
      <t>リユウ</t>
    </rPh>
    <phoneticPr fontId="3"/>
  </si>
  <si>
    <t>R4継続費及び繰越事業費繰越額</t>
    <phoneticPr fontId="3"/>
  </si>
  <si>
    <t>R4予備費支出及び流用増減</t>
    <phoneticPr fontId="3"/>
  </si>
  <si>
    <t>R4支出負担行為額</t>
    <phoneticPr fontId="3"/>
  </si>
  <si>
    <t>R4支出命令額</t>
    <phoneticPr fontId="3"/>
  </si>
  <si>
    <t>R4翌年度繰越額</t>
    <phoneticPr fontId="3"/>
  </si>
  <si>
    <t>R4不用額</t>
    <phoneticPr fontId="3"/>
  </si>
  <si>
    <t>R4支出歩合%</t>
    <phoneticPr fontId="3"/>
  </si>
  <si>
    <t>支出歩合%</t>
    <phoneticPr fontId="3"/>
  </si>
  <si>
    <t>R4支出済額の構成比%</t>
    <phoneticPr fontId="4"/>
  </si>
  <si>
    <t>増減率%</t>
    <rPh sb="0" eb="2">
      <t>ゾウゲン</t>
    </rPh>
    <phoneticPr fontId="4"/>
  </si>
  <si>
    <t>構成比</t>
    <phoneticPr fontId="4"/>
  </si>
  <si>
    <t>Output指標名</t>
    <rPh sb="6" eb="9">
      <t>シヒョウメイ</t>
    </rPh>
    <phoneticPr fontId="3"/>
  </si>
  <si>
    <t>Output予測</t>
    <rPh sb="6" eb="8">
      <t>ヨソク</t>
    </rPh>
    <phoneticPr fontId="3"/>
  </si>
  <si>
    <t>Output実績</t>
    <rPh sb="6" eb="8">
      <t>ジッセキ</t>
    </rPh>
    <phoneticPr fontId="3"/>
  </si>
  <si>
    <t>Output単位</t>
    <rPh sb="6" eb="8">
      <t>タンイ</t>
    </rPh>
    <phoneticPr fontId="3"/>
  </si>
  <si>
    <t>R4支出済額の構成比(%)</t>
  </si>
  <si>
    <t>執行率2023</t>
    <rPh sb="0" eb="3">
      <t>シッコウリツ</t>
    </rPh>
    <phoneticPr fontId="3"/>
  </si>
  <si>
    <t>単位支出額</t>
    <rPh sb="0" eb="5">
      <t>タンイシシュツガク</t>
    </rPh>
    <phoneticPr fontId="3"/>
  </si>
  <si>
    <t>水道事業費用</t>
  </si>
  <si>
    <t>上下水道課</t>
  </si>
  <si>
    <t>営業費用</t>
  </si>
  <si>
    <t>001</t>
  </si>
  <si>
    <t>給料（原水配水及び給水費）</t>
  </si>
  <si>
    <t>002</t>
  </si>
  <si>
    <t>003</t>
  </si>
  <si>
    <t>住居手当（原水配水及び給水費）</t>
  </si>
  <si>
    <t>通勤手当（原水配水及び給水費）</t>
  </si>
  <si>
    <t>004</t>
  </si>
  <si>
    <t>時間外手当（原水配水及び給水費）</t>
  </si>
  <si>
    <t>期末手当（原水配水及び給水費）</t>
  </si>
  <si>
    <t>007</t>
  </si>
  <si>
    <t>勤勉手当（原水配水及び給水費）</t>
  </si>
  <si>
    <t>008</t>
  </si>
  <si>
    <t>退職手当等（原水配水及び給水費）</t>
  </si>
  <si>
    <t>賞与等引当金繰入額（原水配水及び給水費）</t>
  </si>
  <si>
    <t>法定福利費（原水配水及び給水費）</t>
  </si>
  <si>
    <t>旅費（原水配水及び給水費）</t>
  </si>
  <si>
    <t>備消耗品費（原水配水及び給水費）</t>
  </si>
  <si>
    <t>燃料費（原水配水及び給水費）</t>
  </si>
  <si>
    <t>光熱水費（原水配水及び給水費）</t>
  </si>
  <si>
    <t>印刷製本費（原水配水及び給水費）</t>
  </si>
  <si>
    <t>委託料（原水配水及び給水費）</t>
  </si>
  <si>
    <t>動力費（原水配水及び給水費）</t>
  </si>
  <si>
    <t>020</t>
  </si>
  <si>
    <t>修繕費（原水配水及び給水費）</t>
  </si>
  <si>
    <t>薬品費（原水配水及び給水費）</t>
  </si>
  <si>
    <t>通信運搬費（原水配水及び給水費）</t>
  </si>
  <si>
    <t>受水費（原水配水及び給水費）</t>
  </si>
  <si>
    <t>材料費（原水配水及び給水費）</t>
  </si>
  <si>
    <t>路面復旧費（原水配水及び給水費）</t>
  </si>
  <si>
    <t>賃借料（原水配水及び給水費）</t>
  </si>
  <si>
    <t>公課費（原水配水及び給水費）</t>
  </si>
  <si>
    <t>保険料（原水配水及び給水費）</t>
  </si>
  <si>
    <t>修繕費（受託工事費）</t>
  </si>
  <si>
    <t>材料費（受託工事費）</t>
  </si>
  <si>
    <t>給料（総係費）</t>
  </si>
  <si>
    <t>扶養手当（総係費）</t>
  </si>
  <si>
    <t>住居手当（総係費）</t>
  </si>
  <si>
    <t>通勤手当（総係費）</t>
  </si>
  <si>
    <t>時間外手当（総係費）</t>
  </si>
  <si>
    <t>期末手当（総係費）</t>
  </si>
  <si>
    <t>勤勉手当（総係費）</t>
  </si>
  <si>
    <t>退職手当等（総係費）</t>
  </si>
  <si>
    <t>賞与等引当金繰入額（総係費）</t>
  </si>
  <si>
    <t>報酬（総係費）</t>
  </si>
  <si>
    <t>法定福利費（総係費）</t>
  </si>
  <si>
    <t>旅費（総係費）</t>
  </si>
  <si>
    <t>009</t>
  </si>
  <si>
    <t>交際費（総係費）</t>
  </si>
  <si>
    <t>備消耗品費（総係費）</t>
  </si>
  <si>
    <t>印刷製本費（総係費）</t>
  </si>
  <si>
    <t>手数料（総係費）</t>
  </si>
  <si>
    <t>委託料（総係費）</t>
  </si>
  <si>
    <t>通信運搬費（総係費）</t>
  </si>
  <si>
    <t>賃借料（総係費）</t>
  </si>
  <si>
    <t>貸倒引当金繰入額（総係費）</t>
  </si>
  <si>
    <t>負担金（総係費）</t>
  </si>
  <si>
    <t>建物減価償却費（減価償却費）</t>
  </si>
  <si>
    <t>構築物減価償却費（減価償却費）</t>
  </si>
  <si>
    <t>機械及び装置減価償却費（減価償却費）</t>
  </si>
  <si>
    <t>工具器具及び備品減価償却費（減価償却費）</t>
  </si>
  <si>
    <t>ソフトウェア減価償却費（減価償却費）</t>
  </si>
  <si>
    <t>固定資産除却費（資産減耗費）</t>
  </si>
  <si>
    <t>材料売却原価（その他営業費用）</t>
  </si>
  <si>
    <t>負担金（その他営業費用）</t>
  </si>
  <si>
    <t>雑支出（その他営業費用）</t>
  </si>
  <si>
    <t>営業外費用</t>
  </si>
  <si>
    <t>不用品売却原価（雑支出）</t>
  </si>
  <si>
    <t>消費税（消費税）</t>
  </si>
  <si>
    <t>特別損失</t>
  </si>
  <si>
    <t>その他特別損失（その他特別損失）</t>
  </si>
  <si>
    <t>過年度損益修正損（その他特別損失）</t>
  </si>
  <si>
    <t>予備費</t>
  </si>
  <si>
    <t>予備費（予備費）</t>
  </si>
  <si>
    <t>資本的支出</t>
  </si>
  <si>
    <t>建設改良費</t>
  </si>
  <si>
    <t>工事請負費（配水設備工事費）</t>
  </si>
  <si>
    <t>メ－タ－費（メーター費）</t>
  </si>
  <si>
    <t>車両及び運搬具（固定資産購入費）</t>
  </si>
  <si>
    <t>企業債償還金</t>
  </si>
  <si>
    <t>元金償還金（企業債償還金）</t>
  </si>
  <si>
    <t>他会計長期借入金償還金</t>
  </si>
  <si>
    <t>元金償還金（他会計長期借入金償還金）</t>
  </si>
  <si>
    <t>技術職員　１名分</t>
  </si>
  <si>
    <t>予算通り執行</t>
  </si>
  <si>
    <t>対象職員に変更なし</t>
  </si>
  <si>
    <t>次年度６月期末勤勉手当の支給に向けた引当金の繰入４か月分（R5.12～R6.3）技術職員　１名分</t>
  </si>
  <si>
    <t>次年度６月期末勤勉手当に係る法定福利費の負担に向けた引当金の繰入４か月分（R5.12～R6.3）技術職員　１名分</t>
  </si>
  <si>
    <t>出張旅費</t>
  </si>
  <si>
    <t>外出制限が解除され、出張の機会が多くなった</t>
  </si>
  <si>
    <t>作業用消耗品費</t>
  </si>
  <si>
    <t>自動車用燃料等</t>
  </si>
  <si>
    <t>月平均25.44ℓ増</t>
  </si>
  <si>
    <t>施設稼働に必要な電気料</t>
  </si>
  <si>
    <t>ほぼ前年度並み</t>
  </si>
  <si>
    <t>業務で使用する図面等の印刷代</t>
  </si>
  <si>
    <t>該当案件がなかった</t>
  </si>
  <si>
    <t>前年度並み</t>
  </si>
  <si>
    <t>水質検査、検針、施設の維持管理に係る委託料</t>
  </si>
  <si>
    <t>量水器検満交換における貯蔵品からの出庫にかかる振り替え費用（現金は伴わない）、自動車車検等、管路等修理等。</t>
  </si>
  <si>
    <t>想定よりも工事額がかからなかった</t>
  </si>
  <si>
    <t>原水滅菌に必要な薬剤、水質検査（残留塩素の測定）に必要な試薬</t>
  </si>
  <si>
    <t>薬剤は、注文数の増減があるが、概ね前年度並み</t>
  </si>
  <si>
    <t>遠方監視制御装置のデータ通信に必要な回線使用料</t>
  </si>
  <si>
    <t>湯河原町から購入している浄水の代金</t>
  </si>
  <si>
    <t>うるう年による増</t>
  </si>
  <si>
    <t>自らの工事等で使用する材料を貯蔵品から出庫した際の振り替え費用</t>
  </si>
  <si>
    <t>年度によりバラつきがある</t>
  </si>
  <si>
    <t>漏水工事において県道の路面復旧に係る事務費</t>
  </si>
  <si>
    <t>１件増</t>
  </si>
  <si>
    <t>江之浦水源の使用料、町の水道管が埋設されている私有地の使用料、設計積算システム使用料、軽トラックリース料</t>
  </si>
  <si>
    <t>江之浦水源国有資産等所在市町村交付金、自動車重量税</t>
  </si>
  <si>
    <t>建物災害保険料、上水道管施設賠償責任保険料、検針員損害保険料、自動車任意保険料、自動車自賠責保険料</t>
  </si>
  <si>
    <t>給水装置等修繕料</t>
  </si>
  <si>
    <t>実績なし</t>
  </si>
  <si>
    <t>受託工事収益（新設・修繕）に係る材料費（量水器セットや止水栓筐など）</t>
  </si>
  <si>
    <t>受託工事収益の減に比例して減</t>
  </si>
  <si>
    <t>対象職員は移動による変更や予算措置する人数が年度内に数回変っている</t>
  </si>
  <si>
    <t>上下水道料金審議会委員人件費</t>
  </si>
  <si>
    <t>令和４年度実施、次回は令和７年度の予定</t>
  </si>
  <si>
    <t>事務用消耗品代（ゴム印、研修会資料）</t>
  </si>
  <si>
    <t>主な増は研修会用資料（冊子４冊）の購入</t>
  </si>
  <si>
    <t>令和５年度公営企業会計予算書の印刷</t>
  </si>
  <si>
    <t>令和５年度のみ</t>
  </si>
  <si>
    <t>残高証明書交付手数料、コンビニ収納手数料、口座振替手数料、小切手発行手数料、会計システムデータセンタ使用料</t>
  </si>
  <si>
    <t>主な要因としてコンビニ収納手数料1,416件の増、公営企業会計システムデータセンタ使用料の増がある</t>
  </si>
  <si>
    <t>検針機器保守料、水道事業会計予算書・決算書作成支援業務委託料</t>
  </si>
  <si>
    <t>主な要因として公営企業会計システム運用支援業務の減、公営企業会計システム更新業務の減、水道事業会計予算作成追加支援業務の減がある</t>
  </si>
  <si>
    <t>納付書等郵送代</t>
  </si>
  <si>
    <t>ほぼ前年度並みだが、水質検査用検体郵送代が新たに増となっている</t>
  </si>
  <si>
    <t>検針機器レンタル料</t>
  </si>
  <si>
    <t>当該事業年度に発生した水道使用料に係る将来貸倒れ見込みに備えた貸倒引当金繰入額</t>
  </si>
  <si>
    <t>神奈川県町村情報システム共同事業組合への負担金（料金システム）、一般会計及び下水道会計への管理職人件費相当分の負担金</t>
  </si>
  <si>
    <t>主な要因として一般会計及び下水道会計への管理職人件費相当分の負担金の増がある</t>
  </si>
  <si>
    <t>建物に係る減価償却費</t>
  </si>
  <si>
    <t>構築物（管路等）に係る減価償却費</t>
  </si>
  <si>
    <t>令和４年度に実施した過年度分の修正に伴う減</t>
  </si>
  <si>
    <t>機械及び装置（テレメータ、ポンプ等）に係る減価償却費</t>
  </si>
  <si>
    <t>工具器具及び備品に係る減価償却費</t>
  </si>
  <si>
    <t>ソフトウェアに係る減価償却費</t>
  </si>
  <si>
    <t>不要な固定資産を除却する際に必要な費用</t>
  </si>
  <si>
    <t>貯蔵品から売却した材料の出庫に係る振替費用</t>
  </si>
  <si>
    <t>材料売却収益の発生に伴い増</t>
  </si>
  <si>
    <t>真鶴町への受水に係る湯河原町の浄水場・テレメータ整備に係る真鶴町負担金、日本水道協会への負担金</t>
  </si>
  <si>
    <t>書籍の購入</t>
  </si>
  <si>
    <t>参考図書を購入</t>
  </si>
  <si>
    <t>企業債償還に係る利息</t>
  </si>
  <si>
    <t>一時借入金を返済する際の利息</t>
  </si>
  <si>
    <t>他会計借入金に係る利息</t>
  </si>
  <si>
    <t>不要になった貯蔵品を売却する際に必要な振替費用</t>
  </si>
  <si>
    <t>確定申告により算出されたもの</t>
  </si>
  <si>
    <t>国の交付金を活用した水道料金減免において生じた損失（令和５年度はなし）、過年度未払い工事代金の支出（令和５年度のみ）</t>
  </si>
  <si>
    <t>令和５年度なし</t>
  </si>
  <si>
    <t>過年度分の減価償却費等の修正による損失（令和５年度なし）</t>
  </si>
  <si>
    <t>江之浦水源池流量計・水位計更新工事</t>
  </si>
  <si>
    <t>毎年工事個所が異なる</t>
  </si>
  <si>
    <t>新設量水器を貯蔵品から出庫し、有形固定資産に振り替えるための科目（現金は伴わない）</t>
  </si>
  <si>
    <t>業務に使用する自動車の購入費用</t>
  </si>
  <si>
    <t>購入ではなくリースに移行した。</t>
  </si>
  <si>
    <t>購入台数</t>
  </si>
  <si>
    <t>台</t>
  </si>
  <si>
    <t>企業債の元金償還金</t>
  </si>
  <si>
    <t>元利償還表に基づく支出</t>
  </si>
  <si>
    <t>他会計借入金の元金償還金</t>
  </si>
  <si>
    <t>執行済額2023</t>
    <rPh sb="0" eb="2">
      <t>シッコウ</t>
    </rPh>
    <phoneticPr fontId="4"/>
  </si>
  <si>
    <t>執行済額前年差</t>
    <rPh sb="0" eb="2">
      <t>シッコウ</t>
    </rPh>
    <rPh sb="4" eb="7">
      <t>ゼンネンサ</t>
    </rPh>
    <phoneticPr fontId="3"/>
  </si>
  <si>
    <t>執行済額2022</t>
    <rPh sb="0" eb="2">
      <t>シッコウ</t>
    </rPh>
    <phoneticPr fontId="4"/>
  </si>
  <si>
    <t>R4は予算措置したが入札不調により購入できず、R5はリース移行により予算減額となった。</t>
    <rPh sb="29" eb="31">
      <t>イコウ</t>
    </rPh>
    <phoneticPr fontId="3"/>
  </si>
  <si>
    <t>既に廃車となっていた軽トラック、廃車手続きを行った原付バイクの除却費用の増がある</t>
    <phoneticPr fontId="3"/>
  </si>
  <si>
    <t>令和４年度に実施した一般会計からの借り入れに伴う利息の増がある</t>
    <phoneticPr fontId="3"/>
  </si>
  <si>
    <t>主な要因として、非常用給水パック購入、非常用電源ケーブル購入、非常用発電機用バッテリー購入の増がある</t>
    <phoneticPr fontId="3"/>
  </si>
  <si>
    <t>主な要因として、再検査の頻発による水質検査の増、個数の増による量水器取替の増、緊急遮断弁等点検の減（２年に１回）、配水池樹木伐採の増、水道管路管理システムの更新・水道施設台帳作成及びデータ連携委託の増がある</t>
    <phoneticPr fontId="3"/>
  </si>
  <si>
    <t>主な要因として、江之浦水源池PAS及び高圧ケーブル更新工事の増、浄水池無停電電源装置交換の増、漏水修理２件の増、量水器取替（予算の振り替え）の増がある</t>
    <phoneticPr fontId="3"/>
  </si>
  <si>
    <t>軽トラックリース開始による自動車任意保険料の増</t>
    <phoneticPr fontId="3"/>
  </si>
  <si>
    <t>無利子の神奈川県市町村振興資金による借入を行うことにより新たな利息の発生が抑制されている</t>
    <rPh sb="34" eb="36">
      <t>ハッセイ</t>
    </rPh>
    <phoneticPr fontId="3"/>
  </si>
  <si>
    <t>事務職員　２名分</t>
    <phoneticPr fontId="3"/>
  </si>
  <si>
    <t>事務職員　０名分</t>
    <phoneticPr fontId="3"/>
  </si>
  <si>
    <t>事務職員　１名分</t>
    <phoneticPr fontId="3"/>
  </si>
  <si>
    <t>企業債利息（支払利子）</t>
    <phoneticPr fontId="3"/>
  </si>
  <si>
    <t>一時借入金利息（支払利子）</t>
    <phoneticPr fontId="3"/>
  </si>
  <si>
    <t>他会計長期借入金利息（支払利子）</t>
    <phoneticPr fontId="3"/>
  </si>
  <si>
    <t>支払消費税（中間納税及び申告納税の額）</t>
    <phoneticPr fontId="3"/>
  </si>
  <si>
    <t>001</t>
    <phoneticPr fontId="3"/>
  </si>
  <si>
    <t>005</t>
  </si>
  <si>
    <t>010</t>
  </si>
  <si>
    <t>主な要因とし、可搬式発電機賃借料の増、軽トラックリース料の増がある。</t>
    <phoneticPr fontId="3"/>
  </si>
  <si>
    <t>02</t>
    <phoneticPr fontId="3"/>
  </si>
  <si>
    <t>技術職員　１名分 + 従事職員分</t>
    <rPh sb="11" eb="13">
      <t>ジュウジ</t>
    </rPh>
    <rPh sb="13" eb="15">
      <t>ショクイン</t>
    </rPh>
    <rPh sb="15" eb="16">
      <t>ブン</t>
    </rPh>
    <phoneticPr fontId="3"/>
  </si>
  <si>
    <t>事務職員　２名分 + 従事職員分</t>
    <rPh sb="11" eb="16">
      <t>ジュウジショクインブン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</si>
</sst>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quot;#,###"/>
    <numFmt numFmtId="177" formatCode="#,##0;&quot;△&quot;#,##0"/>
    <numFmt numFmtId="178" formatCode="#,##0.0;&quot;△ &quot;#,##0.0"/>
    <numFmt numFmtId="179" formatCode="0_);[Red]\(0\)"/>
    <numFmt numFmtId="180" formatCode="0.0%"/>
  </numFmts>
  <fonts count="24">
    <font>
      <sz val="11"/>
      <color theme="1"/>
      <name val="ＭＳ Ｐゴシック"/>
      <family val="2"/>
      <charset val="128"/>
      <scheme val="minor"/>
    </font>
    <font>
      <sz val="12"/>
      <color theme="1"/>
      <name val="ＭＳ 明朝"/>
      <family val="2"/>
      <charset val="128"/>
    </font>
    <font>
      <sz val="14"/>
      <color theme="1"/>
      <name val="ＭＳ 明朝"/>
      <family val="1"/>
      <charset val="128"/>
    </font>
    <font>
      <sz val="6"/>
      <name val="ＭＳ Ｐゴシック"/>
      <family val="2"/>
      <charset val="128"/>
      <scheme val="minor"/>
    </font>
    <font>
      <sz val="6"/>
      <name val="ＭＳ 明朝"/>
      <family val="2"/>
      <charset val="128"/>
    </font>
    <font>
      <sz val="9"/>
      <color theme="1"/>
      <name val="ＭＳ 明朝"/>
      <family val="1"/>
      <charset val="128"/>
    </font>
    <font>
      <sz val="12"/>
      <color theme="1"/>
      <name val="ＭＳ 明朝"/>
      <family val="1"/>
      <charset val="128"/>
    </font>
    <font>
      <sz val="14"/>
      <color theme="1"/>
      <name val="ＭＳ ゴシック"/>
      <family val="3"/>
      <charset val="128"/>
    </font>
    <font>
      <sz val="9"/>
      <color theme="1"/>
      <name val="ＭＳ ゴシック"/>
      <family val="3"/>
      <charset val="128"/>
    </font>
    <font>
      <sz val="16"/>
      <color theme="1"/>
      <name val="ＭＳ ゴシック"/>
      <family val="3"/>
      <charset val="128"/>
    </font>
    <font>
      <sz val="14"/>
      <color theme="1"/>
      <name val="HGP創英角ｺﾞｼｯｸUB"/>
      <family val="3"/>
      <charset val="128"/>
    </font>
    <font>
      <sz val="9"/>
      <color indexed="81"/>
      <name val="MS P ゴシック"/>
      <family val="3"/>
      <charset val="128"/>
    </font>
    <font>
      <sz val="16"/>
      <color theme="1"/>
      <name val="ＭＳ 明朝"/>
      <family val="1"/>
      <charset val="128"/>
    </font>
    <font>
      <b/>
      <sz val="9"/>
      <color indexed="81"/>
      <name val="BIZ UDゴシック"/>
      <family val="3"/>
      <charset val="128"/>
    </font>
    <font>
      <sz val="9"/>
      <color rgb="FFFF0000"/>
      <name val="BIZ UDゴシック"/>
      <family val="3"/>
      <charset val="128"/>
    </font>
    <font>
      <sz val="14"/>
      <color theme="1"/>
      <name val="BIZ UDゴシック"/>
      <family val="3"/>
      <charset val="128"/>
    </font>
    <font>
      <sz val="9"/>
      <color theme="1"/>
      <name val="BIZ UDゴシック"/>
      <family val="3"/>
      <charset val="128"/>
    </font>
    <font>
      <sz val="16"/>
      <color theme="1"/>
      <name val="BIZ UDゴシック"/>
      <family val="3"/>
      <charset val="128"/>
    </font>
    <font>
      <sz val="12"/>
      <color theme="1"/>
      <name val="BIZ UDゴシック"/>
      <family val="3"/>
      <charset val="128"/>
    </font>
    <font>
      <sz val="11"/>
      <color theme="1"/>
      <name val="ＭＳ Ｐゴシック"/>
      <family val="2"/>
      <charset val="128"/>
      <scheme val="minor"/>
    </font>
    <font>
      <sz val="9"/>
      <color theme="1"/>
      <name val="Yu Gothic UI"/>
      <family val="3"/>
      <charset val="128"/>
    </font>
    <font>
      <b/>
      <sz val="9"/>
      <color theme="1"/>
      <name val="Yu Gothic UI"/>
      <family val="3"/>
      <charset val="128"/>
    </font>
    <font>
      <sz val="10"/>
      <color theme="1"/>
      <name val="Yu Gothic UI"/>
      <family val="3"/>
      <charset val="128"/>
    </font>
    <font>
      <sz val="8"/>
      <name val="BIZ UDゴシック"/>
      <family val="3"/>
      <charset val="128"/>
    </font>
  </fonts>
  <fills count="17">
    <fill>
      <patternFill patternType="none"/>
    </fill>
    <fill>
      <patternFill patternType="gray125"/>
    </fill>
    <fill>
      <patternFill patternType="solid">
        <fgColor rgb="FF00B0F0"/>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theme="3" tint="0.39997558519241921"/>
        <bgColor indexed="64"/>
      </patternFill>
    </fill>
    <fill>
      <patternFill patternType="solid">
        <fgColor theme="6" tint="0.39997558519241921"/>
        <bgColor indexed="64"/>
      </patternFill>
    </fill>
    <fill>
      <patternFill patternType="solid">
        <fgColor theme="1" tint="0.499984740745262"/>
        <bgColor indexed="64"/>
      </patternFill>
    </fill>
    <fill>
      <patternFill patternType="solid">
        <fgColor theme="5" tint="0.79998168889431442"/>
        <bgColor indexed="64"/>
      </patternFill>
    </fill>
    <fill>
      <patternFill patternType="solid">
        <fgColor theme="6"/>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rgb="FFFFFF00"/>
        <bgColor indexed="64"/>
      </patternFill>
    </fill>
  </fills>
  <borders count="98">
    <border>
      <left/>
      <right/>
      <top/>
      <bottom/>
      <diagonal/>
    </border>
    <border>
      <left/>
      <right/>
      <top style="hair">
        <color auto="1"/>
      </top>
      <bottom style="hair">
        <color auto="1"/>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bottom/>
      <diagonal/>
    </border>
    <border>
      <left style="thin">
        <color indexed="64"/>
      </left>
      <right style="hair">
        <color indexed="64"/>
      </right>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right/>
      <top style="hair">
        <color auto="1"/>
      </top>
      <bottom/>
      <diagonal/>
    </border>
    <border>
      <left style="hair">
        <color indexed="64"/>
      </left>
      <right style="hair">
        <color indexed="64"/>
      </right>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right/>
      <top style="medium">
        <color indexed="64"/>
      </top>
      <bottom/>
      <diagonal/>
    </border>
    <border>
      <left style="medium">
        <color indexed="64"/>
      </left>
      <right style="hair">
        <color indexed="64"/>
      </right>
      <top/>
      <bottom style="hair">
        <color indexed="64"/>
      </bottom>
      <diagonal/>
    </border>
    <border>
      <left style="hair">
        <color indexed="64"/>
      </left>
      <right/>
      <top/>
      <bottom/>
      <diagonal/>
    </border>
    <border>
      <left/>
      <right style="hair">
        <color indexed="64"/>
      </right>
      <top style="hair">
        <color indexed="64"/>
      </top>
      <bottom/>
      <diagonal/>
    </border>
    <border>
      <left/>
      <right style="hair">
        <color indexed="64"/>
      </right>
      <top style="medium">
        <color indexed="64"/>
      </top>
      <bottom style="hair">
        <color indexed="64"/>
      </bottom>
      <diagonal/>
    </border>
    <border>
      <left/>
      <right style="hair">
        <color indexed="64"/>
      </right>
      <top style="hair">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hair">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right style="hair">
        <color indexed="64"/>
      </right>
      <top/>
      <bottom style="medium">
        <color indexed="64"/>
      </bottom>
      <diagonal/>
    </border>
    <border>
      <left style="medium">
        <color indexed="64"/>
      </left>
      <right style="hair">
        <color indexed="64"/>
      </right>
      <top/>
      <bottom/>
      <diagonal/>
    </border>
    <border>
      <left style="hair">
        <color indexed="64"/>
      </left>
      <right/>
      <top style="hair">
        <color indexed="64"/>
      </top>
      <bottom/>
      <diagonal/>
    </border>
    <border>
      <left/>
      <right style="thin">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diagonalUp="1">
      <left style="medium">
        <color indexed="64"/>
      </left>
      <right style="medium">
        <color indexed="64"/>
      </right>
      <top style="medium">
        <color indexed="64"/>
      </top>
      <bottom style="medium">
        <color indexed="64"/>
      </bottom>
      <diagonal style="medium">
        <color indexed="64"/>
      </diagonal>
    </border>
    <border diagonalUp="1">
      <left style="medium">
        <color indexed="64"/>
      </left>
      <right style="medium">
        <color indexed="64"/>
      </right>
      <top style="medium">
        <color indexed="64"/>
      </top>
      <bottom/>
      <diagonal style="medium">
        <color indexed="64"/>
      </diagonal>
    </border>
    <border diagonalUp="1">
      <left style="medium">
        <color indexed="64"/>
      </left>
      <right style="medium">
        <color indexed="64"/>
      </right>
      <top/>
      <bottom/>
      <diagonal style="medium">
        <color indexed="64"/>
      </diagonal>
    </border>
    <border>
      <left style="thin">
        <color indexed="64"/>
      </left>
      <right style="medium">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medium">
        <color theme="8"/>
      </left>
      <right style="medium">
        <color theme="8"/>
      </right>
      <top style="medium">
        <color theme="8"/>
      </top>
      <bottom style="medium">
        <color theme="8"/>
      </bottom>
      <diagonal/>
    </border>
    <border>
      <left/>
      <right/>
      <top style="thin">
        <color indexed="64"/>
      </top>
      <bottom/>
      <diagonal/>
    </border>
    <border>
      <left style="medium">
        <color rgb="FFFF0000"/>
      </left>
      <right style="medium">
        <color rgb="FFFF0000"/>
      </right>
      <top style="medium">
        <color rgb="FFFF0000"/>
      </top>
      <bottom style="medium">
        <color rgb="FFFF0000"/>
      </bottom>
      <diagonal/>
    </border>
    <border>
      <left style="medium">
        <color rgb="FFFF0000"/>
      </left>
      <right style="medium">
        <color rgb="FFFF0000"/>
      </right>
      <top/>
      <bottom style="medium">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top style="medium">
        <color theme="8"/>
      </top>
      <bottom style="medium">
        <color theme="8"/>
      </bottom>
      <diagonal/>
    </border>
    <border>
      <left/>
      <right/>
      <top style="thin">
        <color indexed="64"/>
      </top>
      <bottom style="hair">
        <color indexed="64"/>
      </bottom>
      <diagonal/>
    </border>
    <border>
      <left/>
      <right style="thin">
        <color auto="1"/>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38" fontId="19" fillId="0" borderId="0" applyFont="0" applyFill="0" applyBorder="0" applyAlignment="0" applyProtection="0">
      <alignment vertical="center"/>
    </xf>
    <xf numFmtId="9" fontId="19" fillId="0" borderId="0" applyFont="0" applyFill="0" applyBorder="0" applyAlignment="0" applyProtection="0">
      <alignment vertical="center"/>
    </xf>
  </cellStyleXfs>
  <cellXfs count="356">
    <xf numFmtId="0" fontId="0" fillId="0" borderId="0" xfId="0">
      <alignment vertical="center"/>
    </xf>
    <xf numFmtId="0" fontId="2" fillId="0" borderId="0" xfId="1" applyFont="1">
      <alignment vertical="center"/>
    </xf>
    <xf numFmtId="0" fontId="5" fillId="0" borderId="0" xfId="1" applyFont="1">
      <alignment vertical="center"/>
    </xf>
    <xf numFmtId="0" fontId="5" fillId="0" borderId="0" xfId="1" applyFont="1" applyAlignment="1">
      <alignment horizontal="center" vertical="center"/>
    </xf>
    <xf numFmtId="178" fontId="5" fillId="0" borderId="40" xfId="2" applyNumberFormat="1" applyFont="1" applyBorder="1">
      <alignment vertical="center"/>
    </xf>
    <xf numFmtId="178" fontId="5" fillId="0" borderId="38" xfId="2" applyNumberFormat="1" applyFont="1" applyBorder="1">
      <alignment vertical="center"/>
    </xf>
    <xf numFmtId="0" fontId="5" fillId="0" borderId="47" xfId="1" applyFont="1" applyBorder="1">
      <alignment vertical="center"/>
    </xf>
    <xf numFmtId="178" fontId="5" fillId="3" borderId="15" xfId="2" applyNumberFormat="1" applyFont="1" applyFill="1" applyBorder="1">
      <alignment vertical="center"/>
    </xf>
    <xf numFmtId="178" fontId="5" fillId="3" borderId="17" xfId="2" applyNumberFormat="1" applyFont="1" applyFill="1" applyBorder="1">
      <alignment vertical="center"/>
    </xf>
    <xf numFmtId="0" fontId="5" fillId="3" borderId="31" xfId="1" applyFont="1" applyFill="1" applyBorder="1">
      <alignment vertical="center"/>
    </xf>
    <xf numFmtId="178" fontId="5" fillId="3" borderId="9" xfId="2" applyNumberFormat="1" applyFont="1" applyFill="1" applyBorder="1">
      <alignment vertical="center"/>
    </xf>
    <xf numFmtId="178" fontId="5" fillId="3" borderId="10" xfId="2" applyNumberFormat="1" applyFont="1" applyFill="1" applyBorder="1">
      <alignment vertical="center"/>
    </xf>
    <xf numFmtId="0" fontId="5" fillId="3" borderId="0" xfId="1" applyFont="1" applyFill="1">
      <alignment vertical="center"/>
    </xf>
    <xf numFmtId="178" fontId="5" fillId="2" borderId="10" xfId="2" applyNumberFormat="1" applyFont="1" applyFill="1" applyBorder="1">
      <alignment vertical="center"/>
    </xf>
    <xf numFmtId="0" fontId="5" fillId="2" borderId="0" xfId="1" applyFont="1" applyFill="1">
      <alignment vertical="center"/>
    </xf>
    <xf numFmtId="178" fontId="5" fillId="4" borderId="10" xfId="2" applyNumberFormat="1" applyFont="1" applyFill="1" applyBorder="1">
      <alignment vertical="center"/>
    </xf>
    <xf numFmtId="0" fontId="5" fillId="4" borderId="0" xfId="1" applyFont="1" applyFill="1">
      <alignment vertical="center"/>
    </xf>
    <xf numFmtId="178" fontId="5" fillId="4" borderId="17" xfId="2" applyNumberFormat="1" applyFont="1" applyFill="1" applyBorder="1">
      <alignment vertical="center"/>
    </xf>
    <xf numFmtId="0" fontId="5" fillId="4" borderId="31" xfId="1" applyFont="1" applyFill="1" applyBorder="1">
      <alignment vertical="center"/>
    </xf>
    <xf numFmtId="178" fontId="5" fillId="0" borderId="48" xfId="2" applyNumberFormat="1" applyFont="1" applyBorder="1">
      <alignment vertical="center"/>
    </xf>
    <xf numFmtId="178" fontId="5" fillId="5" borderId="10" xfId="2" applyNumberFormat="1" applyFont="1" applyFill="1" applyBorder="1">
      <alignment vertical="center"/>
    </xf>
    <xf numFmtId="0" fontId="5" fillId="5" borderId="0" xfId="1" applyFont="1" applyFill="1">
      <alignment vertical="center"/>
    </xf>
    <xf numFmtId="178" fontId="5" fillId="5" borderId="4" xfId="2" applyNumberFormat="1" applyFont="1" applyFill="1" applyBorder="1">
      <alignment vertical="center"/>
    </xf>
    <xf numFmtId="178" fontId="5" fillId="5" borderId="23" xfId="2" applyNumberFormat="1" applyFont="1" applyFill="1" applyBorder="1">
      <alignment vertical="center"/>
    </xf>
    <xf numFmtId="0" fontId="5" fillId="5" borderId="47" xfId="1" applyFont="1" applyFill="1" applyBorder="1">
      <alignment vertical="center"/>
    </xf>
    <xf numFmtId="178" fontId="5" fillId="3" borderId="40" xfId="2" applyNumberFormat="1" applyFont="1" applyFill="1" applyBorder="1">
      <alignment vertical="center"/>
    </xf>
    <xf numFmtId="178" fontId="5" fillId="3" borderId="38" xfId="2" applyNumberFormat="1" applyFont="1" applyFill="1" applyBorder="1">
      <alignment vertical="center"/>
    </xf>
    <xf numFmtId="178" fontId="5" fillId="2" borderId="40" xfId="2" applyNumberFormat="1" applyFont="1" applyFill="1" applyBorder="1">
      <alignment vertical="center"/>
    </xf>
    <xf numFmtId="178" fontId="5" fillId="2" borderId="38" xfId="2" applyNumberFormat="1" applyFont="1" applyFill="1" applyBorder="1">
      <alignment vertical="center"/>
    </xf>
    <xf numFmtId="178" fontId="5" fillId="4" borderId="40" xfId="2" applyNumberFormat="1" applyFont="1" applyFill="1" applyBorder="1">
      <alignment vertical="center"/>
    </xf>
    <xf numFmtId="178" fontId="5" fillId="4" borderId="38" xfId="2" applyNumberFormat="1" applyFont="1" applyFill="1" applyBorder="1">
      <alignment vertical="center"/>
    </xf>
    <xf numFmtId="0" fontId="5" fillId="0" borderId="6" xfId="1" applyFont="1" applyBorder="1" applyAlignment="1">
      <alignment horizontal="center" vertical="center"/>
    </xf>
    <xf numFmtId="0" fontId="5" fillId="0" borderId="0" xfId="1" applyFont="1" applyAlignment="1">
      <alignment vertical="center" wrapText="1"/>
    </xf>
    <xf numFmtId="0" fontId="5" fillId="0" borderId="47" xfId="1" applyFont="1" applyBorder="1" applyAlignment="1">
      <alignment vertical="center" wrapText="1"/>
    </xf>
    <xf numFmtId="0" fontId="5" fillId="0" borderId="0" xfId="1" applyFont="1" applyAlignment="1">
      <alignment horizontal="left" vertical="center" wrapText="1"/>
    </xf>
    <xf numFmtId="0" fontId="5" fillId="0" borderId="0" xfId="1" applyFont="1" applyAlignment="1">
      <alignment horizontal="left" vertical="center"/>
    </xf>
    <xf numFmtId="0" fontId="2" fillId="0" borderId="45" xfId="1" applyFont="1" applyBorder="1" applyAlignment="1">
      <alignment horizontal="center" vertical="center"/>
    </xf>
    <xf numFmtId="0" fontId="5" fillId="0" borderId="45" xfId="1" applyFont="1" applyBorder="1">
      <alignment vertical="center"/>
    </xf>
    <xf numFmtId="0" fontId="2" fillId="0" borderId="0" xfId="1" applyFont="1" applyAlignment="1">
      <alignment horizontal="center" vertical="center" wrapText="1"/>
    </xf>
    <xf numFmtId="0" fontId="5" fillId="0" borderId="47" xfId="1" applyFont="1" applyBorder="1" applyAlignment="1">
      <alignment horizontal="center" vertical="center"/>
    </xf>
    <xf numFmtId="0" fontId="5" fillId="0" borderId="45" xfId="1" applyFont="1" applyBorder="1" applyAlignment="1">
      <alignment horizontal="center" vertical="center" wrapText="1"/>
    </xf>
    <xf numFmtId="0" fontId="5" fillId="0" borderId="0" xfId="1" applyFont="1" applyAlignment="1">
      <alignment horizontal="center" vertical="center" wrapText="1"/>
    </xf>
    <xf numFmtId="0" fontId="5" fillId="0" borderId="33" xfId="1" applyFont="1" applyBorder="1" applyAlignment="1">
      <alignment horizontal="center" vertical="center" wrapText="1"/>
    </xf>
    <xf numFmtId="0" fontId="5" fillId="0" borderId="7" xfId="1" applyFont="1" applyBorder="1" applyAlignment="1">
      <alignment horizontal="center" vertical="center"/>
    </xf>
    <xf numFmtId="0" fontId="5" fillId="0" borderId="6" xfId="1" applyFont="1" applyBorder="1" applyAlignment="1">
      <alignment horizontal="center" vertical="center" wrapText="1"/>
    </xf>
    <xf numFmtId="49" fontId="5" fillId="0" borderId="14" xfId="1" applyNumberFormat="1" applyFont="1" applyBorder="1" applyAlignment="1">
      <alignment horizontal="center" vertical="center"/>
    </xf>
    <xf numFmtId="49" fontId="5" fillId="0" borderId="15" xfId="1" applyNumberFormat="1" applyFont="1" applyBorder="1" applyAlignment="1">
      <alignment horizontal="center" vertical="center"/>
    </xf>
    <xf numFmtId="176" fontId="5" fillId="0" borderId="18" xfId="2" applyNumberFormat="1" applyFont="1" applyFill="1" applyBorder="1">
      <alignment vertical="center"/>
    </xf>
    <xf numFmtId="176" fontId="5" fillId="0" borderId="15" xfId="2" applyNumberFormat="1" applyFont="1" applyFill="1" applyBorder="1">
      <alignment vertical="center"/>
    </xf>
    <xf numFmtId="178" fontId="5" fillId="0" borderId="15" xfId="2" applyNumberFormat="1" applyFont="1" applyFill="1" applyBorder="1">
      <alignment vertical="center"/>
    </xf>
    <xf numFmtId="178" fontId="5" fillId="0" borderId="27" xfId="2" applyNumberFormat="1" applyFont="1" applyFill="1" applyBorder="1">
      <alignment vertical="center"/>
    </xf>
    <xf numFmtId="176" fontId="5" fillId="0" borderId="14" xfId="2" applyNumberFormat="1" applyFont="1" applyFill="1" applyBorder="1">
      <alignment vertical="center"/>
    </xf>
    <xf numFmtId="176" fontId="5" fillId="0" borderId="35" xfId="2" applyNumberFormat="1" applyFont="1" applyFill="1" applyBorder="1">
      <alignment vertical="center"/>
    </xf>
    <xf numFmtId="178" fontId="5" fillId="0" borderId="35" xfId="2" applyNumberFormat="1" applyFont="1" applyFill="1" applyBorder="1">
      <alignment vertical="center"/>
    </xf>
    <xf numFmtId="178" fontId="5" fillId="0" borderId="17" xfId="2" applyNumberFormat="1" applyFont="1" applyFill="1" applyBorder="1">
      <alignment vertical="center"/>
    </xf>
    <xf numFmtId="177" fontId="5" fillId="0" borderId="18" xfId="2" applyNumberFormat="1" applyFont="1" applyFill="1" applyBorder="1">
      <alignment vertical="center"/>
    </xf>
    <xf numFmtId="49" fontId="5" fillId="0" borderId="19" xfId="1" applyNumberFormat="1" applyFont="1" applyBorder="1" applyAlignment="1">
      <alignment horizontal="center" vertical="center"/>
    </xf>
    <xf numFmtId="49" fontId="5" fillId="0" borderId="9" xfId="1" applyNumberFormat="1" applyFont="1" applyBorder="1" applyAlignment="1">
      <alignment horizontal="center" vertical="center"/>
    </xf>
    <xf numFmtId="176" fontId="5" fillId="0" borderId="8" xfId="2" applyNumberFormat="1" applyFont="1" applyFill="1" applyBorder="1">
      <alignment vertical="center"/>
    </xf>
    <xf numFmtId="176" fontId="5" fillId="0" borderId="9" xfId="2" applyNumberFormat="1" applyFont="1" applyFill="1" applyBorder="1">
      <alignment vertical="center"/>
    </xf>
    <xf numFmtId="178" fontId="5" fillId="0" borderId="9" xfId="2" applyNumberFormat="1" applyFont="1" applyFill="1" applyBorder="1">
      <alignment vertical="center"/>
    </xf>
    <xf numFmtId="178" fontId="5" fillId="0" borderId="26" xfId="2" applyNumberFormat="1" applyFont="1" applyFill="1" applyBorder="1">
      <alignment vertical="center"/>
    </xf>
    <xf numFmtId="176" fontId="5" fillId="0" borderId="19" xfId="2" applyNumberFormat="1" applyFont="1" applyFill="1" applyBorder="1">
      <alignment vertical="center"/>
    </xf>
    <xf numFmtId="176" fontId="5" fillId="0" borderId="2" xfId="2" applyNumberFormat="1" applyFont="1" applyFill="1" applyBorder="1">
      <alignment vertical="center"/>
    </xf>
    <xf numFmtId="178" fontId="5" fillId="0" borderId="2" xfId="2" applyNumberFormat="1" applyFont="1" applyFill="1" applyBorder="1">
      <alignment vertical="center"/>
    </xf>
    <xf numFmtId="178" fontId="5" fillId="0" borderId="10" xfId="2" applyNumberFormat="1" applyFont="1" applyFill="1" applyBorder="1">
      <alignment vertical="center"/>
    </xf>
    <xf numFmtId="177" fontId="5" fillId="0" borderId="8" xfId="2" applyNumberFormat="1" applyFont="1" applyFill="1" applyBorder="1">
      <alignment vertical="center"/>
    </xf>
    <xf numFmtId="49" fontId="5" fillId="0" borderId="20" xfId="1" applyNumberFormat="1" applyFont="1" applyBorder="1" applyAlignment="1">
      <alignment horizontal="center" vertical="center"/>
    </xf>
    <xf numFmtId="49" fontId="5" fillId="0" borderId="21" xfId="1" applyNumberFormat="1" applyFont="1" applyBorder="1" applyAlignment="1">
      <alignment horizontal="center" vertical="center"/>
    </xf>
    <xf numFmtId="176" fontId="5" fillId="0" borderId="24" xfId="2" applyNumberFormat="1" applyFont="1" applyFill="1" applyBorder="1">
      <alignment vertical="center"/>
    </xf>
    <xf numFmtId="176" fontId="5" fillId="0" borderId="21" xfId="2" applyNumberFormat="1" applyFont="1" applyFill="1" applyBorder="1">
      <alignment vertical="center"/>
    </xf>
    <xf numFmtId="178" fontId="5" fillId="0" borderId="21" xfId="2" applyNumberFormat="1" applyFont="1" applyFill="1" applyBorder="1">
      <alignment vertical="center"/>
    </xf>
    <xf numFmtId="176" fontId="5" fillId="0" borderId="20" xfId="2" applyNumberFormat="1" applyFont="1" applyFill="1" applyBorder="1">
      <alignment vertical="center"/>
    </xf>
    <xf numFmtId="176" fontId="5" fillId="0" borderId="36" xfId="2" applyNumberFormat="1" applyFont="1" applyFill="1" applyBorder="1">
      <alignment vertical="center"/>
    </xf>
    <xf numFmtId="178" fontId="5" fillId="0" borderId="23" xfId="2" applyNumberFormat="1" applyFont="1" applyFill="1" applyBorder="1">
      <alignment vertical="center"/>
    </xf>
    <xf numFmtId="177" fontId="5" fillId="0" borderId="24" xfId="2" applyNumberFormat="1" applyFont="1" applyFill="1" applyBorder="1">
      <alignment vertical="center"/>
    </xf>
    <xf numFmtId="49" fontId="5" fillId="0" borderId="32" xfId="1" applyNumberFormat="1" applyFont="1" applyBorder="1" applyAlignment="1">
      <alignment horizontal="center" vertical="center"/>
    </xf>
    <xf numFmtId="49" fontId="5" fillId="0" borderId="13" xfId="1" applyNumberFormat="1" applyFont="1" applyBorder="1" applyAlignment="1">
      <alignment horizontal="center" vertical="center"/>
    </xf>
    <xf numFmtId="176" fontId="5" fillId="0" borderId="1" xfId="2" applyNumberFormat="1" applyFont="1" applyFill="1" applyBorder="1">
      <alignment vertical="center"/>
    </xf>
    <xf numFmtId="176" fontId="5" fillId="0" borderId="3" xfId="2" applyNumberFormat="1" applyFont="1" applyFill="1" applyBorder="1">
      <alignment vertical="center"/>
    </xf>
    <xf numFmtId="49" fontId="5" fillId="0" borderId="29" xfId="1" applyNumberFormat="1" applyFont="1" applyBorder="1" applyAlignment="1">
      <alignment horizontal="center" vertical="center"/>
    </xf>
    <xf numFmtId="49" fontId="5" fillId="0" borderId="30" xfId="1" applyNumberFormat="1" applyFont="1" applyBorder="1" applyAlignment="1">
      <alignment horizontal="center" vertical="center"/>
    </xf>
    <xf numFmtId="176" fontId="5" fillId="0" borderId="34" xfId="2" applyNumberFormat="1" applyFont="1" applyFill="1" applyBorder="1">
      <alignment vertical="center"/>
    </xf>
    <xf numFmtId="178" fontId="5" fillId="0" borderId="3" xfId="2" applyNumberFormat="1" applyFont="1" applyFill="1" applyBorder="1">
      <alignment vertical="center"/>
    </xf>
    <xf numFmtId="178" fontId="5" fillId="0" borderId="4" xfId="2" applyNumberFormat="1" applyFont="1" applyFill="1" applyBorder="1">
      <alignment vertical="center"/>
    </xf>
    <xf numFmtId="176" fontId="5" fillId="0" borderId="5" xfId="2" applyNumberFormat="1" applyFont="1" applyFill="1" applyBorder="1">
      <alignment vertical="center"/>
    </xf>
    <xf numFmtId="176" fontId="5" fillId="0" borderId="12" xfId="2" applyNumberFormat="1" applyFont="1" applyFill="1" applyBorder="1">
      <alignment vertical="center"/>
    </xf>
    <xf numFmtId="176" fontId="5" fillId="0" borderId="16" xfId="2" applyNumberFormat="1" applyFont="1" applyFill="1" applyBorder="1">
      <alignment vertical="center"/>
    </xf>
    <xf numFmtId="176" fontId="5" fillId="0" borderId="22" xfId="2" applyNumberFormat="1" applyFont="1" applyFill="1" applyBorder="1">
      <alignment vertical="center"/>
    </xf>
    <xf numFmtId="49" fontId="5" fillId="0" borderId="28" xfId="1" applyNumberFormat="1" applyFont="1" applyBorder="1" applyAlignment="1">
      <alignment horizontal="center" vertical="center"/>
    </xf>
    <xf numFmtId="49" fontId="5" fillId="0" borderId="3" xfId="1" applyNumberFormat="1" applyFont="1" applyBorder="1" applyAlignment="1">
      <alignment horizontal="center" vertical="center"/>
    </xf>
    <xf numFmtId="178" fontId="5" fillId="0" borderId="34" xfId="2" applyNumberFormat="1" applyFont="1" applyFill="1" applyBorder="1">
      <alignment vertical="center"/>
    </xf>
    <xf numFmtId="177" fontId="5" fillId="0" borderId="5" xfId="2" applyNumberFormat="1" applyFont="1" applyFill="1" applyBorder="1">
      <alignment vertical="center"/>
    </xf>
    <xf numFmtId="49" fontId="5" fillId="0" borderId="37" xfId="1" applyNumberFormat="1" applyFont="1" applyBorder="1" applyAlignment="1">
      <alignment horizontal="center" vertical="center"/>
    </xf>
    <xf numFmtId="49" fontId="5" fillId="0" borderId="38" xfId="1" applyNumberFormat="1" applyFont="1" applyBorder="1" applyAlignment="1">
      <alignment horizontal="center" vertical="center"/>
    </xf>
    <xf numFmtId="176" fontId="5" fillId="0" borderId="41" xfId="2" applyNumberFormat="1" applyFont="1" applyFill="1" applyBorder="1">
      <alignment vertical="center"/>
    </xf>
    <xf numFmtId="176" fontId="5" fillId="0" borderId="38" xfId="2" applyNumberFormat="1" applyFont="1" applyFill="1" applyBorder="1">
      <alignment vertical="center"/>
    </xf>
    <xf numFmtId="176" fontId="5" fillId="0" borderId="39" xfId="2" applyNumberFormat="1" applyFont="1" applyFill="1" applyBorder="1">
      <alignment vertical="center"/>
    </xf>
    <xf numFmtId="178" fontId="5" fillId="0" borderId="38" xfId="2" applyNumberFormat="1" applyFont="1" applyFill="1" applyBorder="1">
      <alignment vertical="center"/>
    </xf>
    <xf numFmtId="178" fontId="5" fillId="0" borderId="40" xfId="2" applyNumberFormat="1" applyFont="1" applyFill="1" applyBorder="1">
      <alignment vertical="center"/>
    </xf>
    <xf numFmtId="176" fontId="5" fillId="0" borderId="43" xfId="2" applyNumberFormat="1" applyFont="1" applyFill="1" applyBorder="1">
      <alignment vertical="center"/>
    </xf>
    <xf numFmtId="178" fontId="5" fillId="0" borderId="39" xfId="2" applyNumberFormat="1" applyFont="1" applyFill="1" applyBorder="1">
      <alignment vertical="center"/>
    </xf>
    <xf numFmtId="177" fontId="5" fillId="0" borderId="41" xfId="2" applyNumberFormat="1" applyFont="1" applyFill="1" applyBorder="1">
      <alignment vertical="center"/>
    </xf>
    <xf numFmtId="49" fontId="5" fillId="0" borderId="55" xfId="1" applyNumberFormat="1" applyFont="1" applyBorder="1" applyAlignment="1">
      <alignment horizontal="center" vertical="center"/>
    </xf>
    <xf numFmtId="49" fontId="5" fillId="0" borderId="50" xfId="1" applyNumberFormat="1" applyFont="1" applyBorder="1" applyAlignment="1">
      <alignment horizontal="center" vertical="center"/>
    </xf>
    <xf numFmtId="176" fontId="5" fillId="0" borderId="49" xfId="2" applyNumberFormat="1" applyFont="1" applyFill="1" applyBorder="1">
      <alignment vertical="center"/>
    </xf>
    <xf numFmtId="176" fontId="5" fillId="0" borderId="50" xfId="2" applyNumberFormat="1" applyFont="1" applyFill="1" applyBorder="1">
      <alignment vertical="center"/>
    </xf>
    <xf numFmtId="178" fontId="5" fillId="0" borderId="48" xfId="2" applyNumberFormat="1" applyFont="1" applyFill="1" applyBorder="1">
      <alignment vertical="center"/>
    </xf>
    <xf numFmtId="177" fontId="5" fillId="0" borderId="49" xfId="2" applyNumberFormat="1" applyFont="1" applyFill="1" applyBorder="1">
      <alignment vertical="center"/>
    </xf>
    <xf numFmtId="49" fontId="5" fillId="0" borderId="52" xfId="1" applyNumberFormat="1" applyFont="1" applyBorder="1" applyAlignment="1">
      <alignment horizontal="center" vertical="center"/>
    </xf>
    <xf numFmtId="49" fontId="5" fillId="0" borderId="6" xfId="1" applyNumberFormat="1" applyFont="1" applyBorder="1" applyAlignment="1">
      <alignment horizontal="center" vertical="center"/>
    </xf>
    <xf numFmtId="176" fontId="5" fillId="0" borderId="37" xfId="2" applyNumberFormat="1" applyFont="1" applyFill="1" applyBorder="1">
      <alignment vertical="center"/>
    </xf>
    <xf numFmtId="178" fontId="5" fillId="0" borderId="50" xfId="2" applyNumberFormat="1" applyFont="1" applyFill="1" applyBorder="1">
      <alignment vertical="center"/>
    </xf>
    <xf numFmtId="176" fontId="5" fillId="0" borderId="51" xfId="2" applyNumberFormat="1" applyFont="1" applyFill="1" applyBorder="1">
      <alignment vertical="center"/>
    </xf>
    <xf numFmtId="176" fontId="5" fillId="0" borderId="47" xfId="2" applyNumberFormat="1" applyFont="1" applyFill="1" applyBorder="1">
      <alignment vertical="center"/>
    </xf>
    <xf numFmtId="177" fontId="5" fillId="0" borderId="62" xfId="2" applyNumberFormat="1" applyFont="1" applyFill="1" applyBorder="1">
      <alignment vertical="center"/>
    </xf>
    <xf numFmtId="0" fontId="5" fillId="0" borderId="43" xfId="1" applyFont="1" applyBorder="1" applyAlignment="1">
      <alignment horizontal="center" vertical="center"/>
    </xf>
    <xf numFmtId="176" fontId="5" fillId="0" borderId="28" xfId="2" applyNumberFormat="1" applyFont="1" applyFill="1" applyBorder="1">
      <alignment vertical="center"/>
    </xf>
    <xf numFmtId="49" fontId="5" fillId="0" borderId="25" xfId="1" applyNumberFormat="1" applyFont="1" applyBorder="1" applyAlignment="1">
      <alignment horizontal="center" vertical="center"/>
    </xf>
    <xf numFmtId="49" fontId="5" fillId="0" borderId="26" xfId="1" applyNumberFormat="1" applyFont="1" applyBorder="1" applyAlignment="1">
      <alignment horizontal="center" vertical="center"/>
    </xf>
    <xf numFmtId="49" fontId="5" fillId="0" borderId="53" xfId="1" applyNumberFormat="1" applyFont="1" applyBorder="1" applyAlignment="1">
      <alignment horizontal="center" vertical="center"/>
    </xf>
    <xf numFmtId="176" fontId="5" fillId="0" borderId="55" xfId="2" applyNumberFormat="1" applyFont="1" applyFill="1" applyBorder="1">
      <alignment vertical="center"/>
    </xf>
    <xf numFmtId="0" fontId="5" fillId="0" borderId="16" xfId="1" applyFont="1" applyBorder="1" applyAlignment="1">
      <alignment vertical="center" wrapText="1"/>
    </xf>
    <xf numFmtId="0" fontId="5" fillId="0" borderId="17" xfId="1" applyFont="1" applyBorder="1" applyAlignment="1">
      <alignment horizontal="center" vertical="center" wrapText="1"/>
    </xf>
    <xf numFmtId="0" fontId="5" fillId="0" borderId="1" xfId="1" applyFont="1" applyBorder="1" applyAlignment="1">
      <alignment vertical="center" wrapText="1"/>
    </xf>
    <xf numFmtId="0" fontId="5" fillId="0" borderId="10" xfId="1" applyFont="1" applyBorder="1" applyAlignment="1">
      <alignment horizontal="center" vertical="center" wrapText="1"/>
    </xf>
    <xf numFmtId="0" fontId="5" fillId="0" borderId="22" xfId="1" applyFont="1" applyBorder="1" applyAlignment="1">
      <alignment vertical="center" wrapText="1"/>
    </xf>
    <xf numFmtId="0" fontId="5" fillId="0" borderId="23" xfId="1" applyFont="1" applyBorder="1" applyAlignment="1">
      <alignment horizontal="center" vertical="center" wrapText="1"/>
    </xf>
    <xf numFmtId="0" fontId="5" fillId="0" borderId="12" xfId="1" applyFont="1" applyBorder="1" applyAlignment="1">
      <alignment vertical="center" wrapText="1"/>
    </xf>
    <xf numFmtId="0" fontId="5" fillId="0" borderId="4" xfId="1" applyFont="1" applyBorder="1" applyAlignment="1">
      <alignment horizontal="center" vertical="center" wrapText="1"/>
    </xf>
    <xf numFmtId="0" fontId="5" fillId="0" borderId="43" xfId="1" applyFont="1" applyBorder="1" applyAlignment="1">
      <alignment vertical="center" wrapText="1"/>
    </xf>
    <xf numFmtId="0" fontId="5" fillId="0" borderId="40" xfId="1" applyFont="1" applyBorder="1" applyAlignment="1">
      <alignment horizontal="center" vertical="center" wrapText="1"/>
    </xf>
    <xf numFmtId="0" fontId="5" fillId="0" borderId="43" xfId="1" applyFont="1" applyBorder="1" applyAlignment="1">
      <alignment horizontal="center" vertical="center" wrapText="1"/>
    </xf>
    <xf numFmtId="0" fontId="5" fillId="0" borderId="17" xfId="1" applyFont="1" applyBorder="1" applyAlignment="1">
      <alignment vertical="center" wrapText="1"/>
    </xf>
    <xf numFmtId="0" fontId="5" fillId="0" borderId="10" xfId="1" applyFont="1" applyBorder="1" applyAlignment="1">
      <alignment vertical="center" wrapText="1"/>
    </xf>
    <xf numFmtId="0" fontId="5" fillId="0" borderId="4" xfId="1" applyFont="1" applyBorder="1" applyAlignment="1">
      <alignment vertical="center" wrapText="1"/>
    </xf>
    <xf numFmtId="0" fontId="5" fillId="0" borderId="23" xfId="1" applyFont="1" applyBorder="1" applyAlignment="1">
      <alignment vertical="center" wrapText="1"/>
    </xf>
    <xf numFmtId="0" fontId="7" fillId="0" borderId="0" xfId="1" applyFont="1">
      <alignment vertical="center"/>
    </xf>
    <xf numFmtId="0" fontId="8" fillId="0" borderId="0" xfId="1" applyFont="1">
      <alignment vertical="center"/>
    </xf>
    <xf numFmtId="0" fontId="9" fillId="0" borderId="56" xfId="1" applyFont="1" applyBorder="1" applyAlignment="1">
      <alignment horizontal="center" vertical="center" wrapText="1"/>
    </xf>
    <xf numFmtId="0" fontId="7" fillId="0" borderId="56" xfId="1" applyFont="1" applyBorder="1" applyAlignment="1">
      <alignment horizontal="center" vertical="center" wrapText="1"/>
    </xf>
    <xf numFmtId="0" fontId="8" fillId="6" borderId="56" xfId="1" applyFont="1" applyFill="1" applyBorder="1">
      <alignment vertical="center"/>
    </xf>
    <xf numFmtId="0" fontId="8" fillId="6" borderId="57" xfId="1" applyFont="1" applyFill="1" applyBorder="1">
      <alignment vertical="center"/>
    </xf>
    <xf numFmtId="0" fontId="8" fillId="0" borderId="11" xfId="1" applyFont="1" applyBorder="1" applyAlignment="1">
      <alignment vertical="center" wrapText="1"/>
    </xf>
    <xf numFmtId="0" fontId="8" fillId="6" borderId="11" xfId="1" applyFont="1" applyFill="1" applyBorder="1" applyAlignment="1">
      <alignment vertical="center" wrapText="1"/>
    </xf>
    <xf numFmtId="0" fontId="8" fillId="0" borderId="59" xfId="1" applyFont="1" applyBorder="1">
      <alignment vertical="center"/>
    </xf>
    <xf numFmtId="0" fontId="8" fillId="0" borderId="11" xfId="1" applyFont="1" applyBorder="1" applyAlignment="1">
      <alignment horizontal="left" vertical="center" wrapText="1"/>
    </xf>
    <xf numFmtId="0" fontId="8" fillId="0" borderId="11" xfId="1" applyFont="1" applyBorder="1">
      <alignment vertical="center"/>
    </xf>
    <xf numFmtId="0" fontId="8" fillId="0" borderId="59" xfId="1" applyFont="1" applyBorder="1" applyAlignment="1">
      <alignment horizontal="center" vertical="center"/>
    </xf>
    <xf numFmtId="0" fontId="5" fillId="7" borderId="0" xfId="1" applyFont="1" applyFill="1">
      <alignment vertical="center"/>
    </xf>
    <xf numFmtId="0" fontId="2" fillId="7" borderId="66" xfId="1" applyFont="1" applyFill="1" applyBorder="1" applyAlignment="1">
      <alignment horizontal="center" vertical="center"/>
    </xf>
    <xf numFmtId="0" fontId="2" fillId="7" borderId="56" xfId="1" applyFont="1" applyFill="1" applyBorder="1" applyAlignment="1">
      <alignment horizontal="center" vertical="center"/>
    </xf>
    <xf numFmtId="0" fontId="2" fillId="7" borderId="56" xfId="1" applyFont="1" applyFill="1" applyBorder="1" applyAlignment="1">
      <alignment horizontal="center" vertical="center" wrapText="1"/>
    </xf>
    <xf numFmtId="0" fontId="5" fillId="7" borderId="66" xfId="1" applyFont="1" applyFill="1" applyBorder="1">
      <alignment vertical="center"/>
    </xf>
    <xf numFmtId="0" fontId="5" fillId="7" borderId="56" xfId="1" applyFont="1" applyFill="1" applyBorder="1">
      <alignment vertical="center"/>
    </xf>
    <xf numFmtId="0" fontId="5" fillId="7" borderId="64" xfId="1" applyFont="1" applyFill="1" applyBorder="1">
      <alignment vertical="center"/>
    </xf>
    <xf numFmtId="0" fontId="5" fillId="7" borderId="57" xfId="1" applyFont="1" applyFill="1" applyBorder="1">
      <alignment vertical="center"/>
    </xf>
    <xf numFmtId="0" fontId="5" fillId="7" borderId="65" xfId="1" applyFont="1" applyFill="1" applyBorder="1">
      <alignment vertical="center"/>
    </xf>
    <xf numFmtId="0" fontId="5" fillId="7" borderId="58" xfId="1" applyFont="1" applyFill="1" applyBorder="1">
      <alignment vertical="center"/>
    </xf>
    <xf numFmtId="0" fontId="5" fillId="7" borderId="67" xfId="1" applyFont="1" applyFill="1" applyBorder="1">
      <alignment vertical="center"/>
    </xf>
    <xf numFmtId="0" fontId="5" fillId="7" borderId="11" xfId="1" applyFont="1" applyFill="1" applyBorder="1">
      <alignment vertical="center"/>
    </xf>
    <xf numFmtId="0" fontId="5" fillId="7" borderId="47" xfId="1" applyFont="1" applyFill="1" applyBorder="1">
      <alignment vertical="center"/>
    </xf>
    <xf numFmtId="0" fontId="8" fillId="6" borderId="11" xfId="1" applyFont="1" applyFill="1" applyBorder="1">
      <alignment vertical="center"/>
    </xf>
    <xf numFmtId="178" fontId="5" fillId="0" borderId="53" xfId="2" applyNumberFormat="1" applyFont="1" applyFill="1" applyBorder="1">
      <alignment vertical="center"/>
    </xf>
    <xf numFmtId="178" fontId="5" fillId="3" borderId="3" xfId="2" applyNumberFormat="1" applyFont="1" applyFill="1" applyBorder="1">
      <alignment vertical="center"/>
    </xf>
    <xf numFmtId="178" fontId="5" fillId="3" borderId="4" xfId="2" applyNumberFormat="1" applyFont="1" applyFill="1" applyBorder="1">
      <alignment vertical="center"/>
    </xf>
    <xf numFmtId="178" fontId="5" fillId="0" borderId="63" xfId="2" applyNumberFormat="1" applyFont="1" applyFill="1" applyBorder="1">
      <alignment vertical="center"/>
    </xf>
    <xf numFmtId="0" fontId="8" fillId="0" borderId="11" xfId="1" applyFont="1" applyBorder="1" applyAlignment="1">
      <alignment horizontal="right" vertical="center" wrapText="1"/>
    </xf>
    <xf numFmtId="0" fontId="8" fillId="0" borderId="11" xfId="1" applyFont="1" applyBorder="1" applyAlignment="1">
      <alignment horizontal="center" vertical="center"/>
    </xf>
    <xf numFmtId="0" fontId="8" fillId="8" borderId="11" xfId="1" applyFont="1" applyFill="1" applyBorder="1" applyAlignment="1">
      <alignment vertical="center" wrapText="1"/>
    </xf>
    <xf numFmtId="0" fontId="8" fillId="8" borderId="11" xfId="1" applyFont="1" applyFill="1" applyBorder="1" applyAlignment="1">
      <alignment horizontal="left" vertical="center" wrapText="1"/>
    </xf>
    <xf numFmtId="0" fontId="8" fillId="8" borderId="11" xfId="1" applyFont="1" applyFill="1" applyBorder="1">
      <alignment vertical="center"/>
    </xf>
    <xf numFmtId="0" fontId="5" fillId="0" borderId="68" xfId="1" applyFont="1" applyBorder="1" applyAlignment="1">
      <alignment horizontal="center" vertical="center" wrapText="1"/>
    </xf>
    <xf numFmtId="178" fontId="5" fillId="2" borderId="39" xfId="2" applyNumberFormat="1" applyFont="1" applyFill="1" applyBorder="1">
      <alignment vertical="center"/>
    </xf>
    <xf numFmtId="0" fontId="8" fillId="0" borderId="43" xfId="1" applyFont="1" applyBorder="1">
      <alignment vertical="center"/>
    </xf>
    <xf numFmtId="0" fontId="8" fillId="0" borderId="67" xfId="1" applyFont="1" applyBorder="1">
      <alignment vertical="center"/>
    </xf>
    <xf numFmtId="0" fontId="5" fillId="0" borderId="40" xfId="1" applyFont="1" applyBorder="1" applyAlignment="1">
      <alignment vertical="center" wrapText="1"/>
    </xf>
    <xf numFmtId="0" fontId="5" fillId="0" borderId="67" xfId="1" applyFont="1" applyBorder="1" applyAlignment="1">
      <alignment vertical="center" wrapText="1"/>
    </xf>
    <xf numFmtId="0" fontId="5" fillId="0" borderId="69" xfId="1" applyFont="1" applyBorder="1" applyAlignment="1">
      <alignment vertical="center" wrapText="1"/>
    </xf>
    <xf numFmtId="49" fontId="5" fillId="0" borderId="63" xfId="1" applyNumberFormat="1" applyFont="1" applyBorder="1" applyAlignment="1">
      <alignment horizontal="center" vertical="center"/>
    </xf>
    <xf numFmtId="0" fontId="5" fillId="0" borderId="71" xfId="1" applyFont="1" applyBorder="1" applyAlignment="1">
      <alignment horizontal="center" vertical="center" wrapText="1"/>
    </xf>
    <xf numFmtId="0" fontId="5" fillId="0" borderId="72" xfId="1" applyFont="1" applyBorder="1" applyAlignment="1">
      <alignment horizontal="center" vertical="center" wrapText="1"/>
    </xf>
    <xf numFmtId="0" fontId="5" fillId="0" borderId="72" xfId="1" applyFont="1" applyBorder="1" applyAlignment="1">
      <alignment horizontal="center" vertical="center"/>
    </xf>
    <xf numFmtId="0" fontId="12" fillId="0" borderId="72" xfId="1" applyFont="1" applyBorder="1" applyAlignment="1">
      <alignment horizontal="center" vertical="center" wrapText="1"/>
    </xf>
    <xf numFmtId="0" fontId="2" fillId="0" borderId="72" xfId="1" applyFont="1" applyBorder="1" applyAlignment="1">
      <alignment horizontal="center" vertical="center" wrapText="1"/>
    </xf>
    <xf numFmtId="0" fontId="2" fillId="0" borderId="73" xfId="1" applyFont="1" applyBorder="1" applyAlignment="1">
      <alignment horizontal="center" vertical="center" wrapText="1"/>
    </xf>
    <xf numFmtId="0" fontId="5" fillId="0" borderId="70" xfId="1" applyFont="1" applyBorder="1" applyAlignment="1">
      <alignment horizontal="center" vertical="center"/>
    </xf>
    <xf numFmtId="0" fontId="5" fillId="0" borderId="1" xfId="1" applyFont="1" applyBorder="1">
      <alignment vertical="center"/>
    </xf>
    <xf numFmtId="49" fontId="5" fillId="0" borderId="1" xfId="1" applyNumberFormat="1" applyFont="1" applyBorder="1" applyAlignment="1">
      <alignment horizontal="center" vertical="center"/>
    </xf>
    <xf numFmtId="0" fontId="5" fillId="0" borderId="1" xfId="1" applyFont="1" applyBorder="1" applyAlignment="1">
      <alignment horizontal="center" vertical="center" wrapText="1"/>
    </xf>
    <xf numFmtId="178" fontId="5" fillId="0" borderId="1" xfId="2" applyNumberFormat="1" applyFont="1" applyFill="1" applyBorder="1">
      <alignment vertical="center"/>
    </xf>
    <xf numFmtId="177" fontId="5" fillId="0" borderId="1" xfId="2" applyNumberFormat="1" applyFont="1" applyFill="1" applyBorder="1">
      <alignment vertical="center"/>
    </xf>
    <xf numFmtId="49" fontId="5" fillId="9" borderId="1" xfId="1" applyNumberFormat="1" applyFont="1" applyFill="1" applyBorder="1" applyAlignment="1">
      <alignment horizontal="center" vertical="center"/>
    </xf>
    <xf numFmtId="0" fontId="5" fillId="9" borderId="1" xfId="1" applyFont="1" applyFill="1" applyBorder="1" applyAlignment="1">
      <alignment vertical="center" wrapText="1"/>
    </xf>
    <xf numFmtId="0" fontId="5" fillId="9" borderId="1" xfId="1" applyFont="1" applyFill="1" applyBorder="1" applyAlignment="1">
      <alignment horizontal="center" vertical="center" wrapText="1"/>
    </xf>
    <xf numFmtId="176" fontId="5" fillId="9" borderId="1" xfId="2" applyNumberFormat="1" applyFont="1" applyFill="1" applyBorder="1">
      <alignment vertical="center"/>
    </xf>
    <xf numFmtId="177" fontId="5" fillId="9" borderId="1" xfId="2" applyNumberFormat="1" applyFont="1" applyFill="1" applyBorder="1">
      <alignment vertical="center"/>
    </xf>
    <xf numFmtId="178" fontId="5" fillId="2" borderId="1" xfId="2" applyNumberFormat="1" applyFont="1" applyFill="1" applyBorder="1">
      <alignment vertical="center"/>
    </xf>
    <xf numFmtId="178" fontId="5" fillId="0" borderId="1" xfId="2" applyNumberFormat="1" applyFont="1" applyBorder="1">
      <alignment vertical="center"/>
    </xf>
    <xf numFmtId="0" fontId="5" fillId="0" borderId="1" xfId="1" applyFont="1" applyBorder="1" applyAlignment="1">
      <alignment horizontal="right" vertical="center" wrapText="1"/>
    </xf>
    <xf numFmtId="0" fontId="5" fillId="0" borderId="1" xfId="1" applyFont="1" applyBorder="1" applyAlignment="1">
      <alignment horizontal="left" vertical="center"/>
    </xf>
    <xf numFmtId="0" fontId="5" fillId="0" borderId="1" xfId="1" applyFont="1" applyBorder="1" applyAlignment="1">
      <alignment horizontal="center" vertical="center"/>
    </xf>
    <xf numFmtId="178" fontId="5" fillId="5" borderId="1" xfId="2" applyNumberFormat="1" applyFont="1" applyFill="1" applyBorder="1">
      <alignment vertical="center"/>
    </xf>
    <xf numFmtId="0" fontId="5" fillId="5" borderId="1" xfId="1" applyFont="1" applyFill="1" applyBorder="1">
      <alignment vertical="center"/>
    </xf>
    <xf numFmtId="0" fontId="5" fillId="0" borderId="12" xfId="1" applyFont="1" applyBorder="1">
      <alignment vertical="center"/>
    </xf>
    <xf numFmtId="49" fontId="5" fillId="0" borderId="74" xfId="1" applyNumberFormat="1" applyFont="1" applyBorder="1" applyAlignment="1">
      <alignment horizontal="center" vertical="center"/>
    </xf>
    <xf numFmtId="49" fontId="5" fillId="9" borderId="74" xfId="1" applyNumberFormat="1" applyFont="1" applyFill="1" applyBorder="1" applyAlignment="1">
      <alignment horizontal="center" vertical="center"/>
    </xf>
    <xf numFmtId="178" fontId="5" fillId="9" borderId="1" xfId="2" applyNumberFormat="1" applyFont="1" applyFill="1" applyBorder="1">
      <alignment vertical="center"/>
    </xf>
    <xf numFmtId="0" fontId="5" fillId="2" borderId="1" xfId="1" applyFont="1" applyFill="1" applyBorder="1">
      <alignment vertical="center"/>
    </xf>
    <xf numFmtId="176" fontId="5" fillId="0" borderId="77" xfId="2" applyNumberFormat="1" applyFont="1" applyFill="1" applyBorder="1">
      <alignment vertical="center"/>
    </xf>
    <xf numFmtId="178" fontId="5" fillId="0" borderId="77" xfId="2" applyNumberFormat="1" applyFont="1" applyFill="1" applyBorder="1">
      <alignment vertical="center"/>
    </xf>
    <xf numFmtId="177" fontId="5" fillId="0" borderId="77" xfId="2" applyNumberFormat="1" applyFont="1" applyFill="1" applyBorder="1">
      <alignment vertical="center"/>
    </xf>
    <xf numFmtId="178" fontId="5" fillId="0" borderId="77" xfId="2" applyNumberFormat="1" applyFont="1" applyBorder="1">
      <alignment vertical="center"/>
    </xf>
    <xf numFmtId="0" fontId="5" fillId="0" borderId="77" xfId="1" applyFont="1" applyBorder="1">
      <alignment vertical="center"/>
    </xf>
    <xf numFmtId="0" fontId="5" fillId="10" borderId="1" xfId="1" applyFont="1" applyFill="1" applyBorder="1" applyAlignment="1">
      <alignment vertical="center" wrapText="1"/>
    </xf>
    <xf numFmtId="0" fontId="14" fillId="11" borderId="82" xfId="1" applyFont="1" applyFill="1" applyBorder="1" applyAlignment="1">
      <alignment vertical="center" wrapText="1"/>
    </xf>
    <xf numFmtId="0" fontId="15" fillId="0" borderId="0" xfId="1" applyFont="1">
      <alignment vertical="center"/>
    </xf>
    <xf numFmtId="0" fontId="16" fillId="0" borderId="0" xfId="1" applyFont="1">
      <alignment vertical="center"/>
    </xf>
    <xf numFmtId="0" fontId="17" fillId="0" borderId="80" xfId="1" applyFont="1" applyBorder="1" applyAlignment="1">
      <alignment horizontal="center" vertical="center" wrapText="1"/>
    </xf>
    <xf numFmtId="0" fontId="17" fillId="0" borderId="72" xfId="1" applyFont="1" applyBorder="1" applyAlignment="1">
      <alignment horizontal="center" vertical="center" wrapText="1"/>
    </xf>
    <xf numFmtId="0" fontId="15" fillId="0" borderId="72" xfId="1" applyFont="1" applyBorder="1" applyAlignment="1">
      <alignment horizontal="center" vertical="center" wrapText="1"/>
    </xf>
    <xf numFmtId="0" fontId="15" fillId="0" borderId="73" xfId="1" applyFont="1" applyBorder="1" applyAlignment="1">
      <alignment horizontal="center" vertical="center" wrapText="1"/>
    </xf>
    <xf numFmtId="0" fontId="14" fillId="11" borderId="81" xfId="1" applyFont="1" applyFill="1" applyBorder="1" applyAlignment="1">
      <alignment vertical="center" wrapText="1"/>
    </xf>
    <xf numFmtId="0" fontId="16" fillId="10" borderId="12" xfId="1" applyFont="1" applyFill="1" applyBorder="1" applyAlignment="1">
      <alignment vertical="center" wrapText="1"/>
    </xf>
    <xf numFmtId="0" fontId="14" fillId="11" borderId="83" xfId="1" applyFont="1" applyFill="1" applyBorder="1" applyAlignment="1">
      <alignment vertical="center" wrapText="1"/>
    </xf>
    <xf numFmtId="0" fontId="16" fillId="0" borderId="1" xfId="1" applyFont="1" applyBorder="1" applyAlignment="1">
      <alignment vertical="center" wrapText="1"/>
    </xf>
    <xf numFmtId="0" fontId="16" fillId="0" borderId="70" xfId="1" applyFont="1" applyBorder="1" applyAlignment="1">
      <alignment vertical="center" wrapText="1"/>
    </xf>
    <xf numFmtId="0" fontId="16" fillId="0" borderId="70" xfId="1" applyFont="1" applyBorder="1">
      <alignment vertical="center"/>
    </xf>
    <xf numFmtId="0" fontId="16" fillId="0" borderId="1" xfId="1" applyFont="1" applyBorder="1">
      <alignment vertical="center"/>
    </xf>
    <xf numFmtId="0" fontId="16" fillId="0" borderId="1" xfId="1" applyFont="1" applyBorder="1" applyAlignment="1">
      <alignment horizontal="right" vertical="center" wrapText="1"/>
    </xf>
    <xf numFmtId="0" fontId="16" fillId="8" borderId="1" xfId="1" applyFont="1" applyFill="1" applyBorder="1" applyAlignment="1">
      <alignment vertical="center" wrapText="1"/>
    </xf>
    <xf numFmtId="0" fontId="16" fillId="0" borderId="1" xfId="1" applyFont="1" applyBorder="1" applyAlignment="1">
      <alignment horizontal="left" vertical="center" wrapText="1"/>
    </xf>
    <xf numFmtId="0" fontId="16" fillId="0" borderId="1" xfId="1" applyFont="1" applyBorder="1" applyAlignment="1">
      <alignment horizontal="left" vertical="center"/>
    </xf>
    <xf numFmtId="0" fontId="16" fillId="8" borderId="1" xfId="1" applyFont="1" applyFill="1" applyBorder="1" applyAlignment="1">
      <alignment horizontal="left" vertical="center" wrapText="1"/>
    </xf>
    <xf numFmtId="0" fontId="16" fillId="8" borderId="1" xfId="1" applyFont="1" applyFill="1" applyBorder="1">
      <alignment vertical="center"/>
    </xf>
    <xf numFmtId="0" fontId="16" fillId="0" borderId="1" xfId="1" applyFont="1" applyBorder="1" applyAlignment="1">
      <alignment horizontal="center" vertical="center"/>
    </xf>
    <xf numFmtId="0" fontId="16" fillId="5" borderId="1" xfId="1" applyFont="1" applyFill="1" applyBorder="1">
      <alignment vertical="center"/>
    </xf>
    <xf numFmtId="0" fontId="16" fillId="0" borderId="12" xfId="1" applyFont="1" applyBorder="1">
      <alignment vertical="center"/>
    </xf>
    <xf numFmtId="0" fontId="16" fillId="8" borderId="75" xfId="1" applyFont="1" applyFill="1" applyBorder="1">
      <alignment vertical="center"/>
    </xf>
    <xf numFmtId="0" fontId="16" fillId="0" borderId="75" xfId="1" applyFont="1" applyBorder="1" applyAlignment="1">
      <alignment horizontal="center" vertical="center"/>
    </xf>
    <xf numFmtId="0" fontId="16" fillId="0" borderId="77" xfId="1" applyFont="1" applyBorder="1">
      <alignment vertical="center"/>
    </xf>
    <xf numFmtId="0" fontId="16" fillId="0" borderId="78" xfId="1" applyFont="1" applyBorder="1">
      <alignment vertical="center"/>
    </xf>
    <xf numFmtId="0" fontId="16" fillId="0" borderId="0" xfId="1" applyFont="1" applyAlignment="1">
      <alignment horizontal="center" vertical="center"/>
    </xf>
    <xf numFmtId="0" fontId="16" fillId="0" borderId="0" xfId="1" applyFont="1" applyAlignment="1">
      <alignment vertical="center" wrapText="1"/>
    </xf>
    <xf numFmtId="0" fontId="16" fillId="0" borderId="71" xfId="1" applyFont="1" applyBorder="1" applyAlignment="1">
      <alignment horizontal="center" vertical="center" wrapText="1"/>
    </xf>
    <xf numFmtId="0" fontId="16" fillId="0" borderId="72" xfId="1" applyFont="1" applyBorder="1" applyAlignment="1">
      <alignment horizontal="center" vertical="center" wrapText="1"/>
    </xf>
    <xf numFmtId="0" fontId="16" fillId="0" borderId="72" xfId="1" applyFont="1" applyBorder="1" applyAlignment="1">
      <alignment horizontal="center" vertical="center"/>
    </xf>
    <xf numFmtId="49" fontId="16" fillId="9" borderId="1" xfId="1" applyNumberFormat="1" applyFont="1" applyFill="1" applyBorder="1" applyAlignment="1">
      <alignment horizontal="center" vertical="center"/>
    </xf>
    <xf numFmtId="0" fontId="16" fillId="9" borderId="1" xfId="1" applyFont="1" applyFill="1" applyBorder="1" applyAlignment="1">
      <alignment vertical="center" wrapText="1"/>
    </xf>
    <xf numFmtId="0" fontId="16" fillId="9" borderId="1" xfId="1" applyFont="1" applyFill="1" applyBorder="1" applyAlignment="1">
      <alignment horizontal="center" vertical="center" wrapText="1"/>
    </xf>
    <xf numFmtId="176" fontId="16" fillId="9" borderId="1" xfId="2" applyNumberFormat="1" applyFont="1" applyFill="1" applyBorder="1">
      <alignment vertical="center"/>
    </xf>
    <xf numFmtId="176" fontId="16" fillId="0" borderId="1" xfId="2" applyNumberFormat="1" applyFont="1" applyFill="1" applyBorder="1">
      <alignment vertical="center"/>
    </xf>
    <xf numFmtId="178" fontId="16" fillId="0" borderId="1" xfId="2" applyNumberFormat="1" applyFont="1" applyFill="1" applyBorder="1">
      <alignment vertical="center"/>
    </xf>
    <xf numFmtId="177" fontId="16" fillId="9" borderId="1" xfId="2" applyNumberFormat="1" applyFont="1" applyFill="1" applyBorder="1">
      <alignment vertical="center"/>
    </xf>
    <xf numFmtId="178" fontId="16" fillId="2" borderId="1" xfId="2" applyNumberFormat="1" applyFont="1" applyFill="1" applyBorder="1">
      <alignment vertical="center"/>
    </xf>
    <xf numFmtId="49" fontId="16" fillId="0" borderId="1" xfId="1" applyNumberFormat="1" applyFont="1" applyBorder="1" applyAlignment="1">
      <alignment horizontal="center" vertical="center"/>
    </xf>
    <xf numFmtId="0" fontId="16" fillId="0" borderId="1" xfId="1" applyFont="1" applyBorder="1" applyAlignment="1">
      <alignment horizontal="center" vertical="center" wrapText="1"/>
    </xf>
    <xf numFmtId="177" fontId="16" fillId="0" borderId="1" xfId="2" applyNumberFormat="1" applyFont="1" applyFill="1" applyBorder="1">
      <alignment vertical="center"/>
    </xf>
    <xf numFmtId="178" fontId="16" fillId="0" borderId="1" xfId="2" applyNumberFormat="1" applyFont="1" applyBorder="1">
      <alignment vertical="center"/>
    </xf>
    <xf numFmtId="49" fontId="16" fillId="5" borderId="1" xfId="1" applyNumberFormat="1" applyFont="1" applyFill="1" applyBorder="1" applyAlignment="1">
      <alignment horizontal="center" vertical="center"/>
    </xf>
    <xf numFmtId="0" fontId="16" fillId="5" borderId="1" xfId="1" applyFont="1" applyFill="1" applyBorder="1" applyAlignment="1">
      <alignment vertical="center" wrapText="1"/>
    </xf>
    <xf numFmtId="0" fontId="16" fillId="5" borderId="1" xfId="1" applyFont="1" applyFill="1" applyBorder="1" applyAlignment="1">
      <alignment horizontal="center" vertical="center" wrapText="1"/>
    </xf>
    <xf numFmtId="176" fontId="16" fillId="5" borderId="1" xfId="2" applyNumberFormat="1" applyFont="1" applyFill="1" applyBorder="1">
      <alignment vertical="center"/>
    </xf>
    <xf numFmtId="178" fontId="16" fillId="5" borderId="1" xfId="2" applyNumberFormat="1" applyFont="1" applyFill="1" applyBorder="1">
      <alignment vertical="center"/>
    </xf>
    <xf numFmtId="177" fontId="16" fillId="5" borderId="1" xfId="2" applyNumberFormat="1" applyFont="1" applyFill="1" applyBorder="1">
      <alignment vertical="center"/>
    </xf>
    <xf numFmtId="0" fontId="16" fillId="0" borderId="12" xfId="1" applyFont="1" applyBorder="1" applyAlignment="1">
      <alignment horizontal="center" vertical="center"/>
    </xf>
    <xf numFmtId="176" fontId="16" fillId="0" borderId="12" xfId="2" applyNumberFormat="1" applyFont="1" applyFill="1" applyBorder="1">
      <alignment vertical="center"/>
    </xf>
    <xf numFmtId="178" fontId="16" fillId="0" borderId="12" xfId="2" applyNumberFormat="1" applyFont="1" applyFill="1" applyBorder="1">
      <alignment vertical="center"/>
    </xf>
    <xf numFmtId="177" fontId="16" fillId="0" borderId="12" xfId="2" applyNumberFormat="1" applyFont="1" applyFill="1" applyBorder="1">
      <alignment vertical="center"/>
    </xf>
    <xf numFmtId="178" fontId="16" fillId="0" borderId="12" xfId="2" applyNumberFormat="1" applyFont="1" applyBorder="1">
      <alignment vertical="center"/>
    </xf>
    <xf numFmtId="0" fontId="14" fillId="11" borderId="84" xfId="1" applyFont="1" applyFill="1" applyBorder="1" applyAlignment="1">
      <alignment vertical="center" wrapText="1"/>
    </xf>
    <xf numFmtId="0" fontId="16" fillId="12" borderId="79" xfId="1" applyFont="1" applyFill="1" applyBorder="1" applyAlignment="1">
      <alignment vertical="center" wrapText="1"/>
    </xf>
    <xf numFmtId="0" fontId="16" fillId="12" borderId="85" xfId="1" applyFont="1" applyFill="1" applyBorder="1" applyAlignment="1">
      <alignment vertical="center" wrapText="1"/>
    </xf>
    <xf numFmtId="0" fontId="20" fillId="10" borderId="86" xfId="1" applyFont="1" applyFill="1" applyBorder="1" applyAlignment="1">
      <alignment horizontal="center" vertical="center" wrapText="1"/>
    </xf>
    <xf numFmtId="38" fontId="20" fillId="0" borderId="86" xfId="3" applyFont="1" applyBorder="1" applyAlignment="1">
      <alignment horizontal="center" vertical="center" wrapText="1"/>
    </xf>
    <xf numFmtId="38" fontId="20" fillId="10" borderId="86" xfId="3" applyFont="1" applyFill="1" applyBorder="1" applyAlignment="1">
      <alignment horizontal="center" vertical="center" wrapText="1"/>
    </xf>
    <xf numFmtId="38" fontId="20" fillId="10" borderId="86" xfId="3" applyFont="1" applyFill="1" applyBorder="1" applyAlignment="1">
      <alignment horizontal="center" vertical="center"/>
    </xf>
    <xf numFmtId="0" fontId="22" fillId="0" borderId="0" xfId="0" applyFont="1">
      <alignment vertical="center"/>
    </xf>
    <xf numFmtId="0" fontId="22" fillId="5" borderId="71" xfId="0" applyFont="1" applyFill="1" applyBorder="1">
      <alignment vertical="center"/>
    </xf>
    <xf numFmtId="0" fontId="22" fillId="5" borderId="72" xfId="0" applyFont="1" applyFill="1" applyBorder="1">
      <alignment vertical="center"/>
    </xf>
    <xf numFmtId="0" fontId="22" fillId="5" borderId="73" xfId="0" applyFont="1" applyFill="1" applyBorder="1">
      <alignment vertical="center"/>
    </xf>
    <xf numFmtId="0" fontId="22" fillId="5" borderId="88" xfId="0" applyFont="1" applyFill="1" applyBorder="1">
      <alignment vertical="center"/>
    </xf>
    <xf numFmtId="0" fontId="22" fillId="5" borderId="89" xfId="0" applyFont="1" applyFill="1" applyBorder="1">
      <alignment vertical="center"/>
    </xf>
    <xf numFmtId="0" fontId="22" fillId="5" borderId="0" xfId="0" applyFont="1" applyFill="1">
      <alignment vertical="center"/>
    </xf>
    <xf numFmtId="0" fontId="22" fillId="5" borderId="87" xfId="0" applyFont="1" applyFill="1" applyBorder="1">
      <alignment vertical="center"/>
    </xf>
    <xf numFmtId="0" fontId="22" fillId="5" borderId="90" xfId="0" applyFont="1" applyFill="1" applyBorder="1">
      <alignment vertical="center"/>
    </xf>
    <xf numFmtId="0" fontId="22" fillId="5" borderId="91" xfId="0" applyFont="1" applyFill="1" applyBorder="1">
      <alignment vertical="center"/>
    </xf>
    <xf numFmtId="0" fontId="22" fillId="5" borderId="92" xfId="0" applyFont="1" applyFill="1" applyBorder="1">
      <alignment vertical="center"/>
    </xf>
    <xf numFmtId="0" fontId="22" fillId="5" borderId="93" xfId="0" applyFont="1" applyFill="1" applyBorder="1">
      <alignment vertical="center"/>
    </xf>
    <xf numFmtId="0" fontId="22" fillId="13" borderId="89" xfId="0" applyFont="1" applyFill="1" applyBorder="1">
      <alignment vertical="center"/>
    </xf>
    <xf numFmtId="0" fontId="22" fillId="5" borderId="94" xfId="0" applyFont="1" applyFill="1" applyBorder="1">
      <alignment vertical="center"/>
    </xf>
    <xf numFmtId="0" fontId="22" fillId="5" borderId="80" xfId="0" applyFont="1" applyFill="1" applyBorder="1">
      <alignment vertical="center"/>
    </xf>
    <xf numFmtId="0" fontId="22" fillId="5" borderId="95" xfId="0" applyFont="1" applyFill="1" applyBorder="1">
      <alignment vertical="center"/>
    </xf>
    <xf numFmtId="0" fontId="22" fillId="5" borderId="96" xfId="0" applyFont="1" applyFill="1" applyBorder="1">
      <alignment vertical="center"/>
    </xf>
    <xf numFmtId="0" fontId="22" fillId="13" borderId="91" xfId="0" applyFont="1" applyFill="1" applyBorder="1">
      <alignment vertical="center"/>
    </xf>
    <xf numFmtId="0" fontId="22" fillId="13" borderId="92" xfId="0" applyFont="1" applyFill="1" applyBorder="1">
      <alignment vertical="center"/>
    </xf>
    <xf numFmtId="0" fontId="22" fillId="13" borderId="93" xfId="0" applyFont="1" applyFill="1" applyBorder="1">
      <alignment vertical="center"/>
    </xf>
    <xf numFmtId="0" fontId="23" fillId="0" borderId="0" xfId="1" applyFont="1" applyAlignment="1">
      <alignment vertical="center" shrinkToFit="1"/>
    </xf>
    <xf numFmtId="0" fontId="23" fillId="0" borderId="0" xfId="1" applyFont="1" applyAlignment="1">
      <alignment horizontal="right" vertical="center" shrinkToFit="1"/>
    </xf>
    <xf numFmtId="0" fontId="23" fillId="0" borderId="0" xfId="1" applyFont="1" applyAlignment="1">
      <alignment horizontal="left" vertical="center" shrinkToFit="1"/>
    </xf>
    <xf numFmtId="0" fontId="23" fillId="14" borderId="88" xfId="1" applyFont="1" applyFill="1" applyBorder="1" applyAlignment="1">
      <alignment horizontal="center" vertical="center" shrinkToFit="1"/>
    </xf>
    <xf numFmtId="38" fontId="23" fillId="14" borderId="88" xfId="3" applyFont="1" applyFill="1" applyBorder="1" applyAlignment="1">
      <alignment horizontal="center" vertical="center" shrinkToFit="1"/>
    </xf>
    <xf numFmtId="0" fontId="23" fillId="0" borderId="0" xfId="1" applyFont="1" applyBorder="1" applyAlignment="1">
      <alignment horizontal="center" vertical="center" shrinkToFit="1"/>
    </xf>
    <xf numFmtId="0" fontId="23" fillId="0" borderId="0" xfId="1" applyFont="1" applyFill="1" applyBorder="1" applyAlignment="1">
      <alignment vertical="center" shrinkToFit="1"/>
    </xf>
    <xf numFmtId="179" fontId="23" fillId="0" borderId="97" xfId="1" quotePrefix="1" applyNumberFormat="1" applyFont="1" applyFill="1" applyBorder="1" applyAlignment="1">
      <alignment horizontal="right" vertical="center" shrinkToFit="1"/>
    </xf>
    <xf numFmtId="49" fontId="23" fillId="0" borderId="97" xfId="1" applyNumberFormat="1" applyFont="1" applyFill="1" applyBorder="1" applyAlignment="1">
      <alignment horizontal="right" vertical="center" shrinkToFit="1"/>
    </xf>
    <xf numFmtId="0" fontId="23" fillId="0" borderId="97" xfId="1" applyFont="1" applyFill="1" applyBorder="1" applyAlignment="1">
      <alignment horizontal="left" vertical="center" shrinkToFit="1"/>
    </xf>
    <xf numFmtId="176" fontId="23" fillId="0" borderId="97" xfId="2" applyNumberFormat="1" applyFont="1" applyFill="1" applyBorder="1" applyAlignment="1">
      <alignment horizontal="right" vertical="center" shrinkToFit="1"/>
    </xf>
    <xf numFmtId="177" fontId="23" fillId="0" borderId="97" xfId="2" applyNumberFormat="1" applyFont="1" applyFill="1" applyBorder="1" applyAlignment="1">
      <alignment horizontal="right" vertical="center" shrinkToFit="1"/>
    </xf>
    <xf numFmtId="180" fontId="23" fillId="0" borderId="97" xfId="4" applyNumberFormat="1" applyFont="1" applyFill="1" applyBorder="1" applyAlignment="1">
      <alignment horizontal="right" vertical="center" shrinkToFit="1"/>
    </xf>
    <xf numFmtId="0" fontId="23" fillId="0" borderId="97" xfId="1" applyFont="1" applyFill="1" applyBorder="1" applyAlignment="1">
      <alignment horizontal="right" vertical="center" shrinkToFit="1"/>
    </xf>
    <xf numFmtId="176" fontId="23" fillId="0" borderId="97" xfId="2" applyNumberFormat="1" applyFont="1" applyFill="1" applyBorder="1" applyAlignment="1">
      <alignment vertical="center" shrinkToFit="1"/>
    </xf>
    <xf numFmtId="178" fontId="23" fillId="0" borderId="97" xfId="2" applyNumberFormat="1" applyFont="1" applyFill="1" applyBorder="1" applyAlignment="1">
      <alignment vertical="center" shrinkToFit="1"/>
    </xf>
    <xf numFmtId="38" fontId="23" fillId="0" borderId="97" xfId="3" applyFont="1" applyFill="1" applyBorder="1" applyAlignment="1">
      <alignment horizontal="right" vertical="center" shrinkToFit="1"/>
    </xf>
    <xf numFmtId="38" fontId="23" fillId="0" borderId="97" xfId="3" applyFont="1" applyFill="1" applyBorder="1" applyAlignment="1">
      <alignment vertical="center" shrinkToFit="1"/>
    </xf>
    <xf numFmtId="0" fontId="23" fillId="0" borderId="97" xfId="1" applyFont="1" applyFill="1" applyBorder="1" applyAlignment="1">
      <alignment vertical="center" shrinkToFit="1"/>
    </xf>
    <xf numFmtId="49" fontId="23" fillId="9" borderId="97" xfId="1" applyNumberFormat="1" applyFont="1" applyFill="1" applyBorder="1" applyAlignment="1">
      <alignment horizontal="right" vertical="center" shrinkToFit="1"/>
    </xf>
    <xf numFmtId="0" fontId="23" fillId="9" borderId="97" xfId="1" applyFont="1" applyFill="1" applyBorder="1" applyAlignment="1">
      <alignment horizontal="left" vertical="center" shrinkToFit="1"/>
    </xf>
    <xf numFmtId="176" fontId="23" fillId="9" borderId="97" xfId="2" applyNumberFormat="1" applyFont="1" applyFill="1" applyBorder="1" applyAlignment="1">
      <alignment horizontal="right" vertical="center" shrinkToFit="1"/>
    </xf>
    <xf numFmtId="38" fontId="23" fillId="9" borderId="97" xfId="3" applyFont="1" applyFill="1" applyBorder="1" applyAlignment="1">
      <alignment horizontal="right" vertical="center" shrinkToFit="1"/>
    </xf>
    <xf numFmtId="177" fontId="23" fillId="9" borderId="97" xfId="2" applyNumberFormat="1" applyFont="1" applyFill="1" applyBorder="1" applyAlignment="1">
      <alignment horizontal="right" vertical="center" shrinkToFit="1"/>
    </xf>
    <xf numFmtId="180" fontId="23" fillId="9" borderId="97" xfId="4" applyNumberFormat="1" applyFont="1" applyFill="1" applyBorder="1" applyAlignment="1">
      <alignment horizontal="right" vertical="center" shrinkToFit="1"/>
    </xf>
    <xf numFmtId="0" fontId="23" fillId="9" borderId="97" xfId="1" applyFont="1" applyFill="1" applyBorder="1" applyAlignment="1">
      <alignment horizontal="right" vertical="center" shrinkToFit="1"/>
    </xf>
    <xf numFmtId="0" fontId="23" fillId="15" borderId="97" xfId="1" applyFont="1" applyFill="1" applyBorder="1" applyAlignment="1">
      <alignment horizontal="left" vertical="center" shrinkToFit="1"/>
    </xf>
    <xf numFmtId="0" fontId="23" fillId="15" borderId="97" xfId="1" applyFont="1" applyFill="1" applyBorder="1" applyAlignment="1">
      <alignment horizontal="right" vertical="center" shrinkToFit="1"/>
    </xf>
    <xf numFmtId="0" fontId="23" fillId="16" borderId="88" xfId="1" applyFont="1" applyFill="1" applyBorder="1" applyAlignment="1">
      <alignment horizontal="center" vertical="center" shrinkToFit="1"/>
    </xf>
    <xf numFmtId="0" fontId="23" fillId="0" borderId="97" xfId="1" quotePrefix="1" applyFont="1" applyFill="1" applyBorder="1" applyAlignment="1">
      <alignment horizontal="right" vertical="center" shrinkToFit="1"/>
    </xf>
    <xf numFmtId="0" fontId="5" fillId="0" borderId="76" xfId="1" applyFont="1" applyBorder="1" applyAlignment="1">
      <alignment horizontal="center" vertical="center"/>
    </xf>
    <xf numFmtId="0" fontId="5" fillId="0" borderId="77" xfId="1" applyFont="1" applyBorder="1" applyAlignment="1">
      <alignment horizontal="center" vertical="center"/>
    </xf>
    <xf numFmtId="0" fontId="15" fillId="0" borderId="0" xfId="1" applyFont="1" applyAlignment="1">
      <alignment horizontal="center" vertical="center"/>
    </xf>
    <xf numFmtId="0" fontId="18" fillId="0" borderId="0" xfId="1" applyFont="1" applyAlignment="1">
      <alignment horizontal="center" vertical="center"/>
    </xf>
    <xf numFmtId="0" fontId="16" fillId="0" borderId="0" xfId="1" applyFont="1" applyAlignment="1">
      <alignment horizontal="center" vertical="center"/>
    </xf>
    <xf numFmtId="0" fontId="16" fillId="0" borderId="12" xfId="1" applyFont="1" applyBorder="1" applyAlignment="1">
      <alignment horizontal="center" vertical="center"/>
    </xf>
    <xf numFmtId="0" fontId="2" fillId="0" borderId="0" xfId="1" applyFont="1" applyAlignment="1">
      <alignment horizontal="center" vertical="center"/>
    </xf>
    <xf numFmtId="0" fontId="6" fillId="0" borderId="0" xfId="1" applyFont="1" applyAlignment="1">
      <alignment horizontal="center" vertical="center"/>
    </xf>
    <xf numFmtId="0" fontId="5" fillId="0" borderId="0" xfId="1" applyFont="1" applyAlignment="1">
      <alignment horizontal="center" vertical="center"/>
    </xf>
    <xf numFmtId="0" fontId="2" fillId="7" borderId="0" xfId="1" applyFont="1" applyFill="1" applyAlignment="1">
      <alignment horizontal="center" vertical="center"/>
    </xf>
    <xf numFmtId="0" fontId="8" fillId="0" borderId="56" xfId="1" applyFont="1" applyBorder="1" applyAlignment="1">
      <alignment horizontal="center" vertical="center"/>
    </xf>
    <xf numFmtId="0" fontId="8" fillId="0" borderId="57" xfId="1" applyFont="1" applyBorder="1" applyAlignment="1">
      <alignment horizontal="center" vertical="center"/>
    </xf>
    <xf numFmtId="0" fontId="8" fillId="0" borderId="58" xfId="1" applyFont="1" applyBorder="1" applyAlignment="1">
      <alignment horizontal="center" vertical="center"/>
    </xf>
    <xf numFmtId="0" fontId="8" fillId="0" borderId="60" xfId="1" applyFont="1" applyBorder="1" applyAlignment="1">
      <alignment horizontal="center" vertical="center"/>
    </xf>
    <xf numFmtId="0" fontId="8" fillId="0" borderId="61" xfId="1" applyFont="1" applyBorder="1" applyAlignment="1">
      <alignment horizontal="center" vertical="center"/>
    </xf>
    <xf numFmtId="0" fontId="8" fillId="0" borderId="11" xfId="1" applyFont="1" applyBorder="1" applyAlignment="1">
      <alignment horizontal="center" vertical="center"/>
    </xf>
    <xf numFmtId="0" fontId="8" fillId="0" borderId="59" xfId="1" applyFont="1" applyBorder="1" applyAlignment="1">
      <alignment horizontal="center" vertical="center"/>
    </xf>
    <xf numFmtId="0" fontId="8" fillId="0" borderId="11" xfId="1" applyFont="1" applyBorder="1" applyAlignment="1">
      <alignment horizontal="left" vertical="center" wrapText="1"/>
    </xf>
    <xf numFmtId="0" fontId="8" fillId="0" borderId="11" xfId="1" applyFont="1" applyBorder="1" applyAlignment="1">
      <alignment horizontal="left" vertical="center"/>
    </xf>
    <xf numFmtId="0" fontId="8" fillId="6" borderId="60" xfId="1" applyFont="1" applyFill="1" applyBorder="1" applyAlignment="1">
      <alignment horizontal="center" vertical="center"/>
    </xf>
    <xf numFmtId="0" fontId="8" fillId="6" borderId="61" xfId="1" applyFont="1" applyFill="1" applyBorder="1" applyAlignment="1">
      <alignment horizontal="center" vertical="center"/>
    </xf>
    <xf numFmtId="0" fontId="10" fillId="0" borderId="0" xfId="1" applyFont="1" applyAlignment="1">
      <alignment horizontal="center" vertical="center"/>
    </xf>
    <xf numFmtId="0" fontId="6" fillId="0" borderId="47" xfId="1" applyFont="1" applyBorder="1" applyAlignment="1">
      <alignment horizontal="center" vertical="center"/>
    </xf>
    <xf numFmtId="0" fontId="5" fillId="0" borderId="47" xfId="1" applyFont="1" applyBorder="1" applyAlignment="1">
      <alignment horizontal="center" vertical="center"/>
    </xf>
    <xf numFmtId="0" fontId="5" fillId="0" borderId="46" xfId="1" applyFont="1" applyBorder="1" applyAlignment="1">
      <alignment horizontal="center" vertical="center"/>
    </xf>
    <xf numFmtId="0" fontId="5" fillId="0" borderId="54" xfId="1" applyFont="1" applyBorder="1" applyAlignment="1">
      <alignment horizontal="center" vertical="center"/>
    </xf>
    <xf numFmtId="0" fontId="5" fillId="0" borderId="42" xfId="1" applyFont="1" applyBorder="1" applyAlignment="1">
      <alignment horizontal="center" vertical="center"/>
    </xf>
    <xf numFmtId="0" fontId="5" fillId="0" borderId="43" xfId="1" applyFont="1" applyBorder="1" applyAlignment="1">
      <alignment horizontal="center" vertical="center"/>
    </xf>
    <xf numFmtId="0" fontId="5" fillId="0" borderId="44" xfId="1" applyFont="1" applyBorder="1" applyAlignment="1">
      <alignment horizontal="center" vertical="center"/>
    </xf>
  </cellXfs>
  <cellStyles count="5">
    <cellStyle name="パーセント" xfId="4" builtinId="5"/>
    <cellStyle name="桁区切り" xfId="3" builtinId="6"/>
    <cellStyle name="桁区切り 2" xfId="2" xr:uid="{00000000-0005-0000-0000-000000000000}"/>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4C6BE2-D302-431D-84B2-3E9EDA5DA16A}">
  <sheetPr>
    <pageSetUpPr fitToPage="1"/>
  </sheetPr>
  <dimension ref="A1:AR159"/>
  <sheetViews>
    <sheetView topLeftCell="AD1" workbookViewId="0">
      <selection sqref="A1:AK1"/>
    </sheetView>
  </sheetViews>
  <sheetFormatPr defaultColWidth="9" defaultRowHeight="40.5" customHeight="1"/>
  <cols>
    <col min="1" max="3" width="2.25" style="3" customWidth="1"/>
    <col min="4" max="4" width="7.75" style="3" customWidth="1"/>
    <col min="5" max="6" width="2.25" style="3" customWidth="1"/>
    <col min="7" max="7" width="3.75" style="3" bestFit="1" customWidth="1"/>
    <col min="8" max="8" width="14.125" style="2" customWidth="1"/>
    <col min="9" max="9" width="11.625" style="3" customWidth="1"/>
    <col min="10" max="10" width="9.125" style="2" customWidth="1"/>
    <col min="11" max="11" width="12.375" style="2" customWidth="1"/>
    <col min="12" max="12" width="9.875" style="2" customWidth="1"/>
    <col min="13" max="13" width="10.375" style="2" customWidth="1"/>
    <col min="14" max="14" width="10.125" style="2" customWidth="1"/>
    <col min="15" max="15" width="12.25" style="2" customWidth="1"/>
    <col min="16" max="16" width="12.125" style="2" hidden="1" customWidth="1"/>
    <col min="17" max="17" width="10.75" style="2" hidden="1" customWidth="1"/>
    <col min="18" max="18" width="10.875" style="2" customWidth="1"/>
    <col min="19" max="19" width="11.625" style="2" hidden="1" customWidth="1"/>
    <col min="20" max="20" width="12.75" style="2" customWidth="1"/>
    <col min="21" max="22" width="7" style="2" hidden="1" customWidth="1"/>
    <col min="23" max="28" width="12.75" style="2" hidden="1" customWidth="1"/>
    <col min="29" max="29" width="0.625" style="2" hidden="1" customWidth="1"/>
    <col min="30" max="30" width="11" style="2" customWidth="1"/>
    <col min="31" max="31" width="10.875" style="2" hidden="1" customWidth="1"/>
    <col min="32" max="32" width="12.75" style="2" hidden="1" customWidth="1"/>
    <col min="33" max="34" width="7" style="2" hidden="1" customWidth="1"/>
    <col min="35" max="35" width="12.75" style="2" customWidth="1"/>
    <col min="36" max="37" width="7" style="2" hidden="1" customWidth="1"/>
    <col min="38" max="38" width="28.375" style="217" customWidth="1"/>
    <col min="39" max="39" width="28.5" style="217" customWidth="1"/>
    <col min="40" max="40" width="27.75" style="217" customWidth="1"/>
    <col min="41" max="44" width="17" style="217" customWidth="1"/>
    <col min="45" max="16384" width="9" style="2"/>
  </cols>
  <sheetData>
    <row r="1" spans="1:44" s="1" customFormat="1" ht="17.25">
      <c r="A1" s="329" t="s">
        <v>437</v>
      </c>
      <c r="B1" s="329"/>
      <c r="C1" s="329"/>
      <c r="D1" s="329"/>
      <c r="E1" s="329"/>
      <c r="F1" s="329"/>
      <c r="G1" s="329"/>
      <c r="H1" s="329"/>
      <c r="I1" s="329"/>
      <c r="J1" s="329"/>
      <c r="K1" s="329"/>
      <c r="L1" s="329"/>
      <c r="M1" s="329"/>
      <c r="N1" s="329"/>
      <c r="O1" s="329"/>
      <c r="P1" s="329"/>
      <c r="Q1" s="329"/>
      <c r="R1" s="329"/>
      <c r="S1" s="329"/>
      <c r="T1" s="329"/>
      <c r="U1" s="329"/>
      <c r="V1" s="329"/>
      <c r="W1" s="329"/>
      <c r="X1" s="329"/>
      <c r="Y1" s="329"/>
      <c r="Z1" s="329"/>
      <c r="AA1" s="329"/>
      <c r="AB1" s="329"/>
      <c r="AC1" s="329"/>
      <c r="AD1" s="329"/>
      <c r="AE1" s="329"/>
      <c r="AF1" s="329"/>
      <c r="AG1" s="329"/>
      <c r="AH1" s="329"/>
      <c r="AI1" s="329"/>
      <c r="AJ1" s="329"/>
      <c r="AK1" s="329"/>
      <c r="AL1" s="216"/>
      <c r="AM1" s="216"/>
      <c r="AN1" s="216"/>
      <c r="AO1" s="216"/>
      <c r="AP1" s="216"/>
      <c r="AQ1" s="216"/>
      <c r="AR1" s="216"/>
    </row>
    <row r="2" spans="1:44" ht="14.25">
      <c r="A2" s="217" t="s">
        <v>438</v>
      </c>
      <c r="B2" s="242"/>
      <c r="C2" s="242"/>
      <c r="D2" s="243"/>
      <c r="E2" s="243"/>
      <c r="F2" s="243"/>
      <c r="G2" s="243"/>
      <c r="H2" s="243"/>
      <c r="I2" s="243"/>
      <c r="J2" s="243"/>
      <c r="K2" s="330"/>
      <c r="L2" s="330"/>
      <c r="M2" s="330"/>
      <c r="N2" s="330"/>
      <c r="O2" s="330"/>
      <c r="P2" s="330"/>
      <c r="Q2" s="330"/>
      <c r="R2" s="330"/>
      <c r="S2" s="330"/>
      <c r="T2" s="330"/>
      <c r="U2" s="330"/>
      <c r="V2" s="330"/>
      <c r="W2" s="330"/>
      <c r="X2" s="330"/>
      <c r="Y2" s="330"/>
      <c r="Z2" s="330"/>
      <c r="AA2" s="330"/>
      <c r="AB2" s="330"/>
      <c r="AC2" s="330"/>
      <c r="AD2" s="330"/>
      <c r="AE2" s="330"/>
      <c r="AF2" s="330"/>
      <c r="AG2" s="330"/>
      <c r="AH2" s="330"/>
      <c r="AI2" s="331"/>
      <c r="AJ2" s="331"/>
      <c r="AK2" s="331"/>
    </row>
    <row r="3" spans="1:44" s="186" customFormat="1" ht="40.5" customHeight="1" thickBot="1">
      <c r="A3" s="244" t="s">
        <v>424</v>
      </c>
      <c r="B3" s="245" t="s">
        <v>425</v>
      </c>
      <c r="C3" s="245" t="s">
        <v>426</v>
      </c>
      <c r="D3" s="246" t="s">
        <v>439</v>
      </c>
      <c r="E3" s="246" t="s">
        <v>434</v>
      </c>
      <c r="F3" s="246" t="s">
        <v>435</v>
      </c>
      <c r="G3" s="246" t="s">
        <v>436</v>
      </c>
      <c r="H3" s="246" t="s">
        <v>427</v>
      </c>
      <c r="I3" s="245" t="s">
        <v>422</v>
      </c>
      <c r="J3" s="245" t="s">
        <v>423</v>
      </c>
      <c r="K3" s="246" t="s">
        <v>428</v>
      </c>
      <c r="L3" s="246" t="s">
        <v>429</v>
      </c>
      <c r="M3" s="245" t="s">
        <v>430</v>
      </c>
      <c r="N3" s="245" t="s">
        <v>431</v>
      </c>
      <c r="O3" s="246" t="s">
        <v>432</v>
      </c>
      <c r="P3" s="246"/>
      <c r="Q3" s="246"/>
      <c r="R3" s="245" t="s">
        <v>451</v>
      </c>
      <c r="S3" s="246"/>
      <c r="T3" s="245" t="s">
        <v>433</v>
      </c>
      <c r="U3" s="245"/>
      <c r="V3" s="246" t="s">
        <v>0</v>
      </c>
      <c r="W3" s="246"/>
      <c r="X3" s="246"/>
      <c r="Y3" s="246"/>
      <c r="Z3" s="246"/>
      <c r="AA3" s="246"/>
      <c r="AB3" s="246"/>
      <c r="AC3" s="246"/>
      <c r="AD3" s="245" t="s">
        <v>452</v>
      </c>
      <c r="AE3" s="246"/>
      <c r="AF3" s="246"/>
      <c r="AG3" s="245"/>
      <c r="AH3" s="246" t="s">
        <v>1</v>
      </c>
      <c r="AI3" s="245" t="s">
        <v>453</v>
      </c>
      <c r="AJ3" s="246" t="s">
        <v>2</v>
      </c>
      <c r="AK3" s="246" t="s">
        <v>3</v>
      </c>
      <c r="AL3" s="218" t="s">
        <v>457</v>
      </c>
      <c r="AM3" s="219" t="s">
        <v>408</v>
      </c>
      <c r="AN3" s="220" t="s">
        <v>407</v>
      </c>
      <c r="AO3" s="220" t="s">
        <v>420</v>
      </c>
      <c r="AP3" s="220" t="s">
        <v>419</v>
      </c>
      <c r="AQ3" s="220" t="s">
        <v>418</v>
      </c>
      <c r="AR3" s="221" t="s">
        <v>417</v>
      </c>
    </row>
    <row r="4" spans="1:44" s="187" customFormat="1" ht="40.5" customHeight="1" thickBot="1">
      <c r="A4" s="247" t="s">
        <v>4</v>
      </c>
      <c r="B4" s="247" t="s">
        <v>7</v>
      </c>
      <c r="C4" s="247" t="s">
        <v>7</v>
      </c>
      <c r="D4" s="247" t="s">
        <v>10</v>
      </c>
      <c r="E4" s="247" t="s">
        <v>5</v>
      </c>
      <c r="F4" s="247" t="s">
        <v>5</v>
      </c>
      <c r="G4" s="247" t="s">
        <v>5</v>
      </c>
      <c r="H4" s="248" t="s">
        <v>11</v>
      </c>
      <c r="I4" s="249" t="s">
        <v>12</v>
      </c>
      <c r="J4" s="249" t="s">
        <v>243</v>
      </c>
      <c r="K4" s="250">
        <v>1796000</v>
      </c>
      <c r="L4" s="250">
        <v>-329000</v>
      </c>
      <c r="M4" s="250">
        <v>0</v>
      </c>
      <c r="N4" s="250">
        <v>0</v>
      </c>
      <c r="O4" s="250">
        <v>1467000</v>
      </c>
      <c r="P4" s="251">
        <v>1030939</v>
      </c>
      <c r="Q4" s="251">
        <v>1030939</v>
      </c>
      <c r="R4" s="250">
        <v>1030939</v>
      </c>
      <c r="S4" s="251">
        <v>0</v>
      </c>
      <c r="T4" s="250">
        <v>436061</v>
      </c>
      <c r="U4" s="252">
        <f t="shared" ref="U4:U67" si="0">IF(OR(R4="", O4="", O4=0), "", R4/O4*100)</f>
        <v>70.275323790047722</v>
      </c>
      <c r="V4" s="252">
        <f>IF(OR(R4="", R150="", R150=0), "", R4/R$150*100)</f>
        <v>0.71849584428009561</v>
      </c>
      <c r="W4" s="251">
        <v>2000000</v>
      </c>
      <c r="X4" s="251">
        <v>-797000</v>
      </c>
      <c r="Y4" s="251">
        <v>0</v>
      </c>
      <c r="Z4" s="251">
        <v>0</v>
      </c>
      <c r="AA4" s="251">
        <v>1203000</v>
      </c>
      <c r="AB4" s="251">
        <v>867291</v>
      </c>
      <c r="AC4" s="251">
        <v>867291</v>
      </c>
      <c r="AD4" s="250">
        <v>867291</v>
      </c>
      <c r="AE4" s="251">
        <v>0</v>
      </c>
      <c r="AF4" s="251">
        <v>335709</v>
      </c>
      <c r="AG4" s="252">
        <f t="shared" ref="AG4:AG67" si="1">IF(OR(AD4="", AA4="", AA4=0), "", AD4/AA4*100)</f>
        <v>72.094014962593505</v>
      </c>
      <c r="AH4" s="252">
        <f>IF(OR(AD4="", AD150="", AD150=0), "", AD4/AD$150*100)</f>
        <v>0.3752323713197902</v>
      </c>
      <c r="AI4" s="253">
        <v>163648</v>
      </c>
      <c r="AJ4" s="254">
        <f t="shared" ref="AJ4:AJ67" si="2">IF(AI4=0, 0, IF(AND(OR(R4="", R4=0), AD4&lt;&gt;"", AD4&lt;&gt;0), "皆減", IF(AND(OR(AD4="", AD4=0), R4&lt;&gt;"", R4&lt;&gt;0), "皆増", AI4/AD4*100)))</f>
        <v>18.868868695743412</v>
      </c>
      <c r="AK4" s="254">
        <f t="shared" ref="AK4:AK67" si="3">IF(V4="", IF(AH4="", "", 0-AH4), IF(AH4="", V4, V4-AH4))</f>
        <v>0.3432634729603054</v>
      </c>
      <c r="AL4" s="222" t="s">
        <v>257</v>
      </c>
      <c r="AM4" s="223"/>
      <c r="AN4" s="223"/>
      <c r="AO4" s="223"/>
      <c r="AP4" s="223"/>
      <c r="AQ4" s="223"/>
      <c r="AR4" s="223"/>
    </row>
    <row r="5" spans="1:44" s="187" customFormat="1" ht="40.5" customHeight="1" thickBot="1">
      <c r="A5" s="255" t="s">
        <v>4</v>
      </c>
      <c r="B5" s="255" t="s">
        <v>7</v>
      </c>
      <c r="C5" s="255" t="s">
        <v>7</v>
      </c>
      <c r="D5" s="255" t="s">
        <v>10</v>
      </c>
      <c r="E5" s="255" t="s">
        <v>13</v>
      </c>
      <c r="F5" s="255" t="s">
        <v>15</v>
      </c>
      <c r="G5" s="255" t="s">
        <v>17</v>
      </c>
      <c r="H5" s="225" t="s">
        <v>18</v>
      </c>
      <c r="I5" s="256" t="s">
        <v>12</v>
      </c>
      <c r="J5" s="256" t="s">
        <v>243</v>
      </c>
      <c r="K5" s="251">
        <v>45000</v>
      </c>
      <c r="L5" s="251">
        <v>121000</v>
      </c>
      <c r="M5" s="251">
        <v>0</v>
      </c>
      <c r="N5" s="251">
        <v>58065</v>
      </c>
      <c r="O5" s="251">
        <v>224065</v>
      </c>
      <c r="P5" s="251">
        <v>133909</v>
      </c>
      <c r="Q5" s="251">
        <v>133909</v>
      </c>
      <c r="R5" s="251">
        <v>133909</v>
      </c>
      <c r="S5" s="251">
        <v>0</v>
      </c>
      <c r="T5" s="251">
        <v>90156</v>
      </c>
      <c r="U5" s="252">
        <f t="shared" si="0"/>
        <v>59.763461495548164</v>
      </c>
      <c r="V5" s="252">
        <f>IF(OR(R5="", R150="", R150=0), "", R5/R$150*100)</f>
        <v>9.3325657494481559E-2</v>
      </c>
      <c r="W5" s="251">
        <v>45000</v>
      </c>
      <c r="X5" s="251">
        <v>0</v>
      </c>
      <c r="Y5" s="251">
        <v>0</v>
      </c>
      <c r="Z5" s="251">
        <v>0</v>
      </c>
      <c r="AA5" s="251">
        <v>45000</v>
      </c>
      <c r="AB5" s="251">
        <v>0</v>
      </c>
      <c r="AC5" s="251">
        <v>0</v>
      </c>
      <c r="AD5" s="251">
        <v>0</v>
      </c>
      <c r="AE5" s="251">
        <v>0</v>
      </c>
      <c r="AF5" s="251">
        <v>45000</v>
      </c>
      <c r="AG5" s="252">
        <f t="shared" si="1"/>
        <v>0</v>
      </c>
      <c r="AH5" s="252">
        <f>IF(OR(AD5="", AD150="", AD150=0), "", AD5/AD$150*100)</f>
        <v>0</v>
      </c>
      <c r="AI5" s="257">
        <v>133909</v>
      </c>
      <c r="AJ5" s="258" t="str">
        <f t="shared" si="2"/>
        <v>皆増</v>
      </c>
      <c r="AK5" s="258">
        <f t="shared" si="3"/>
        <v>9.3325657494481559E-2</v>
      </c>
      <c r="AL5" s="215" t="s">
        <v>406</v>
      </c>
      <c r="AM5" s="224" t="s">
        <v>287</v>
      </c>
      <c r="AN5" s="270" t="s">
        <v>380</v>
      </c>
      <c r="AO5" s="271" t="s">
        <v>440</v>
      </c>
      <c r="AP5" s="271"/>
      <c r="AQ5" s="272"/>
      <c r="AR5" s="271" t="s">
        <v>441</v>
      </c>
    </row>
    <row r="6" spans="1:44" s="187" customFormat="1" ht="40.5" customHeight="1">
      <c r="A6" s="255" t="s">
        <v>4</v>
      </c>
      <c r="B6" s="255" t="s">
        <v>7</v>
      </c>
      <c r="C6" s="255" t="s">
        <v>7</v>
      </c>
      <c r="D6" s="255" t="s">
        <v>10</v>
      </c>
      <c r="E6" s="255" t="s">
        <v>19</v>
      </c>
      <c r="F6" s="255" t="s">
        <v>21</v>
      </c>
      <c r="G6" s="255" t="s">
        <v>23</v>
      </c>
      <c r="H6" s="225" t="s">
        <v>24</v>
      </c>
      <c r="I6" s="256" t="s">
        <v>12</v>
      </c>
      <c r="J6" s="256" t="s">
        <v>243</v>
      </c>
      <c r="K6" s="251">
        <v>600000</v>
      </c>
      <c r="L6" s="251">
        <v>0</v>
      </c>
      <c r="M6" s="251">
        <v>0</v>
      </c>
      <c r="N6" s="251">
        <v>-66565</v>
      </c>
      <c r="O6" s="251">
        <v>533435</v>
      </c>
      <c r="P6" s="251">
        <v>349650</v>
      </c>
      <c r="Q6" s="251">
        <v>349650</v>
      </c>
      <c r="R6" s="251">
        <v>349650</v>
      </c>
      <c r="S6" s="251">
        <v>0</v>
      </c>
      <c r="T6" s="251">
        <v>183785</v>
      </c>
      <c r="U6" s="252">
        <f t="shared" si="0"/>
        <v>65.546880125975974</v>
      </c>
      <c r="V6" s="252">
        <f>IF(OR(R6="", R150="", R150=0), "", R6/R$150*100)</f>
        <v>0.24368277070955258</v>
      </c>
      <c r="W6" s="251">
        <v>800000</v>
      </c>
      <c r="X6" s="251">
        <v>-300000</v>
      </c>
      <c r="Y6" s="251">
        <v>0</v>
      </c>
      <c r="Z6" s="251">
        <v>0</v>
      </c>
      <c r="AA6" s="251">
        <v>500000</v>
      </c>
      <c r="AB6" s="251">
        <v>348050</v>
      </c>
      <c r="AC6" s="251">
        <v>348050</v>
      </c>
      <c r="AD6" s="251">
        <v>348050</v>
      </c>
      <c r="AE6" s="251">
        <v>0</v>
      </c>
      <c r="AF6" s="251">
        <v>151950</v>
      </c>
      <c r="AG6" s="252">
        <f t="shared" si="1"/>
        <v>69.61</v>
      </c>
      <c r="AH6" s="252">
        <f>IF(OR(AD6="", AD150="", AD150=0), "", AD6/AD$150*100)</f>
        <v>0.15058339915651489</v>
      </c>
      <c r="AI6" s="257">
        <v>1600</v>
      </c>
      <c r="AJ6" s="258">
        <f t="shared" si="2"/>
        <v>0.45970406550782927</v>
      </c>
      <c r="AK6" s="258">
        <f t="shared" si="3"/>
        <v>9.3099371553037685E-2</v>
      </c>
      <c r="AL6" s="226" t="s">
        <v>288</v>
      </c>
      <c r="AM6" s="226" t="s">
        <v>409</v>
      </c>
      <c r="AN6" s="227" t="s">
        <v>289</v>
      </c>
      <c r="AO6" s="227"/>
      <c r="AP6" s="227"/>
      <c r="AQ6" s="227"/>
      <c r="AR6" s="227"/>
    </row>
    <row r="7" spans="1:44" s="187" customFormat="1" ht="40.5" customHeight="1">
      <c r="A7" s="255" t="s">
        <v>4</v>
      </c>
      <c r="B7" s="255" t="s">
        <v>7</v>
      </c>
      <c r="C7" s="255" t="s">
        <v>7</v>
      </c>
      <c r="D7" s="255" t="s">
        <v>10</v>
      </c>
      <c r="E7" s="255" t="s">
        <v>21</v>
      </c>
      <c r="F7" s="255" t="s">
        <v>21</v>
      </c>
      <c r="G7" s="255" t="s">
        <v>23</v>
      </c>
      <c r="H7" s="225" t="s">
        <v>27</v>
      </c>
      <c r="I7" s="256" t="s">
        <v>12</v>
      </c>
      <c r="J7" s="256" t="s">
        <v>243</v>
      </c>
      <c r="K7" s="251">
        <v>1000</v>
      </c>
      <c r="L7" s="251">
        <v>0</v>
      </c>
      <c r="M7" s="251">
        <v>0</v>
      </c>
      <c r="N7" s="251">
        <v>0</v>
      </c>
      <c r="O7" s="251">
        <v>1000</v>
      </c>
      <c r="P7" s="251">
        <v>0</v>
      </c>
      <c r="Q7" s="251">
        <v>0</v>
      </c>
      <c r="R7" s="251">
        <v>0</v>
      </c>
      <c r="S7" s="251">
        <v>0</v>
      </c>
      <c r="T7" s="251">
        <v>1000</v>
      </c>
      <c r="U7" s="252">
        <f t="shared" si="0"/>
        <v>0</v>
      </c>
      <c r="V7" s="252">
        <f>IF(OR(R7="", R150="", R150=0), "", R7/R$150*100)</f>
        <v>0</v>
      </c>
      <c r="W7" s="251">
        <v>5000</v>
      </c>
      <c r="X7" s="251">
        <v>0</v>
      </c>
      <c r="Y7" s="251">
        <v>0</v>
      </c>
      <c r="Z7" s="251">
        <v>0</v>
      </c>
      <c r="AA7" s="251">
        <v>5000</v>
      </c>
      <c r="AB7" s="251">
        <v>0</v>
      </c>
      <c r="AC7" s="251">
        <v>0</v>
      </c>
      <c r="AD7" s="251">
        <v>0</v>
      </c>
      <c r="AE7" s="251">
        <v>0</v>
      </c>
      <c r="AF7" s="251">
        <v>5000</v>
      </c>
      <c r="AG7" s="252">
        <f t="shared" si="1"/>
        <v>0</v>
      </c>
      <c r="AH7" s="252">
        <f>IF(OR(AD7="", AD150="", AD150=0), "", AD7/AD$150*100)</f>
        <v>0</v>
      </c>
      <c r="AI7" s="257">
        <v>0</v>
      </c>
      <c r="AJ7" s="258">
        <f t="shared" si="2"/>
        <v>0</v>
      </c>
      <c r="AK7" s="258">
        <f t="shared" si="3"/>
        <v>0</v>
      </c>
      <c r="AL7" s="225" t="s">
        <v>290</v>
      </c>
      <c r="AM7" s="225" t="s">
        <v>308</v>
      </c>
      <c r="AN7" s="225" t="s">
        <v>291</v>
      </c>
      <c r="AO7" s="225" t="s">
        <v>442</v>
      </c>
      <c r="AP7" s="225">
        <v>2000</v>
      </c>
      <c r="AQ7" s="225">
        <v>0</v>
      </c>
      <c r="AR7" s="225" t="s">
        <v>443</v>
      </c>
    </row>
    <row r="8" spans="1:44" s="187" customFormat="1" ht="40.5" customHeight="1">
      <c r="A8" s="255" t="s">
        <v>4</v>
      </c>
      <c r="B8" s="255" t="s">
        <v>7</v>
      </c>
      <c r="C8" s="255" t="s">
        <v>7</v>
      </c>
      <c r="D8" s="255" t="s">
        <v>10</v>
      </c>
      <c r="E8" s="255" t="s">
        <v>21</v>
      </c>
      <c r="F8" s="255" t="s">
        <v>28</v>
      </c>
      <c r="G8" s="255" t="s">
        <v>30</v>
      </c>
      <c r="H8" s="225" t="s">
        <v>31</v>
      </c>
      <c r="I8" s="256" t="s">
        <v>12</v>
      </c>
      <c r="J8" s="256" t="s">
        <v>243</v>
      </c>
      <c r="K8" s="251">
        <v>635000</v>
      </c>
      <c r="L8" s="251">
        <v>-450000</v>
      </c>
      <c r="M8" s="251">
        <v>0</v>
      </c>
      <c r="N8" s="251">
        <v>0</v>
      </c>
      <c r="O8" s="251">
        <v>185000</v>
      </c>
      <c r="P8" s="251">
        <v>108861</v>
      </c>
      <c r="Q8" s="251">
        <v>108861</v>
      </c>
      <c r="R8" s="251">
        <v>108861</v>
      </c>
      <c r="S8" s="251">
        <v>0</v>
      </c>
      <c r="T8" s="251">
        <v>76139</v>
      </c>
      <c r="U8" s="252">
        <f t="shared" si="0"/>
        <v>58.843783783783785</v>
      </c>
      <c r="V8" s="252">
        <f>IF(OR(R8="", R150="", R150=0), "", R8/R$150*100)</f>
        <v>7.5868869161197214E-2</v>
      </c>
      <c r="W8" s="251">
        <v>635000</v>
      </c>
      <c r="X8" s="251">
        <v>-500000</v>
      </c>
      <c r="Y8" s="251">
        <v>0</v>
      </c>
      <c r="Z8" s="251">
        <v>0</v>
      </c>
      <c r="AA8" s="251">
        <v>135000</v>
      </c>
      <c r="AB8" s="251">
        <v>107179</v>
      </c>
      <c r="AC8" s="251">
        <v>107179</v>
      </c>
      <c r="AD8" s="251">
        <v>107179</v>
      </c>
      <c r="AE8" s="251">
        <v>0</v>
      </c>
      <c r="AF8" s="251">
        <v>27821</v>
      </c>
      <c r="AG8" s="252">
        <f t="shared" si="1"/>
        <v>79.39185185185184</v>
      </c>
      <c r="AH8" s="252">
        <f>IF(OR(AD8="", AD150="", AD150=0), "", AD8/AD$150*100)</f>
        <v>4.637086090560584E-2</v>
      </c>
      <c r="AI8" s="257">
        <v>1682</v>
      </c>
      <c r="AJ8" s="258">
        <f t="shared" si="2"/>
        <v>1.5693372768919283</v>
      </c>
      <c r="AK8" s="258">
        <f t="shared" si="3"/>
        <v>2.9498008255591374E-2</v>
      </c>
      <c r="AL8" s="225" t="s">
        <v>292</v>
      </c>
      <c r="AM8" s="225" t="s">
        <v>416</v>
      </c>
      <c r="AN8" s="225" t="s">
        <v>289</v>
      </c>
      <c r="AO8" s="225" t="s">
        <v>459</v>
      </c>
      <c r="AP8" s="229">
        <v>0</v>
      </c>
      <c r="AQ8" s="229">
        <v>0</v>
      </c>
      <c r="AR8" s="225" t="s">
        <v>460</v>
      </c>
    </row>
    <row r="9" spans="1:44" s="187" customFormat="1" ht="40.5" customHeight="1">
      <c r="A9" s="255" t="s">
        <v>4</v>
      </c>
      <c r="B9" s="255" t="s">
        <v>7</v>
      </c>
      <c r="C9" s="255" t="s">
        <v>7</v>
      </c>
      <c r="D9" s="255" t="s">
        <v>10</v>
      </c>
      <c r="E9" s="255" t="s">
        <v>21</v>
      </c>
      <c r="F9" s="255" t="s">
        <v>32</v>
      </c>
      <c r="G9" s="255" t="s">
        <v>34</v>
      </c>
      <c r="H9" s="225" t="s">
        <v>35</v>
      </c>
      <c r="I9" s="256" t="s">
        <v>12</v>
      </c>
      <c r="J9" s="256" t="s">
        <v>243</v>
      </c>
      <c r="K9" s="251">
        <v>47000</v>
      </c>
      <c r="L9" s="251">
        <v>0</v>
      </c>
      <c r="M9" s="251">
        <v>0</v>
      </c>
      <c r="N9" s="251">
        <v>0</v>
      </c>
      <c r="O9" s="251">
        <v>47000</v>
      </c>
      <c r="P9" s="251">
        <v>46229</v>
      </c>
      <c r="Q9" s="251">
        <v>46229</v>
      </c>
      <c r="R9" s="251">
        <v>46229</v>
      </c>
      <c r="S9" s="251">
        <v>0</v>
      </c>
      <c r="T9" s="251">
        <v>771</v>
      </c>
      <c r="U9" s="252">
        <f t="shared" si="0"/>
        <v>98.359574468085114</v>
      </c>
      <c r="V9" s="252">
        <f>IF(OR(R9="", R150="", R150=0), "", R9/R$150*100)</f>
        <v>3.2218535126932381E-2</v>
      </c>
      <c r="W9" s="251">
        <v>47000</v>
      </c>
      <c r="X9" s="251">
        <v>0</v>
      </c>
      <c r="Y9" s="251">
        <v>0</v>
      </c>
      <c r="Z9" s="251">
        <v>0</v>
      </c>
      <c r="AA9" s="251">
        <v>47000</v>
      </c>
      <c r="AB9" s="251">
        <v>20172</v>
      </c>
      <c r="AC9" s="251">
        <v>20172</v>
      </c>
      <c r="AD9" s="251">
        <v>20172</v>
      </c>
      <c r="AE9" s="251">
        <v>0</v>
      </c>
      <c r="AF9" s="251">
        <v>26828</v>
      </c>
      <c r="AG9" s="252">
        <f t="shared" si="1"/>
        <v>42.919148936170217</v>
      </c>
      <c r="AH9" s="252">
        <f>IF(OR(AD9="", AD150="", AD150=0), "", AD9/AD$150*100)</f>
        <v>8.7273906846292732E-3</v>
      </c>
      <c r="AI9" s="257">
        <v>26057</v>
      </c>
      <c r="AJ9" s="258">
        <f t="shared" si="2"/>
        <v>129.17410271663692</v>
      </c>
      <c r="AK9" s="258">
        <f t="shared" si="3"/>
        <v>2.3491144442303109E-2</v>
      </c>
      <c r="AL9" s="225" t="s">
        <v>293</v>
      </c>
      <c r="AM9" s="225" t="s">
        <v>294</v>
      </c>
      <c r="AN9" s="225" t="s">
        <v>295</v>
      </c>
      <c r="AO9" s="225" t="s">
        <v>442</v>
      </c>
      <c r="AP9" s="225"/>
      <c r="AQ9" s="225"/>
      <c r="AR9" s="225" t="s">
        <v>443</v>
      </c>
    </row>
    <row r="10" spans="1:44" s="187" customFormat="1" ht="40.5" customHeight="1">
      <c r="A10" s="255" t="s">
        <v>4</v>
      </c>
      <c r="B10" s="255" t="s">
        <v>7</v>
      </c>
      <c r="C10" s="255" t="s">
        <v>7</v>
      </c>
      <c r="D10" s="255" t="s">
        <v>10</v>
      </c>
      <c r="E10" s="255" t="s">
        <v>36</v>
      </c>
      <c r="F10" s="255" t="s">
        <v>28</v>
      </c>
      <c r="G10" s="255" t="s">
        <v>30</v>
      </c>
      <c r="H10" s="225" t="s">
        <v>39</v>
      </c>
      <c r="I10" s="256" t="s">
        <v>12</v>
      </c>
      <c r="J10" s="256" t="s">
        <v>243</v>
      </c>
      <c r="K10" s="251">
        <v>5000</v>
      </c>
      <c r="L10" s="251">
        <v>0</v>
      </c>
      <c r="M10" s="251">
        <v>0</v>
      </c>
      <c r="N10" s="251">
        <v>8500</v>
      </c>
      <c r="O10" s="251">
        <v>13500</v>
      </c>
      <c r="P10" s="251">
        <v>13500</v>
      </c>
      <c r="Q10" s="251">
        <v>13500</v>
      </c>
      <c r="R10" s="251">
        <v>13500</v>
      </c>
      <c r="S10" s="251">
        <v>0</v>
      </c>
      <c r="T10" s="251">
        <v>0</v>
      </c>
      <c r="U10" s="252">
        <f t="shared" si="0"/>
        <v>100</v>
      </c>
      <c r="V10" s="252">
        <f>IF(OR(R10="", R150="", R150=0), "", R10/R$150*100)</f>
        <v>9.4086011856970107E-3</v>
      </c>
      <c r="W10" s="251">
        <v>5000</v>
      </c>
      <c r="X10" s="251">
        <v>0</v>
      </c>
      <c r="Y10" s="251">
        <v>0</v>
      </c>
      <c r="Z10" s="251">
        <v>0</v>
      </c>
      <c r="AA10" s="251">
        <v>5000</v>
      </c>
      <c r="AB10" s="251">
        <v>0</v>
      </c>
      <c r="AC10" s="251">
        <v>0</v>
      </c>
      <c r="AD10" s="251">
        <v>0</v>
      </c>
      <c r="AE10" s="251">
        <v>0</v>
      </c>
      <c r="AF10" s="251">
        <v>5000</v>
      </c>
      <c r="AG10" s="252">
        <f t="shared" si="1"/>
        <v>0</v>
      </c>
      <c r="AH10" s="252">
        <f>IF(OR(AD10="", AD150="", AD150=0), "", AD10/AD$150*100)</f>
        <v>0</v>
      </c>
      <c r="AI10" s="257">
        <v>13500</v>
      </c>
      <c r="AJ10" s="258" t="str">
        <f t="shared" si="2"/>
        <v>皆増</v>
      </c>
      <c r="AK10" s="258">
        <f t="shared" si="3"/>
        <v>9.4086011856970107E-3</v>
      </c>
      <c r="AL10" s="225" t="s">
        <v>296</v>
      </c>
      <c r="AM10" s="225" t="s">
        <v>297</v>
      </c>
      <c r="AN10" s="225" t="s">
        <v>298</v>
      </c>
      <c r="AO10" s="225" t="s">
        <v>448</v>
      </c>
      <c r="AP10" s="225">
        <v>2</v>
      </c>
      <c r="AQ10" s="225">
        <v>2</v>
      </c>
      <c r="AR10" s="225" t="s">
        <v>441</v>
      </c>
    </row>
    <row r="11" spans="1:44" s="187" customFormat="1" ht="40.5" customHeight="1">
      <c r="A11" s="255" t="s">
        <v>4</v>
      </c>
      <c r="B11" s="255" t="s">
        <v>7</v>
      </c>
      <c r="C11" s="255" t="s">
        <v>7</v>
      </c>
      <c r="D11" s="255" t="s">
        <v>10</v>
      </c>
      <c r="E11" s="255" t="s">
        <v>40</v>
      </c>
      <c r="F11" s="255" t="s">
        <v>21</v>
      </c>
      <c r="G11" s="255" t="s">
        <v>23</v>
      </c>
      <c r="H11" s="225" t="s">
        <v>43</v>
      </c>
      <c r="I11" s="256" t="s">
        <v>12</v>
      </c>
      <c r="J11" s="256" t="s">
        <v>243</v>
      </c>
      <c r="K11" s="251">
        <v>153000</v>
      </c>
      <c r="L11" s="251">
        <v>0</v>
      </c>
      <c r="M11" s="251">
        <v>0</v>
      </c>
      <c r="N11" s="251">
        <v>0</v>
      </c>
      <c r="O11" s="251">
        <v>153000</v>
      </c>
      <c r="P11" s="251">
        <v>74030</v>
      </c>
      <c r="Q11" s="251">
        <v>74030</v>
      </c>
      <c r="R11" s="251">
        <v>74030</v>
      </c>
      <c r="S11" s="251">
        <v>0</v>
      </c>
      <c r="T11" s="251">
        <v>78970</v>
      </c>
      <c r="U11" s="252">
        <f t="shared" si="0"/>
        <v>48.385620915032682</v>
      </c>
      <c r="V11" s="252">
        <f>IF(OR(R11="", R150="", R150=0), "", R11/R$150*100)</f>
        <v>5.1593981168677756E-2</v>
      </c>
      <c r="W11" s="251">
        <v>153000</v>
      </c>
      <c r="X11" s="251">
        <v>0</v>
      </c>
      <c r="Y11" s="251">
        <v>0</v>
      </c>
      <c r="Z11" s="251">
        <v>-1850</v>
      </c>
      <c r="AA11" s="251">
        <v>151150</v>
      </c>
      <c r="AB11" s="251">
        <v>80040</v>
      </c>
      <c r="AC11" s="251">
        <v>80040</v>
      </c>
      <c r="AD11" s="251">
        <v>80040</v>
      </c>
      <c r="AE11" s="251">
        <v>0</v>
      </c>
      <c r="AF11" s="251">
        <v>71110</v>
      </c>
      <c r="AG11" s="252">
        <f t="shared" si="1"/>
        <v>52.954019186238831</v>
      </c>
      <c r="AH11" s="252">
        <f>IF(OR(AD11="", AD150="", AD150=0), "", AD11/AD$150*100)</f>
        <v>3.4629206345316632E-2</v>
      </c>
      <c r="AI11" s="257">
        <v>-6010</v>
      </c>
      <c r="AJ11" s="258">
        <f t="shared" si="2"/>
        <v>-7.508745627186407</v>
      </c>
      <c r="AK11" s="258">
        <f t="shared" si="3"/>
        <v>1.6964774823361124E-2</v>
      </c>
      <c r="AL11" s="225" t="s">
        <v>299</v>
      </c>
      <c r="AM11" s="225" t="s">
        <v>300</v>
      </c>
      <c r="AN11" s="225" t="s">
        <v>449</v>
      </c>
      <c r="AO11" s="225"/>
      <c r="AP11" s="225"/>
      <c r="AQ11" s="225"/>
      <c r="AR11" s="225"/>
    </row>
    <row r="12" spans="1:44" s="187" customFormat="1" ht="40.5" customHeight="1">
      <c r="A12" s="255" t="s">
        <v>4</v>
      </c>
      <c r="B12" s="255" t="s">
        <v>7</v>
      </c>
      <c r="C12" s="255" t="s">
        <v>7</v>
      </c>
      <c r="D12" s="255" t="s">
        <v>10</v>
      </c>
      <c r="E12" s="255" t="s">
        <v>40</v>
      </c>
      <c r="F12" s="255" t="s">
        <v>15</v>
      </c>
      <c r="G12" s="255" t="s">
        <v>17</v>
      </c>
      <c r="H12" s="225" t="s">
        <v>45</v>
      </c>
      <c r="I12" s="256" t="s">
        <v>12</v>
      </c>
      <c r="J12" s="256" t="s">
        <v>243</v>
      </c>
      <c r="K12" s="251">
        <v>6000</v>
      </c>
      <c r="L12" s="251">
        <v>0</v>
      </c>
      <c r="M12" s="251">
        <v>0</v>
      </c>
      <c r="N12" s="251">
        <v>0</v>
      </c>
      <c r="O12" s="251">
        <v>6000</v>
      </c>
      <c r="P12" s="251">
        <v>1760</v>
      </c>
      <c r="Q12" s="251">
        <v>1760</v>
      </c>
      <c r="R12" s="251">
        <v>1760</v>
      </c>
      <c r="S12" s="251">
        <v>0</v>
      </c>
      <c r="T12" s="251">
        <v>4240</v>
      </c>
      <c r="U12" s="252">
        <f t="shared" si="0"/>
        <v>29.333333333333332</v>
      </c>
      <c r="V12" s="252">
        <f>IF(OR(R12="", R150="", R150=0), "", R12/R$150*100)</f>
        <v>1.2266028212464251E-3</v>
      </c>
      <c r="W12" s="251">
        <v>6000</v>
      </c>
      <c r="X12" s="251">
        <v>3000</v>
      </c>
      <c r="Y12" s="251">
        <v>0</v>
      </c>
      <c r="Z12" s="251">
        <v>1850</v>
      </c>
      <c r="AA12" s="251">
        <v>10850</v>
      </c>
      <c r="AB12" s="251">
        <v>7850</v>
      </c>
      <c r="AC12" s="251">
        <v>7850</v>
      </c>
      <c r="AD12" s="251">
        <v>7850</v>
      </c>
      <c r="AE12" s="251">
        <v>0</v>
      </c>
      <c r="AF12" s="251">
        <v>3000</v>
      </c>
      <c r="AG12" s="252">
        <f t="shared" si="1"/>
        <v>72.350230414746548</v>
      </c>
      <c r="AH12" s="252">
        <f>IF(OR(AD12="", AD150="", AD150=0), "", AD12/AD$150*100)</f>
        <v>3.3962927262710589E-3</v>
      </c>
      <c r="AI12" s="257">
        <v>-6090</v>
      </c>
      <c r="AJ12" s="258">
        <f t="shared" si="2"/>
        <v>-77.579617834394909</v>
      </c>
      <c r="AK12" s="258">
        <f t="shared" si="3"/>
        <v>-2.169689905024634E-3</v>
      </c>
      <c r="AL12" s="225" t="s">
        <v>301</v>
      </c>
      <c r="AM12" s="225" t="s">
        <v>300</v>
      </c>
      <c r="AN12" s="225" t="s">
        <v>449</v>
      </c>
      <c r="AO12" s="225"/>
      <c r="AP12" s="225"/>
      <c r="AQ12" s="225"/>
      <c r="AR12" s="225"/>
    </row>
    <row r="13" spans="1:44" s="187" customFormat="1" ht="40.5" customHeight="1">
      <c r="A13" s="255" t="s">
        <v>4</v>
      </c>
      <c r="B13" s="255" t="s">
        <v>7</v>
      </c>
      <c r="C13" s="255" t="s">
        <v>7</v>
      </c>
      <c r="D13" s="255" t="s">
        <v>10</v>
      </c>
      <c r="E13" s="255" t="s">
        <v>46</v>
      </c>
      <c r="F13" s="255" t="s">
        <v>21</v>
      </c>
      <c r="G13" s="255" t="s">
        <v>23</v>
      </c>
      <c r="H13" s="225" t="s">
        <v>49</v>
      </c>
      <c r="I13" s="256" t="s">
        <v>12</v>
      </c>
      <c r="J13" s="256" t="s">
        <v>243</v>
      </c>
      <c r="K13" s="251">
        <v>304000</v>
      </c>
      <c r="L13" s="251">
        <v>0</v>
      </c>
      <c r="M13" s="251">
        <v>0</v>
      </c>
      <c r="N13" s="251">
        <v>0</v>
      </c>
      <c r="O13" s="251">
        <v>304000</v>
      </c>
      <c r="P13" s="251">
        <v>303000</v>
      </c>
      <c r="Q13" s="251">
        <v>303000</v>
      </c>
      <c r="R13" s="251">
        <v>303000</v>
      </c>
      <c r="S13" s="251">
        <v>0</v>
      </c>
      <c r="T13" s="251">
        <v>1000</v>
      </c>
      <c r="U13" s="252">
        <f t="shared" si="0"/>
        <v>99.671052631578945</v>
      </c>
      <c r="V13" s="252">
        <f>IF(OR(R13="", R150="", R150=0), "", R13/R$150*100)</f>
        <v>0.21117082661231071</v>
      </c>
      <c r="W13" s="251">
        <v>304000</v>
      </c>
      <c r="X13" s="251">
        <v>0</v>
      </c>
      <c r="Y13" s="251">
        <v>0</v>
      </c>
      <c r="Z13" s="251">
        <v>0</v>
      </c>
      <c r="AA13" s="251">
        <v>304000</v>
      </c>
      <c r="AB13" s="251">
        <v>304000</v>
      </c>
      <c r="AC13" s="251">
        <v>304000</v>
      </c>
      <c r="AD13" s="251">
        <v>304000</v>
      </c>
      <c r="AE13" s="251">
        <v>0</v>
      </c>
      <c r="AF13" s="251">
        <v>0</v>
      </c>
      <c r="AG13" s="252">
        <f t="shared" si="1"/>
        <v>100</v>
      </c>
      <c r="AH13" s="252">
        <f>IF(OR(AD13="", AD150="", AD150=0), "", AD13/AD$150*100)</f>
        <v>0.13152522150145246</v>
      </c>
      <c r="AI13" s="257">
        <v>-1000</v>
      </c>
      <c r="AJ13" s="258">
        <f t="shared" si="2"/>
        <v>-0.3289473684210526</v>
      </c>
      <c r="AK13" s="258">
        <f t="shared" si="3"/>
        <v>7.9645605110858247E-2</v>
      </c>
      <c r="AL13" s="225" t="s">
        <v>302</v>
      </c>
      <c r="AM13" s="225" t="s">
        <v>400</v>
      </c>
      <c r="AN13" s="225" t="s">
        <v>303</v>
      </c>
      <c r="AO13" s="225"/>
      <c r="AP13" s="225"/>
      <c r="AQ13" s="225"/>
      <c r="AR13" s="225"/>
    </row>
    <row r="14" spans="1:44" s="187" customFormat="1" ht="40.5" customHeight="1">
      <c r="A14" s="247" t="s">
        <v>4</v>
      </c>
      <c r="B14" s="247" t="s">
        <v>7</v>
      </c>
      <c r="C14" s="247" t="s">
        <v>4</v>
      </c>
      <c r="D14" s="247" t="s">
        <v>51</v>
      </c>
      <c r="E14" s="247" t="s">
        <v>5</v>
      </c>
      <c r="F14" s="247" t="s">
        <v>5</v>
      </c>
      <c r="G14" s="247" t="s">
        <v>5</v>
      </c>
      <c r="H14" s="248" t="s">
        <v>52</v>
      </c>
      <c r="I14" s="249" t="s">
        <v>12</v>
      </c>
      <c r="J14" s="249" t="s">
        <v>243</v>
      </c>
      <c r="K14" s="250">
        <v>4066000</v>
      </c>
      <c r="L14" s="250">
        <v>-396000</v>
      </c>
      <c r="M14" s="250">
        <v>0</v>
      </c>
      <c r="N14" s="250">
        <v>0</v>
      </c>
      <c r="O14" s="250">
        <v>3670000</v>
      </c>
      <c r="P14" s="251">
        <v>3607371</v>
      </c>
      <c r="Q14" s="251">
        <v>3607371</v>
      </c>
      <c r="R14" s="250">
        <v>3607371</v>
      </c>
      <c r="S14" s="251">
        <v>0</v>
      </c>
      <c r="T14" s="250">
        <v>62629</v>
      </c>
      <c r="U14" s="252">
        <f t="shared" si="0"/>
        <v>98.293487738419614</v>
      </c>
      <c r="V14" s="252">
        <f>IF(OR(R14="", R150="", R150=0), "", R14/R$150*100)</f>
        <v>2.5140974124332605</v>
      </c>
      <c r="W14" s="251">
        <v>5291000</v>
      </c>
      <c r="X14" s="251">
        <v>-631000</v>
      </c>
      <c r="Y14" s="251">
        <v>0</v>
      </c>
      <c r="Z14" s="251">
        <v>0</v>
      </c>
      <c r="AA14" s="251">
        <v>4660000</v>
      </c>
      <c r="AB14" s="251">
        <v>4626971</v>
      </c>
      <c r="AC14" s="251">
        <v>4626971</v>
      </c>
      <c r="AD14" s="250">
        <v>4626971</v>
      </c>
      <c r="AE14" s="251">
        <v>0</v>
      </c>
      <c r="AF14" s="251">
        <v>33029</v>
      </c>
      <c r="AG14" s="252">
        <f t="shared" si="1"/>
        <v>99.291223175965669</v>
      </c>
      <c r="AH14" s="252">
        <f>IF(OR(AD14="", AD150="", AD150=0), "", AD14/AD$150*100)</f>
        <v>2.001853242288806</v>
      </c>
      <c r="AI14" s="253">
        <v>-1019600</v>
      </c>
      <c r="AJ14" s="254">
        <f t="shared" si="2"/>
        <v>-22.036014489824986</v>
      </c>
      <c r="AK14" s="254">
        <f t="shared" si="3"/>
        <v>0.51224417014445445</v>
      </c>
      <c r="AL14" s="225" t="s">
        <v>258</v>
      </c>
      <c r="AM14" s="230"/>
      <c r="AN14" s="230"/>
      <c r="AO14" s="230"/>
      <c r="AP14" s="230"/>
      <c r="AQ14" s="230"/>
      <c r="AR14" s="230"/>
    </row>
    <row r="15" spans="1:44" s="187" customFormat="1" ht="40.5" customHeight="1">
      <c r="A15" s="255" t="s">
        <v>4</v>
      </c>
      <c r="B15" s="255" t="s">
        <v>7</v>
      </c>
      <c r="C15" s="255" t="s">
        <v>4</v>
      </c>
      <c r="D15" s="255" t="s">
        <v>51</v>
      </c>
      <c r="E15" s="255" t="s">
        <v>13</v>
      </c>
      <c r="F15" s="255" t="s">
        <v>15</v>
      </c>
      <c r="G15" s="255" t="s">
        <v>17</v>
      </c>
      <c r="H15" s="225" t="s">
        <v>18</v>
      </c>
      <c r="I15" s="256" t="s">
        <v>12</v>
      </c>
      <c r="J15" s="256" t="s">
        <v>243</v>
      </c>
      <c r="K15" s="251">
        <v>5000</v>
      </c>
      <c r="L15" s="251">
        <v>0</v>
      </c>
      <c r="M15" s="251">
        <v>0</v>
      </c>
      <c r="N15" s="251">
        <v>0</v>
      </c>
      <c r="O15" s="251">
        <v>5000</v>
      </c>
      <c r="P15" s="251">
        <v>4646</v>
      </c>
      <c r="Q15" s="251">
        <v>4646</v>
      </c>
      <c r="R15" s="251">
        <v>4646</v>
      </c>
      <c r="S15" s="251">
        <v>0</v>
      </c>
      <c r="T15" s="251">
        <v>354</v>
      </c>
      <c r="U15" s="252">
        <f t="shared" si="0"/>
        <v>92.92</v>
      </c>
      <c r="V15" s="252">
        <f>IF(OR(R15="", R150="", R150=0), "", R15/R$150*100)</f>
        <v>3.2379526747220973E-3</v>
      </c>
      <c r="W15" s="251">
        <v>5000</v>
      </c>
      <c r="X15" s="251">
        <v>0</v>
      </c>
      <c r="Y15" s="251">
        <v>0</v>
      </c>
      <c r="Z15" s="251">
        <v>0</v>
      </c>
      <c r="AA15" s="251">
        <v>5000</v>
      </c>
      <c r="AB15" s="251">
        <v>1575</v>
      </c>
      <c r="AC15" s="251">
        <v>1575</v>
      </c>
      <c r="AD15" s="251">
        <v>1575</v>
      </c>
      <c r="AE15" s="251">
        <v>0</v>
      </c>
      <c r="AF15" s="251">
        <v>3425</v>
      </c>
      <c r="AG15" s="252">
        <f t="shared" si="1"/>
        <v>31.5</v>
      </c>
      <c r="AH15" s="252">
        <f>IF(OR(AD15="", AD150="", AD150=0), "", AD15/AD$150*100)</f>
        <v>6.8142178902890675E-4</v>
      </c>
      <c r="AI15" s="257">
        <v>3071</v>
      </c>
      <c r="AJ15" s="258">
        <f t="shared" si="2"/>
        <v>194.98412698412699</v>
      </c>
      <c r="AK15" s="258">
        <f t="shared" si="3"/>
        <v>2.5565308856931907E-3</v>
      </c>
      <c r="AL15" s="231"/>
      <c r="AM15" s="231"/>
      <c r="AN15" s="231"/>
      <c r="AO15" s="231"/>
      <c r="AP15" s="231"/>
      <c r="AQ15" s="231"/>
      <c r="AR15" s="231"/>
    </row>
    <row r="16" spans="1:44" s="187" customFormat="1" ht="40.5" customHeight="1">
      <c r="A16" s="255" t="s">
        <v>4</v>
      </c>
      <c r="B16" s="255" t="s">
        <v>7</v>
      </c>
      <c r="C16" s="255" t="s">
        <v>4</v>
      </c>
      <c r="D16" s="255" t="s">
        <v>51</v>
      </c>
      <c r="E16" s="255" t="s">
        <v>21</v>
      </c>
      <c r="F16" s="255" t="s">
        <v>21</v>
      </c>
      <c r="G16" s="255" t="s">
        <v>23</v>
      </c>
      <c r="H16" s="225" t="s">
        <v>27</v>
      </c>
      <c r="I16" s="256" t="s">
        <v>12</v>
      </c>
      <c r="J16" s="256" t="s">
        <v>243</v>
      </c>
      <c r="K16" s="251">
        <v>50000</v>
      </c>
      <c r="L16" s="251">
        <v>0</v>
      </c>
      <c r="M16" s="251">
        <v>0</v>
      </c>
      <c r="N16" s="251">
        <v>0</v>
      </c>
      <c r="O16" s="251">
        <v>50000</v>
      </c>
      <c r="P16" s="251">
        <v>0</v>
      </c>
      <c r="Q16" s="251">
        <v>0</v>
      </c>
      <c r="R16" s="251">
        <v>0</v>
      </c>
      <c r="S16" s="251">
        <v>0</v>
      </c>
      <c r="T16" s="251">
        <v>50000</v>
      </c>
      <c r="U16" s="252">
        <f t="shared" si="0"/>
        <v>0</v>
      </c>
      <c r="V16" s="252">
        <f>IF(OR(R16="", R150="", R150=0), "", R16/R$150*100)</f>
        <v>0</v>
      </c>
      <c r="W16" s="251">
        <v>50000</v>
      </c>
      <c r="X16" s="251">
        <v>0</v>
      </c>
      <c r="Y16" s="251">
        <v>0</v>
      </c>
      <c r="Z16" s="251">
        <v>0</v>
      </c>
      <c r="AA16" s="251">
        <v>50000</v>
      </c>
      <c r="AB16" s="251">
        <v>50000</v>
      </c>
      <c r="AC16" s="251">
        <v>50000</v>
      </c>
      <c r="AD16" s="251">
        <v>50000</v>
      </c>
      <c r="AE16" s="251">
        <v>0</v>
      </c>
      <c r="AF16" s="251">
        <v>0</v>
      </c>
      <c r="AG16" s="252">
        <f t="shared" si="1"/>
        <v>100</v>
      </c>
      <c r="AH16" s="252">
        <f>IF(OR(AD16="", AD150="", AD150=0), "", AD16/AD$150*100)</f>
        <v>2.163243774694942E-2</v>
      </c>
      <c r="AI16" s="257">
        <v>-50000</v>
      </c>
      <c r="AJ16" s="258" t="str">
        <f t="shared" si="2"/>
        <v>皆減</v>
      </c>
      <c r="AK16" s="258">
        <f t="shared" si="3"/>
        <v>-2.163243774694942E-2</v>
      </c>
      <c r="AL16" s="232"/>
      <c r="AM16" s="232"/>
      <c r="AN16" s="232"/>
      <c r="AO16" s="232"/>
      <c r="AP16" s="232"/>
      <c r="AQ16" s="232"/>
      <c r="AR16" s="232"/>
    </row>
    <row r="17" spans="1:44" s="187" customFormat="1" ht="40.5" customHeight="1">
      <c r="A17" s="255" t="s">
        <v>4</v>
      </c>
      <c r="B17" s="255" t="s">
        <v>7</v>
      </c>
      <c r="C17" s="255" t="s">
        <v>4</v>
      </c>
      <c r="D17" s="255" t="s">
        <v>51</v>
      </c>
      <c r="E17" s="255" t="s">
        <v>21</v>
      </c>
      <c r="F17" s="255" t="s">
        <v>32</v>
      </c>
      <c r="G17" s="255" t="s">
        <v>34</v>
      </c>
      <c r="H17" s="225" t="s">
        <v>53</v>
      </c>
      <c r="I17" s="256" t="s">
        <v>12</v>
      </c>
      <c r="J17" s="256" t="s">
        <v>243</v>
      </c>
      <c r="K17" s="251">
        <v>2614000</v>
      </c>
      <c r="L17" s="251">
        <v>-396000</v>
      </c>
      <c r="M17" s="251">
        <v>0</v>
      </c>
      <c r="N17" s="251">
        <v>0</v>
      </c>
      <c r="O17" s="251">
        <v>2218000</v>
      </c>
      <c r="P17" s="251">
        <v>2217600</v>
      </c>
      <c r="Q17" s="251">
        <v>2217600</v>
      </c>
      <c r="R17" s="251">
        <v>2217600</v>
      </c>
      <c r="S17" s="251">
        <v>0</v>
      </c>
      <c r="T17" s="251">
        <v>400</v>
      </c>
      <c r="U17" s="252">
        <f t="shared" si="0"/>
        <v>99.981965734896306</v>
      </c>
      <c r="V17" s="252">
        <f>IF(OR(R17="", R150="", R150=0), "", R17/R$150*100)</f>
        <v>1.5455195547704959</v>
      </c>
      <c r="W17" s="251">
        <v>2528000</v>
      </c>
      <c r="X17" s="251">
        <v>-631000</v>
      </c>
      <c r="Y17" s="251">
        <v>0</v>
      </c>
      <c r="Z17" s="251">
        <v>0</v>
      </c>
      <c r="AA17" s="251">
        <v>1897000</v>
      </c>
      <c r="AB17" s="251">
        <v>1868196</v>
      </c>
      <c r="AC17" s="251">
        <v>1868196</v>
      </c>
      <c r="AD17" s="251">
        <v>1868196</v>
      </c>
      <c r="AE17" s="251">
        <v>0</v>
      </c>
      <c r="AF17" s="251">
        <v>28804</v>
      </c>
      <c r="AG17" s="252">
        <f t="shared" si="1"/>
        <v>98.481602530311022</v>
      </c>
      <c r="AH17" s="252">
        <f>IF(OR(AD17="", AD150="", AD150=0), "", AD17/AD$150*100)</f>
        <v>0.80827267338199837</v>
      </c>
      <c r="AI17" s="257">
        <v>349404</v>
      </c>
      <c r="AJ17" s="258">
        <f t="shared" si="2"/>
        <v>18.702748533879742</v>
      </c>
      <c r="AK17" s="258">
        <f t="shared" si="3"/>
        <v>0.73724688138849748</v>
      </c>
      <c r="AL17" s="232"/>
      <c r="AM17" s="232"/>
      <c r="AN17" s="232"/>
      <c r="AO17" s="232"/>
      <c r="AP17" s="232"/>
      <c r="AQ17" s="232"/>
      <c r="AR17" s="232"/>
    </row>
    <row r="18" spans="1:44" s="187" customFormat="1" ht="40.5" customHeight="1">
      <c r="A18" s="255" t="s">
        <v>4</v>
      </c>
      <c r="B18" s="255" t="s">
        <v>7</v>
      </c>
      <c r="C18" s="255" t="s">
        <v>4</v>
      </c>
      <c r="D18" s="255" t="s">
        <v>51</v>
      </c>
      <c r="E18" s="255" t="s">
        <v>36</v>
      </c>
      <c r="F18" s="255" t="s">
        <v>32</v>
      </c>
      <c r="G18" s="255" t="s">
        <v>34</v>
      </c>
      <c r="H18" s="225" t="s">
        <v>55</v>
      </c>
      <c r="I18" s="256" t="s">
        <v>12</v>
      </c>
      <c r="J18" s="256" t="s">
        <v>243</v>
      </c>
      <c r="K18" s="251">
        <v>209000</v>
      </c>
      <c r="L18" s="251">
        <v>0</v>
      </c>
      <c r="M18" s="251">
        <v>0</v>
      </c>
      <c r="N18" s="251">
        <v>0</v>
      </c>
      <c r="O18" s="251">
        <v>209000</v>
      </c>
      <c r="P18" s="251">
        <v>197125</v>
      </c>
      <c r="Q18" s="251">
        <v>197125</v>
      </c>
      <c r="R18" s="251">
        <v>197125</v>
      </c>
      <c r="S18" s="251">
        <v>0</v>
      </c>
      <c r="T18" s="251">
        <v>11875</v>
      </c>
      <c r="U18" s="252">
        <f t="shared" si="0"/>
        <v>94.318181818181827</v>
      </c>
      <c r="V18" s="252">
        <f>IF(OR(R18="", R150="", R150=0), "", R18/R$150*100)</f>
        <v>0.13738300064670542</v>
      </c>
      <c r="W18" s="251">
        <v>200000</v>
      </c>
      <c r="X18" s="251">
        <v>0</v>
      </c>
      <c r="Y18" s="251">
        <v>0</v>
      </c>
      <c r="Z18" s="251">
        <v>0</v>
      </c>
      <c r="AA18" s="251">
        <v>200000</v>
      </c>
      <c r="AB18" s="251">
        <v>199200</v>
      </c>
      <c r="AC18" s="251">
        <v>199200</v>
      </c>
      <c r="AD18" s="251">
        <v>199200</v>
      </c>
      <c r="AE18" s="251">
        <v>0</v>
      </c>
      <c r="AF18" s="251">
        <v>800</v>
      </c>
      <c r="AG18" s="252">
        <f t="shared" si="1"/>
        <v>99.6</v>
      </c>
      <c r="AH18" s="252">
        <f>IF(OR(AD18="", AD150="", AD150=0), "", AD18/AD$150*100)</f>
        <v>8.6183631983846487E-2</v>
      </c>
      <c r="AI18" s="257">
        <v>-2075</v>
      </c>
      <c r="AJ18" s="258">
        <f t="shared" si="2"/>
        <v>-1.0416666666666665</v>
      </c>
      <c r="AK18" s="258">
        <f t="shared" si="3"/>
        <v>5.119936866285893E-2</v>
      </c>
      <c r="AL18" s="231"/>
      <c r="AM18" s="231"/>
      <c r="AN18" s="231"/>
      <c r="AO18" s="231"/>
      <c r="AP18" s="231"/>
      <c r="AQ18" s="231"/>
      <c r="AR18" s="231"/>
    </row>
    <row r="19" spans="1:44" s="187" customFormat="1" ht="40.5" customHeight="1">
      <c r="A19" s="255" t="s">
        <v>4</v>
      </c>
      <c r="B19" s="255" t="s">
        <v>7</v>
      </c>
      <c r="C19" s="255" t="s">
        <v>4</v>
      </c>
      <c r="D19" s="255" t="s">
        <v>51</v>
      </c>
      <c r="E19" s="255" t="s">
        <v>56</v>
      </c>
      <c r="F19" s="255" t="s">
        <v>28</v>
      </c>
      <c r="G19" s="255" t="s">
        <v>59</v>
      </c>
      <c r="H19" s="225" t="s">
        <v>60</v>
      </c>
      <c r="I19" s="256" t="s">
        <v>12</v>
      </c>
      <c r="J19" s="256" t="s">
        <v>243</v>
      </c>
      <c r="K19" s="251">
        <v>1188000</v>
      </c>
      <c r="L19" s="251">
        <v>0</v>
      </c>
      <c r="M19" s="251">
        <v>0</v>
      </c>
      <c r="N19" s="251">
        <v>0</v>
      </c>
      <c r="O19" s="251">
        <v>1188000</v>
      </c>
      <c r="P19" s="251">
        <v>1188000</v>
      </c>
      <c r="Q19" s="251">
        <v>1188000</v>
      </c>
      <c r="R19" s="251">
        <v>1188000</v>
      </c>
      <c r="S19" s="251">
        <v>0</v>
      </c>
      <c r="T19" s="251">
        <v>0</v>
      </c>
      <c r="U19" s="252">
        <f t="shared" si="0"/>
        <v>100</v>
      </c>
      <c r="V19" s="252">
        <f>IF(OR(R19="", R150="", R150=0), "", R19/R$150*100)</f>
        <v>0.82795690434133684</v>
      </c>
      <c r="W19" s="251">
        <v>1188000</v>
      </c>
      <c r="X19" s="251">
        <v>0</v>
      </c>
      <c r="Y19" s="251">
        <v>0</v>
      </c>
      <c r="Z19" s="251">
        <v>0</v>
      </c>
      <c r="AA19" s="251">
        <v>1188000</v>
      </c>
      <c r="AB19" s="251">
        <v>1188000</v>
      </c>
      <c r="AC19" s="251">
        <v>1188000</v>
      </c>
      <c r="AD19" s="251">
        <v>1188000</v>
      </c>
      <c r="AE19" s="251">
        <v>0</v>
      </c>
      <c r="AF19" s="251">
        <v>0</v>
      </c>
      <c r="AG19" s="252">
        <f t="shared" si="1"/>
        <v>100</v>
      </c>
      <c r="AH19" s="252">
        <f>IF(OR(AD19="", AD150="", AD150=0), "", AD19/AD$150*100)</f>
        <v>0.51398672086751829</v>
      </c>
      <c r="AI19" s="257">
        <v>0</v>
      </c>
      <c r="AJ19" s="258">
        <f t="shared" si="2"/>
        <v>0</v>
      </c>
      <c r="AK19" s="258">
        <f t="shared" si="3"/>
        <v>0.31397018347381855</v>
      </c>
      <c r="AL19" s="225" t="s">
        <v>314</v>
      </c>
      <c r="AM19" s="225" t="s">
        <v>315</v>
      </c>
      <c r="AN19" s="225" t="s">
        <v>321</v>
      </c>
      <c r="AO19" s="225"/>
      <c r="AP19" s="225"/>
      <c r="AQ19" s="225"/>
      <c r="AR19" s="225"/>
    </row>
    <row r="20" spans="1:44" s="187" customFormat="1" ht="40.5" customHeight="1">
      <c r="A20" s="255" t="s">
        <v>4</v>
      </c>
      <c r="B20" s="255" t="s">
        <v>7</v>
      </c>
      <c r="C20" s="255" t="s">
        <v>4</v>
      </c>
      <c r="D20" s="255" t="s">
        <v>51</v>
      </c>
      <c r="E20" s="255" t="s">
        <v>56</v>
      </c>
      <c r="F20" s="255" t="s">
        <v>28</v>
      </c>
      <c r="G20" s="255" t="s">
        <v>61</v>
      </c>
      <c r="H20" s="225" t="s">
        <v>62</v>
      </c>
      <c r="I20" s="256" t="s">
        <v>12</v>
      </c>
      <c r="J20" s="256" t="s">
        <v>243</v>
      </c>
      <c r="K20" s="251">
        <v>0</v>
      </c>
      <c r="L20" s="251">
        <v>0</v>
      </c>
      <c r="M20" s="251">
        <v>0</v>
      </c>
      <c r="N20" s="251">
        <v>0</v>
      </c>
      <c r="O20" s="251">
        <v>0</v>
      </c>
      <c r="P20" s="251">
        <v>0</v>
      </c>
      <c r="Q20" s="251">
        <v>0</v>
      </c>
      <c r="R20" s="251">
        <v>0</v>
      </c>
      <c r="S20" s="251">
        <v>0</v>
      </c>
      <c r="T20" s="251">
        <v>0</v>
      </c>
      <c r="U20" s="252" t="str">
        <f t="shared" si="0"/>
        <v/>
      </c>
      <c r="V20" s="252">
        <f>IF(OR(R20="", R150="", R150=0), "", R20/R$150*100)</f>
        <v>0</v>
      </c>
      <c r="W20" s="251">
        <v>1320000</v>
      </c>
      <c r="X20" s="251">
        <v>0</v>
      </c>
      <c r="Y20" s="251">
        <v>0</v>
      </c>
      <c r="Z20" s="251">
        <v>0</v>
      </c>
      <c r="AA20" s="251">
        <v>1320000</v>
      </c>
      <c r="AB20" s="251">
        <v>1320000</v>
      </c>
      <c r="AC20" s="251">
        <v>1320000</v>
      </c>
      <c r="AD20" s="251">
        <v>1320000</v>
      </c>
      <c r="AE20" s="251">
        <v>0</v>
      </c>
      <c r="AF20" s="251">
        <v>0</v>
      </c>
      <c r="AG20" s="252">
        <f t="shared" si="1"/>
        <v>100</v>
      </c>
      <c r="AH20" s="252">
        <f>IF(OR(AD20="", AD150="", AD150=0), "", AD20/AD$150*100)</f>
        <v>0.57109635651946467</v>
      </c>
      <c r="AI20" s="257">
        <v>-1320000</v>
      </c>
      <c r="AJ20" s="258" t="str">
        <f t="shared" si="2"/>
        <v>皆減</v>
      </c>
      <c r="AK20" s="258">
        <f t="shared" si="3"/>
        <v>-0.57109635651946467</v>
      </c>
      <c r="AL20" s="225" t="s">
        <v>317</v>
      </c>
      <c r="AM20" s="225" t="s">
        <v>318</v>
      </c>
      <c r="AN20" s="225" t="s">
        <v>382</v>
      </c>
      <c r="AO20" s="225"/>
      <c r="AP20" s="225"/>
      <c r="AQ20" s="225"/>
      <c r="AR20" s="225"/>
    </row>
    <row r="21" spans="1:44" s="187" customFormat="1" ht="40.5" customHeight="1">
      <c r="A21" s="247" t="s">
        <v>4</v>
      </c>
      <c r="B21" s="247" t="s">
        <v>7</v>
      </c>
      <c r="C21" s="247" t="s">
        <v>4</v>
      </c>
      <c r="D21" s="247" t="s">
        <v>63</v>
      </c>
      <c r="E21" s="247" t="s">
        <v>5</v>
      </c>
      <c r="F21" s="247" t="s">
        <v>5</v>
      </c>
      <c r="G21" s="247" t="s">
        <v>5</v>
      </c>
      <c r="H21" s="248" t="s">
        <v>64</v>
      </c>
      <c r="I21" s="249" t="s">
        <v>12</v>
      </c>
      <c r="J21" s="249" t="s">
        <v>245</v>
      </c>
      <c r="K21" s="250">
        <v>1220000</v>
      </c>
      <c r="L21" s="250">
        <v>0</v>
      </c>
      <c r="M21" s="250">
        <v>0</v>
      </c>
      <c r="N21" s="250">
        <v>0</v>
      </c>
      <c r="O21" s="250">
        <v>1220000</v>
      </c>
      <c r="P21" s="251">
        <v>1220000</v>
      </c>
      <c r="Q21" s="251">
        <v>1220000</v>
      </c>
      <c r="R21" s="250">
        <v>1220000</v>
      </c>
      <c r="S21" s="251">
        <v>0</v>
      </c>
      <c r="T21" s="250">
        <v>0</v>
      </c>
      <c r="U21" s="252">
        <f t="shared" si="0"/>
        <v>100</v>
      </c>
      <c r="V21" s="252">
        <f>IF(OR(R21="", R150="", R150=0), "", R21/R$150*100)</f>
        <v>0.85025877381854476</v>
      </c>
      <c r="W21" s="251">
        <v>1220000</v>
      </c>
      <c r="X21" s="251">
        <v>0</v>
      </c>
      <c r="Y21" s="251">
        <v>0</v>
      </c>
      <c r="Z21" s="251">
        <v>0</v>
      </c>
      <c r="AA21" s="251">
        <v>1220000</v>
      </c>
      <c r="AB21" s="251">
        <v>1220000</v>
      </c>
      <c r="AC21" s="251">
        <v>1220000</v>
      </c>
      <c r="AD21" s="250">
        <v>1220000</v>
      </c>
      <c r="AE21" s="251">
        <v>0</v>
      </c>
      <c r="AF21" s="251">
        <v>0</v>
      </c>
      <c r="AG21" s="252">
        <f t="shared" si="1"/>
        <v>100</v>
      </c>
      <c r="AH21" s="252">
        <f>IF(OR(AD21="", AD150="", AD150=0), "", AD21/AD$150*100)</f>
        <v>0.52783148102556587</v>
      </c>
      <c r="AI21" s="253">
        <v>0</v>
      </c>
      <c r="AJ21" s="254">
        <f t="shared" si="2"/>
        <v>0</v>
      </c>
      <c r="AK21" s="254">
        <f t="shared" si="3"/>
        <v>0.32242729279297888</v>
      </c>
      <c r="AL21" s="225" t="s">
        <v>259</v>
      </c>
      <c r="AM21" s="230"/>
      <c r="AN21" s="230"/>
      <c r="AO21" s="230"/>
      <c r="AP21" s="230"/>
      <c r="AQ21" s="230"/>
      <c r="AR21" s="230"/>
    </row>
    <row r="22" spans="1:44" s="187" customFormat="1" ht="40.5" customHeight="1">
      <c r="A22" s="255" t="s">
        <v>4</v>
      </c>
      <c r="B22" s="255" t="s">
        <v>7</v>
      </c>
      <c r="C22" s="255" t="s">
        <v>4</v>
      </c>
      <c r="D22" s="255" t="s">
        <v>63</v>
      </c>
      <c r="E22" s="255" t="s">
        <v>46</v>
      </c>
      <c r="F22" s="255" t="s">
        <v>15</v>
      </c>
      <c r="G22" s="255" t="s">
        <v>17</v>
      </c>
      <c r="H22" s="225" t="s">
        <v>66</v>
      </c>
      <c r="I22" s="256" t="s">
        <v>12</v>
      </c>
      <c r="J22" s="256" t="s">
        <v>245</v>
      </c>
      <c r="K22" s="251">
        <v>1220000</v>
      </c>
      <c r="L22" s="251">
        <v>0</v>
      </c>
      <c r="M22" s="251">
        <v>0</v>
      </c>
      <c r="N22" s="251">
        <v>0</v>
      </c>
      <c r="O22" s="251">
        <v>1220000</v>
      </c>
      <c r="P22" s="251">
        <v>1220000</v>
      </c>
      <c r="Q22" s="251">
        <v>1220000</v>
      </c>
      <c r="R22" s="251">
        <v>1220000</v>
      </c>
      <c r="S22" s="251">
        <v>0</v>
      </c>
      <c r="T22" s="251">
        <v>0</v>
      </c>
      <c r="U22" s="252">
        <f t="shared" si="0"/>
        <v>100</v>
      </c>
      <c r="V22" s="252">
        <f>IF(OR(R22="", R150="", R150=0), "", R22/R$150*100)</f>
        <v>0.85025877381854476</v>
      </c>
      <c r="W22" s="251">
        <v>1220000</v>
      </c>
      <c r="X22" s="251">
        <v>0</v>
      </c>
      <c r="Y22" s="251">
        <v>0</v>
      </c>
      <c r="Z22" s="251">
        <v>0</v>
      </c>
      <c r="AA22" s="251">
        <v>1220000</v>
      </c>
      <c r="AB22" s="251">
        <v>1220000</v>
      </c>
      <c r="AC22" s="251">
        <v>1220000</v>
      </c>
      <c r="AD22" s="251">
        <v>1220000</v>
      </c>
      <c r="AE22" s="251">
        <v>0</v>
      </c>
      <c r="AF22" s="251">
        <v>0</v>
      </c>
      <c r="AG22" s="252">
        <f t="shared" si="1"/>
        <v>100</v>
      </c>
      <c r="AH22" s="252">
        <f>IF(OR(AD22="", AD150="", AD150=0), "", AD22/AD$150*100)</f>
        <v>0.52783148102556587</v>
      </c>
      <c r="AI22" s="257">
        <v>0</v>
      </c>
      <c r="AJ22" s="258">
        <f t="shared" si="2"/>
        <v>0</v>
      </c>
      <c r="AK22" s="258">
        <f t="shared" si="3"/>
        <v>0.32242729279297888</v>
      </c>
      <c r="AL22" s="232"/>
      <c r="AM22" s="232"/>
      <c r="AN22" s="232"/>
      <c r="AO22" s="232"/>
      <c r="AP22" s="232"/>
      <c r="AQ22" s="232"/>
      <c r="AR22" s="232"/>
    </row>
    <row r="23" spans="1:44" s="187" customFormat="1" ht="40.5" customHeight="1">
      <c r="A23" s="247" t="s">
        <v>4</v>
      </c>
      <c r="B23" s="247" t="s">
        <v>7</v>
      </c>
      <c r="C23" s="247" t="s">
        <v>67</v>
      </c>
      <c r="D23" s="247" t="s">
        <v>69</v>
      </c>
      <c r="E23" s="247" t="s">
        <v>5</v>
      </c>
      <c r="F23" s="247" t="s">
        <v>5</v>
      </c>
      <c r="G23" s="247" t="s">
        <v>5</v>
      </c>
      <c r="H23" s="248" t="s">
        <v>70</v>
      </c>
      <c r="I23" s="249" t="s">
        <v>12</v>
      </c>
      <c r="J23" s="248"/>
      <c r="K23" s="250">
        <v>1062000</v>
      </c>
      <c r="L23" s="250">
        <v>190000</v>
      </c>
      <c r="M23" s="250">
        <v>0</v>
      </c>
      <c r="N23" s="250">
        <v>0</v>
      </c>
      <c r="O23" s="250">
        <v>1252000</v>
      </c>
      <c r="P23" s="251">
        <v>1182955</v>
      </c>
      <c r="Q23" s="251">
        <v>1182955</v>
      </c>
      <c r="R23" s="250">
        <v>1182955</v>
      </c>
      <c r="S23" s="251">
        <v>0</v>
      </c>
      <c r="T23" s="250">
        <v>69045</v>
      </c>
      <c r="U23" s="252">
        <f t="shared" si="0"/>
        <v>94.485223642172528</v>
      </c>
      <c r="V23" s="252">
        <f>IF(OR(R23="", R150="", R150=0), "", R23/R$150*100)</f>
        <v>0.82444087523157095</v>
      </c>
      <c r="W23" s="251">
        <v>56000</v>
      </c>
      <c r="X23" s="251">
        <v>753000</v>
      </c>
      <c r="Y23" s="251">
        <v>0</v>
      </c>
      <c r="Z23" s="251">
        <v>0</v>
      </c>
      <c r="AA23" s="251">
        <v>809000</v>
      </c>
      <c r="AB23" s="251">
        <v>737485</v>
      </c>
      <c r="AC23" s="251">
        <v>737485</v>
      </c>
      <c r="AD23" s="250">
        <v>737485</v>
      </c>
      <c r="AE23" s="251">
        <v>0</v>
      </c>
      <c r="AF23" s="251">
        <v>71515</v>
      </c>
      <c r="AG23" s="252">
        <f t="shared" si="1"/>
        <v>91.160074165636587</v>
      </c>
      <c r="AH23" s="252">
        <f>IF(OR(AD23="", AD150="", AD150=0), "", AD23/AD$150*100)</f>
        <v>0.31907196703617985</v>
      </c>
      <c r="AI23" s="253">
        <v>445470</v>
      </c>
      <c r="AJ23" s="254">
        <f t="shared" si="2"/>
        <v>60.403940419127167</v>
      </c>
      <c r="AK23" s="254">
        <f t="shared" si="3"/>
        <v>0.50536890819539115</v>
      </c>
      <c r="AL23" s="228" t="s">
        <v>260</v>
      </c>
      <c r="AM23" s="228"/>
      <c r="AN23" s="228"/>
      <c r="AO23" s="228"/>
      <c r="AP23" s="228"/>
      <c r="AQ23" s="228"/>
      <c r="AR23" s="228"/>
    </row>
    <row r="24" spans="1:44" s="187" customFormat="1" ht="40.5" customHeight="1">
      <c r="A24" s="255" t="s">
        <v>4</v>
      </c>
      <c r="B24" s="255" t="s">
        <v>7</v>
      </c>
      <c r="C24" s="255" t="s">
        <v>67</v>
      </c>
      <c r="D24" s="255" t="s">
        <v>69</v>
      </c>
      <c r="E24" s="255" t="s">
        <v>7</v>
      </c>
      <c r="F24" s="255" t="s">
        <v>72</v>
      </c>
      <c r="G24" s="255" t="s">
        <v>74</v>
      </c>
      <c r="H24" s="225" t="s">
        <v>75</v>
      </c>
      <c r="I24" s="256" t="s">
        <v>12</v>
      </c>
      <c r="J24" s="225"/>
      <c r="K24" s="251">
        <v>834000</v>
      </c>
      <c r="L24" s="251">
        <v>117000</v>
      </c>
      <c r="M24" s="251">
        <v>0</v>
      </c>
      <c r="N24" s="251">
        <v>0</v>
      </c>
      <c r="O24" s="251">
        <v>951000</v>
      </c>
      <c r="P24" s="251">
        <v>929065</v>
      </c>
      <c r="Q24" s="251">
        <v>929065</v>
      </c>
      <c r="R24" s="251">
        <v>929065</v>
      </c>
      <c r="S24" s="251">
        <v>0</v>
      </c>
      <c r="T24" s="251">
        <v>21935</v>
      </c>
      <c r="U24" s="252">
        <f t="shared" si="0"/>
        <v>97.693480546792856</v>
      </c>
      <c r="V24" s="252">
        <f>IF(OR(R24="", R150="", R150=0), "", R24/R$150*100)</f>
        <v>0.64749644893256253</v>
      </c>
      <c r="W24" s="251">
        <v>0</v>
      </c>
      <c r="X24" s="251">
        <v>673000</v>
      </c>
      <c r="Y24" s="251">
        <v>0</v>
      </c>
      <c r="Z24" s="251">
        <v>0</v>
      </c>
      <c r="AA24" s="251">
        <v>673000</v>
      </c>
      <c r="AB24" s="251">
        <v>656347</v>
      </c>
      <c r="AC24" s="251">
        <v>656347</v>
      </c>
      <c r="AD24" s="251">
        <v>656347</v>
      </c>
      <c r="AE24" s="251">
        <v>0</v>
      </c>
      <c r="AF24" s="251">
        <v>16653</v>
      </c>
      <c r="AG24" s="252">
        <f t="shared" si="1"/>
        <v>97.525557206537897</v>
      </c>
      <c r="AH24" s="252">
        <f>IF(OR(AD24="", AD150="", AD150=0), "", AD24/AD$150*100)</f>
        <v>0.28396771235794022</v>
      </c>
      <c r="AI24" s="257">
        <v>272718</v>
      </c>
      <c r="AJ24" s="258">
        <f t="shared" si="2"/>
        <v>41.550886954613944</v>
      </c>
      <c r="AK24" s="258">
        <f t="shared" si="3"/>
        <v>0.36352873657462231</v>
      </c>
      <c r="AL24" s="232"/>
      <c r="AM24" s="232"/>
      <c r="AN24" s="232"/>
      <c r="AO24" s="232"/>
      <c r="AP24" s="232"/>
      <c r="AQ24" s="232"/>
      <c r="AR24" s="232"/>
    </row>
    <row r="25" spans="1:44" s="187" customFormat="1" ht="40.5" customHeight="1">
      <c r="A25" s="255" t="s">
        <v>4</v>
      </c>
      <c r="B25" s="255" t="s">
        <v>7</v>
      </c>
      <c r="C25" s="255" t="s">
        <v>67</v>
      </c>
      <c r="D25" s="255" t="s">
        <v>69</v>
      </c>
      <c r="E25" s="255" t="s">
        <v>13</v>
      </c>
      <c r="F25" s="255" t="s">
        <v>21</v>
      </c>
      <c r="G25" s="255" t="s">
        <v>59</v>
      </c>
      <c r="H25" s="225" t="s">
        <v>77</v>
      </c>
      <c r="I25" s="256" t="s">
        <v>12</v>
      </c>
      <c r="J25" s="225"/>
      <c r="K25" s="251">
        <v>95000</v>
      </c>
      <c r="L25" s="251">
        <v>0</v>
      </c>
      <c r="M25" s="251">
        <v>0</v>
      </c>
      <c r="N25" s="251">
        <v>0</v>
      </c>
      <c r="O25" s="251">
        <v>95000</v>
      </c>
      <c r="P25" s="251">
        <v>84640</v>
      </c>
      <c r="Q25" s="251">
        <v>84640</v>
      </c>
      <c r="R25" s="251">
        <v>84640</v>
      </c>
      <c r="S25" s="251">
        <v>0</v>
      </c>
      <c r="T25" s="251">
        <v>10360</v>
      </c>
      <c r="U25" s="252">
        <f t="shared" si="0"/>
        <v>89.094736842105263</v>
      </c>
      <c r="V25" s="252">
        <f>IF(OR(R25="", R150="", R150=0), "", R25/R$150*100)</f>
        <v>5.8988444767214439E-2</v>
      </c>
      <c r="W25" s="251">
        <v>0</v>
      </c>
      <c r="X25" s="251">
        <v>80000</v>
      </c>
      <c r="Y25" s="251">
        <v>0</v>
      </c>
      <c r="Z25" s="251">
        <v>0</v>
      </c>
      <c r="AA25" s="251">
        <v>80000</v>
      </c>
      <c r="AB25" s="251">
        <v>71660</v>
      </c>
      <c r="AC25" s="251">
        <v>71660</v>
      </c>
      <c r="AD25" s="251">
        <v>71660</v>
      </c>
      <c r="AE25" s="251">
        <v>0</v>
      </c>
      <c r="AF25" s="251">
        <v>8340</v>
      </c>
      <c r="AG25" s="252">
        <f t="shared" si="1"/>
        <v>89.575000000000003</v>
      </c>
      <c r="AH25" s="252">
        <f>IF(OR(AD25="", AD150="", AD150=0), "", AD25/AD$150*100)</f>
        <v>3.100360977892791E-2</v>
      </c>
      <c r="AI25" s="257">
        <v>12980</v>
      </c>
      <c r="AJ25" s="258">
        <f t="shared" si="2"/>
        <v>18.113312866313144</v>
      </c>
      <c r="AK25" s="258">
        <f t="shared" si="3"/>
        <v>2.7984834988286529E-2</v>
      </c>
      <c r="AL25" s="232"/>
      <c r="AM25" s="232"/>
      <c r="AN25" s="232"/>
      <c r="AO25" s="232"/>
      <c r="AP25" s="232"/>
      <c r="AQ25" s="232"/>
      <c r="AR25" s="232"/>
    </row>
    <row r="26" spans="1:44" s="187" customFormat="1" ht="40.5" customHeight="1">
      <c r="A26" s="255" t="s">
        <v>4</v>
      </c>
      <c r="B26" s="255" t="s">
        <v>7</v>
      </c>
      <c r="C26" s="255" t="s">
        <v>67</v>
      </c>
      <c r="D26" s="255" t="s">
        <v>69</v>
      </c>
      <c r="E26" s="255" t="s">
        <v>13</v>
      </c>
      <c r="F26" s="255" t="s">
        <v>15</v>
      </c>
      <c r="G26" s="255" t="s">
        <v>17</v>
      </c>
      <c r="H26" s="225" t="s">
        <v>18</v>
      </c>
      <c r="I26" s="256" t="s">
        <v>12</v>
      </c>
      <c r="J26" s="225"/>
      <c r="K26" s="251">
        <v>63000</v>
      </c>
      <c r="L26" s="251">
        <v>0</v>
      </c>
      <c r="M26" s="251">
        <v>0</v>
      </c>
      <c r="N26" s="251">
        <v>0</v>
      </c>
      <c r="O26" s="251">
        <v>63000</v>
      </c>
      <c r="P26" s="251">
        <v>27020</v>
      </c>
      <c r="Q26" s="251">
        <v>27020</v>
      </c>
      <c r="R26" s="251">
        <v>27020</v>
      </c>
      <c r="S26" s="251">
        <v>0</v>
      </c>
      <c r="T26" s="251">
        <v>35980</v>
      </c>
      <c r="U26" s="252">
        <f t="shared" si="0"/>
        <v>42.888888888888886</v>
      </c>
      <c r="V26" s="252">
        <f>IF(OR(R26="", R150="", R150=0), "", R26/R$150*100)</f>
        <v>1.8831141039817277E-2</v>
      </c>
      <c r="W26" s="251">
        <v>56000</v>
      </c>
      <c r="X26" s="251">
        <v>0</v>
      </c>
      <c r="Y26" s="251">
        <v>0</v>
      </c>
      <c r="Z26" s="251">
        <v>0</v>
      </c>
      <c r="AA26" s="251">
        <v>56000</v>
      </c>
      <c r="AB26" s="251">
        <v>9478</v>
      </c>
      <c r="AC26" s="251">
        <v>9478</v>
      </c>
      <c r="AD26" s="251">
        <v>9478</v>
      </c>
      <c r="AE26" s="251">
        <v>0</v>
      </c>
      <c r="AF26" s="251">
        <v>46522</v>
      </c>
      <c r="AG26" s="252">
        <f t="shared" si="1"/>
        <v>16.925000000000001</v>
      </c>
      <c r="AH26" s="252">
        <f>IF(OR(AD26="", AD150="", AD150=0), "", AD26/AD$150*100)</f>
        <v>4.1006448993117315E-3</v>
      </c>
      <c r="AI26" s="257">
        <v>17542</v>
      </c>
      <c r="AJ26" s="258">
        <f t="shared" si="2"/>
        <v>185.08124076809455</v>
      </c>
      <c r="AK26" s="258">
        <f t="shared" si="3"/>
        <v>1.4730496140505546E-2</v>
      </c>
      <c r="AL26" s="232"/>
      <c r="AM26" s="232"/>
      <c r="AN26" s="232"/>
      <c r="AO26" s="232"/>
      <c r="AP26" s="232"/>
      <c r="AQ26" s="232"/>
      <c r="AR26" s="232"/>
    </row>
    <row r="27" spans="1:44" s="187" customFormat="1" ht="40.5" customHeight="1">
      <c r="A27" s="255" t="s">
        <v>4</v>
      </c>
      <c r="B27" s="255" t="s">
        <v>7</v>
      </c>
      <c r="C27" s="255" t="s">
        <v>67</v>
      </c>
      <c r="D27" s="255" t="s">
        <v>69</v>
      </c>
      <c r="E27" s="255" t="s">
        <v>21</v>
      </c>
      <c r="F27" s="255" t="s">
        <v>32</v>
      </c>
      <c r="G27" s="255" t="s">
        <v>34</v>
      </c>
      <c r="H27" s="225" t="s">
        <v>35</v>
      </c>
      <c r="I27" s="256" t="s">
        <v>12</v>
      </c>
      <c r="J27" s="225"/>
      <c r="K27" s="251">
        <v>70000</v>
      </c>
      <c r="L27" s="251">
        <v>0</v>
      </c>
      <c r="M27" s="251">
        <v>0</v>
      </c>
      <c r="N27" s="251">
        <v>0</v>
      </c>
      <c r="O27" s="251">
        <v>70000</v>
      </c>
      <c r="P27" s="251">
        <v>69520</v>
      </c>
      <c r="Q27" s="251">
        <v>69520</v>
      </c>
      <c r="R27" s="251">
        <v>69520</v>
      </c>
      <c r="S27" s="251">
        <v>0</v>
      </c>
      <c r="T27" s="251">
        <v>480</v>
      </c>
      <c r="U27" s="252">
        <f t="shared" si="0"/>
        <v>99.314285714285717</v>
      </c>
      <c r="V27" s="252">
        <f>IF(OR(R27="", R150="", R150=0), "", R27/R$150*100)</f>
        <v>4.8450811439233792E-2</v>
      </c>
      <c r="W27" s="251">
        <v>0</v>
      </c>
      <c r="X27" s="251">
        <v>0</v>
      </c>
      <c r="Y27" s="251">
        <v>0</v>
      </c>
      <c r="Z27" s="251">
        <v>0</v>
      </c>
      <c r="AA27" s="251">
        <v>0</v>
      </c>
      <c r="AB27" s="251">
        <v>0</v>
      </c>
      <c r="AC27" s="251">
        <v>0</v>
      </c>
      <c r="AD27" s="251">
        <v>0</v>
      </c>
      <c r="AE27" s="251">
        <v>0</v>
      </c>
      <c r="AF27" s="251">
        <v>0</v>
      </c>
      <c r="AG27" s="252" t="str">
        <f t="shared" si="1"/>
        <v/>
      </c>
      <c r="AH27" s="252">
        <f>IF(OR(AD27="", AD150="", AD150=0), "", AD27/AD$150*100)</f>
        <v>0</v>
      </c>
      <c r="AI27" s="257">
        <v>69520</v>
      </c>
      <c r="AJ27" s="258" t="str">
        <f t="shared" si="2"/>
        <v>皆増</v>
      </c>
      <c r="AK27" s="258">
        <f t="shared" si="3"/>
        <v>4.8450811439233792E-2</v>
      </c>
      <c r="AL27" s="232"/>
      <c r="AM27" s="232"/>
      <c r="AN27" s="232"/>
      <c r="AO27" s="232"/>
      <c r="AP27" s="232"/>
      <c r="AQ27" s="232"/>
      <c r="AR27" s="232"/>
    </row>
    <row r="28" spans="1:44" s="187" customFormat="1" ht="40.5" customHeight="1">
      <c r="A28" s="255" t="s">
        <v>4</v>
      </c>
      <c r="B28" s="255" t="s">
        <v>7</v>
      </c>
      <c r="C28" s="255" t="s">
        <v>67</v>
      </c>
      <c r="D28" s="255" t="s">
        <v>69</v>
      </c>
      <c r="E28" s="255" t="s">
        <v>56</v>
      </c>
      <c r="F28" s="255" t="s">
        <v>28</v>
      </c>
      <c r="G28" s="255" t="s">
        <v>78</v>
      </c>
      <c r="H28" s="225" t="s">
        <v>79</v>
      </c>
      <c r="I28" s="256" t="s">
        <v>12</v>
      </c>
      <c r="J28" s="225"/>
      <c r="K28" s="251">
        <v>0</v>
      </c>
      <c r="L28" s="251">
        <v>73000</v>
      </c>
      <c r="M28" s="251">
        <v>0</v>
      </c>
      <c r="N28" s="251">
        <v>0</v>
      </c>
      <c r="O28" s="251">
        <v>73000</v>
      </c>
      <c r="P28" s="251">
        <v>72710</v>
      </c>
      <c r="Q28" s="251">
        <v>72710</v>
      </c>
      <c r="R28" s="251">
        <v>72710</v>
      </c>
      <c r="S28" s="251">
        <v>0</v>
      </c>
      <c r="T28" s="251">
        <v>290</v>
      </c>
      <c r="U28" s="252">
        <f t="shared" si="0"/>
        <v>99.602739726027394</v>
      </c>
      <c r="V28" s="252">
        <f>IF(OR(R28="", R150="", R150=0), "", R28/R$150*100)</f>
        <v>5.0674029052742937E-2</v>
      </c>
      <c r="W28" s="251" t="s">
        <v>5</v>
      </c>
      <c r="X28" s="251" t="s">
        <v>5</v>
      </c>
      <c r="Y28" s="251" t="s">
        <v>5</v>
      </c>
      <c r="Z28" s="251" t="s">
        <v>5</v>
      </c>
      <c r="AA28" s="251" t="s">
        <v>5</v>
      </c>
      <c r="AB28" s="251" t="s">
        <v>5</v>
      </c>
      <c r="AC28" s="251" t="s">
        <v>5</v>
      </c>
      <c r="AD28" s="251">
        <v>0</v>
      </c>
      <c r="AE28" s="251" t="s">
        <v>5</v>
      </c>
      <c r="AF28" s="251" t="s">
        <v>5</v>
      </c>
      <c r="AG28" s="252" t="str">
        <f t="shared" si="1"/>
        <v/>
      </c>
      <c r="AH28" s="252">
        <f>IF(OR(AD28="", AD150="", AD150=0), "", AD28/AD$150*100)</f>
        <v>0</v>
      </c>
      <c r="AI28" s="257">
        <v>72710</v>
      </c>
      <c r="AJ28" s="258" t="str">
        <f t="shared" si="2"/>
        <v>皆増</v>
      </c>
      <c r="AK28" s="258">
        <f t="shared" si="3"/>
        <v>5.0674029052742937E-2</v>
      </c>
      <c r="AL28" s="232"/>
      <c r="AM28" s="232"/>
      <c r="AN28" s="232"/>
      <c r="AO28" s="232"/>
      <c r="AP28" s="232"/>
      <c r="AQ28" s="232"/>
      <c r="AR28" s="232"/>
    </row>
    <row r="29" spans="1:44" s="187" customFormat="1" ht="40.5" customHeight="1">
      <c r="A29" s="247" t="s">
        <v>4</v>
      </c>
      <c r="B29" s="247" t="s">
        <v>7</v>
      </c>
      <c r="C29" s="247" t="s">
        <v>67</v>
      </c>
      <c r="D29" s="247" t="s">
        <v>51</v>
      </c>
      <c r="E29" s="247" t="s">
        <v>5</v>
      </c>
      <c r="F29" s="247" t="s">
        <v>5</v>
      </c>
      <c r="G29" s="247" t="s">
        <v>5</v>
      </c>
      <c r="H29" s="248" t="s">
        <v>80</v>
      </c>
      <c r="I29" s="249" t="s">
        <v>12</v>
      </c>
      <c r="J29" s="248"/>
      <c r="K29" s="250">
        <v>112000</v>
      </c>
      <c r="L29" s="250">
        <v>0</v>
      </c>
      <c r="M29" s="250">
        <v>0</v>
      </c>
      <c r="N29" s="250">
        <v>0</v>
      </c>
      <c r="O29" s="250">
        <v>112000</v>
      </c>
      <c r="P29" s="251">
        <v>88000</v>
      </c>
      <c r="Q29" s="251">
        <v>88000</v>
      </c>
      <c r="R29" s="250">
        <v>88000</v>
      </c>
      <c r="S29" s="251">
        <v>0</v>
      </c>
      <c r="T29" s="250">
        <v>24000</v>
      </c>
      <c r="U29" s="252">
        <f t="shared" si="0"/>
        <v>78.571428571428569</v>
      </c>
      <c r="V29" s="252">
        <f>IF(OR(R29="", R150="", R150=0), "", R29/R$150*100)</f>
        <v>6.133014106232125E-2</v>
      </c>
      <c r="W29" s="251">
        <v>112000</v>
      </c>
      <c r="X29" s="251">
        <v>0</v>
      </c>
      <c r="Y29" s="251">
        <v>0</v>
      </c>
      <c r="Z29" s="251">
        <v>0</v>
      </c>
      <c r="AA29" s="251">
        <v>112000</v>
      </c>
      <c r="AB29" s="251">
        <v>72000</v>
      </c>
      <c r="AC29" s="251">
        <v>72000</v>
      </c>
      <c r="AD29" s="250">
        <v>72000</v>
      </c>
      <c r="AE29" s="251">
        <v>0</v>
      </c>
      <c r="AF29" s="251">
        <v>40000</v>
      </c>
      <c r="AG29" s="252">
        <f t="shared" si="1"/>
        <v>64.285714285714292</v>
      </c>
      <c r="AH29" s="252">
        <f>IF(OR(AD29="", AD150="", AD150=0), "", AD29/AD$150*100)</f>
        <v>3.1150710355607163E-2</v>
      </c>
      <c r="AI29" s="253">
        <v>16000</v>
      </c>
      <c r="AJ29" s="254">
        <f t="shared" si="2"/>
        <v>22.222222222222221</v>
      </c>
      <c r="AK29" s="254">
        <f t="shared" si="3"/>
        <v>3.0179430706714087E-2</v>
      </c>
      <c r="AL29" s="225" t="s">
        <v>261</v>
      </c>
      <c r="AM29" s="230"/>
      <c r="AN29" s="230"/>
      <c r="AO29" s="230"/>
      <c r="AP29" s="230"/>
      <c r="AQ29" s="230"/>
      <c r="AR29" s="230"/>
    </row>
    <row r="30" spans="1:44" s="187" customFormat="1" ht="40.5" customHeight="1">
      <c r="A30" s="255" t="s">
        <v>4</v>
      </c>
      <c r="B30" s="255" t="s">
        <v>7</v>
      </c>
      <c r="C30" s="255" t="s">
        <v>67</v>
      </c>
      <c r="D30" s="255" t="s">
        <v>51</v>
      </c>
      <c r="E30" s="255" t="s">
        <v>7</v>
      </c>
      <c r="F30" s="255" t="s">
        <v>28</v>
      </c>
      <c r="G30" s="255" t="s">
        <v>78</v>
      </c>
      <c r="H30" s="225" t="s">
        <v>277</v>
      </c>
      <c r="I30" s="256" t="s">
        <v>12</v>
      </c>
      <c r="J30" s="225"/>
      <c r="K30" s="251">
        <v>112000</v>
      </c>
      <c r="L30" s="251">
        <v>0</v>
      </c>
      <c r="M30" s="251">
        <v>0</v>
      </c>
      <c r="N30" s="251">
        <v>0</v>
      </c>
      <c r="O30" s="251">
        <v>112000</v>
      </c>
      <c r="P30" s="251">
        <v>88000</v>
      </c>
      <c r="Q30" s="251">
        <v>88000</v>
      </c>
      <c r="R30" s="251">
        <v>88000</v>
      </c>
      <c r="S30" s="251">
        <v>0</v>
      </c>
      <c r="T30" s="251">
        <v>24000</v>
      </c>
      <c r="U30" s="252">
        <f t="shared" si="0"/>
        <v>78.571428571428569</v>
      </c>
      <c r="V30" s="252">
        <f>IF(OR(R30="", R150="", R150=0), "", R30/R$150*100)</f>
        <v>6.133014106232125E-2</v>
      </c>
      <c r="W30" s="251">
        <v>112000</v>
      </c>
      <c r="X30" s="251">
        <v>0</v>
      </c>
      <c r="Y30" s="251">
        <v>0</v>
      </c>
      <c r="Z30" s="251">
        <v>0</v>
      </c>
      <c r="AA30" s="251">
        <v>112000</v>
      </c>
      <c r="AB30" s="251">
        <v>72000</v>
      </c>
      <c r="AC30" s="251">
        <v>72000</v>
      </c>
      <c r="AD30" s="251">
        <v>72000</v>
      </c>
      <c r="AE30" s="251">
        <v>0</v>
      </c>
      <c r="AF30" s="251">
        <v>40000</v>
      </c>
      <c r="AG30" s="252">
        <f t="shared" si="1"/>
        <v>64.285714285714292</v>
      </c>
      <c r="AH30" s="252">
        <f>IF(OR(AD30="", AD150="", AD150=0), "", AD30/AD$150*100)</f>
        <v>3.1150710355607163E-2</v>
      </c>
      <c r="AI30" s="257">
        <v>16000</v>
      </c>
      <c r="AJ30" s="258">
        <f t="shared" si="2"/>
        <v>22.222222222222221</v>
      </c>
      <c r="AK30" s="258">
        <f t="shared" si="3"/>
        <v>3.0179430706714087E-2</v>
      </c>
      <c r="AL30" s="232"/>
      <c r="AM30" s="232"/>
      <c r="AN30" s="232"/>
      <c r="AO30" s="232"/>
      <c r="AP30" s="232"/>
      <c r="AQ30" s="232"/>
      <c r="AR30" s="232"/>
    </row>
    <row r="31" spans="1:44" s="187" customFormat="1" ht="40.5" customHeight="1">
      <c r="A31" s="247" t="s">
        <v>4</v>
      </c>
      <c r="B31" s="247" t="s">
        <v>7</v>
      </c>
      <c r="C31" s="247" t="s">
        <v>67</v>
      </c>
      <c r="D31" s="247" t="s">
        <v>82</v>
      </c>
      <c r="E31" s="247" t="s">
        <v>5</v>
      </c>
      <c r="F31" s="247" t="s">
        <v>5</v>
      </c>
      <c r="G31" s="247" t="s">
        <v>5</v>
      </c>
      <c r="H31" s="248" t="s">
        <v>83</v>
      </c>
      <c r="I31" s="249" t="s">
        <v>12</v>
      </c>
      <c r="J31" s="248"/>
      <c r="K31" s="250">
        <v>30000</v>
      </c>
      <c r="L31" s="250">
        <v>0</v>
      </c>
      <c r="M31" s="250">
        <v>0</v>
      </c>
      <c r="N31" s="250">
        <v>0</v>
      </c>
      <c r="O31" s="250">
        <v>30000</v>
      </c>
      <c r="P31" s="251">
        <v>15000</v>
      </c>
      <c r="Q31" s="251">
        <v>15000</v>
      </c>
      <c r="R31" s="250">
        <v>15000</v>
      </c>
      <c r="S31" s="251">
        <v>0</v>
      </c>
      <c r="T31" s="250">
        <v>15000</v>
      </c>
      <c r="U31" s="252">
        <f t="shared" si="0"/>
        <v>50</v>
      </c>
      <c r="V31" s="252">
        <f>IF(OR(R31="", R150="", R150=0), "", R31/R$150*100)</f>
        <v>1.0454001317441123E-2</v>
      </c>
      <c r="W31" s="251">
        <v>30000</v>
      </c>
      <c r="X31" s="251">
        <v>0</v>
      </c>
      <c r="Y31" s="251">
        <v>0</v>
      </c>
      <c r="Z31" s="251">
        <v>0</v>
      </c>
      <c r="AA31" s="251">
        <v>30000</v>
      </c>
      <c r="AB31" s="251">
        <v>6000</v>
      </c>
      <c r="AC31" s="251">
        <v>6000</v>
      </c>
      <c r="AD31" s="250">
        <v>6000</v>
      </c>
      <c r="AE31" s="251">
        <v>0</v>
      </c>
      <c r="AF31" s="251">
        <v>24000</v>
      </c>
      <c r="AG31" s="252">
        <f t="shared" si="1"/>
        <v>20</v>
      </c>
      <c r="AH31" s="252">
        <f>IF(OR(AD31="", AD150="", AD150=0), "", AD31/AD$150*100)</f>
        <v>2.5958925296339303E-3</v>
      </c>
      <c r="AI31" s="253">
        <v>9000</v>
      </c>
      <c r="AJ31" s="254">
        <f t="shared" si="2"/>
        <v>150</v>
      </c>
      <c r="AK31" s="254">
        <f t="shared" si="3"/>
        <v>7.8581087878071935E-3</v>
      </c>
      <c r="AL31" s="225" t="s">
        <v>262</v>
      </c>
      <c r="AM31" s="230"/>
      <c r="AN31" s="230"/>
      <c r="AO31" s="230"/>
      <c r="AP31" s="230"/>
      <c r="AQ31" s="230"/>
      <c r="AR31" s="230"/>
    </row>
    <row r="32" spans="1:44" s="187" customFormat="1" ht="40.5" customHeight="1">
      <c r="A32" s="255" t="s">
        <v>4</v>
      </c>
      <c r="B32" s="255" t="s">
        <v>7</v>
      </c>
      <c r="C32" s="255" t="s">
        <v>67</v>
      </c>
      <c r="D32" s="255" t="s">
        <v>82</v>
      </c>
      <c r="E32" s="255" t="s">
        <v>46</v>
      </c>
      <c r="F32" s="255" t="s">
        <v>15</v>
      </c>
      <c r="G32" s="255" t="s">
        <v>17</v>
      </c>
      <c r="H32" s="225" t="s">
        <v>84</v>
      </c>
      <c r="I32" s="256" t="s">
        <v>12</v>
      </c>
      <c r="J32" s="225"/>
      <c r="K32" s="251">
        <v>30000</v>
      </c>
      <c r="L32" s="251">
        <v>0</v>
      </c>
      <c r="M32" s="251">
        <v>0</v>
      </c>
      <c r="N32" s="251">
        <v>0</v>
      </c>
      <c r="O32" s="251">
        <v>30000</v>
      </c>
      <c r="P32" s="251">
        <v>15000</v>
      </c>
      <c r="Q32" s="251">
        <v>15000</v>
      </c>
      <c r="R32" s="251">
        <v>15000</v>
      </c>
      <c r="S32" s="251">
        <v>0</v>
      </c>
      <c r="T32" s="251">
        <v>15000</v>
      </c>
      <c r="U32" s="252">
        <f t="shared" si="0"/>
        <v>50</v>
      </c>
      <c r="V32" s="252">
        <f>IF(OR(R32="", R150="", R150=0), "", R32/R$150*100)</f>
        <v>1.0454001317441123E-2</v>
      </c>
      <c r="W32" s="251">
        <v>30000</v>
      </c>
      <c r="X32" s="251">
        <v>0</v>
      </c>
      <c r="Y32" s="251">
        <v>0</v>
      </c>
      <c r="Z32" s="251">
        <v>0</v>
      </c>
      <c r="AA32" s="251">
        <v>30000</v>
      </c>
      <c r="AB32" s="251">
        <v>6000</v>
      </c>
      <c r="AC32" s="251">
        <v>6000</v>
      </c>
      <c r="AD32" s="251">
        <v>6000</v>
      </c>
      <c r="AE32" s="251">
        <v>0</v>
      </c>
      <c r="AF32" s="251">
        <v>24000</v>
      </c>
      <c r="AG32" s="252">
        <f t="shared" si="1"/>
        <v>20</v>
      </c>
      <c r="AH32" s="252">
        <f>IF(OR(AD32="", AD150="", AD150=0), "", AD32/AD$150*100)</f>
        <v>2.5958925296339303E-3</v>
      </c>
      <c r="AI32" s="257">
        <v>9000</v>
      </c>
      <c r="AJ32" s="258">
        <f t="shared" si="2"/>
        <v>150</v>
      </c>
      <c r="AK32" s="258">
        <f t="shared" si="3"/>
        <v>7.8581087878071935E-3</v>
      </c>
      <c r="AL32" s="232"/>
      <c r="AM32" s="232"/>
      <c r="AN32" s="232"/>
      <c r="AO32" s="232"/>
      <c r="AP32" s="232"/>
      <c r="AQ32" s="232"/>
      <c r="AR32" s="232"/>
    </row>
    <row r="33" spans="1:44" s="187" customFormat="1" ht="40.5" customHeight="1">
      <c r="A33" s="247" t="s">
        <v>4</v>
      </c>
      <c r="B33" s="247" t="s">
        <v>7</v>
      </c>
      <c r="C33" s="247" t="s">
        <v>67</v>
      </c>
      <c r="D33" s="247" t="s">
        <v>85</v>
      </c>
      <c r="E33" s="247" t="s">
        <v>5</v>
      </c>
      <c r="F33" s="247" t="s">
        <v>5</v>
      </c>
      <c r="G33" s="247" t="s">
        <v>5</v>
      </c>
      <c r="H33" s="248" t="s">
        <v>86</v>
      </c>
      <c r="I33" s="249" t="s">
        <v>12</v>
      </c>
      <c r="J33" s="248"/>
      <c r="K33" s="250">
        <v>926000</v>
      </c>
      <c r="L33" s="250">
        <v>0</v>
      </c>
      <c r="M33" s="250">
        <v>0</v>
      </c>
      <c r="N33" s="250">
        <v>0</v>
      </c>
      <c r="O33" s="250">
        <v>926000</v>
      </c>
      <c r="P33" s="251">
        <v>726000</v>
      </c>
      <c r="Q33" s="251">
        <v>726000</v>
      </c>
      <c r="R33" s="250">
        <v>726000</v>
      </c>
      <c r="S33" s="251">
        <v>0</v>
      </c>
      <c r="T33" s="250">
        <v>200000</v>
      </c>
      <c r="U33" s="252">
        <f t="shared" si="0"/>
        <v>78.40172786177105</v>
      </c>
      <c r="V33" s="252">
        <f>IF(OR(R33="", R150="", R150=0), "", R33/R$150*100)</f>
        <v>0.50597366376415032</v>
      </c>
      <c r="W33" s="251">
        <v>926000</v>
      </c>
      <c r="X33" s="251">
        <v>0</v>
      </c>
      <c r="Y33" s="251">
        <v>0</v>
      </c>
      <c r="Z33" s="251">
        <v>0</v>
      </c>
      <c r="AA33" s="251">
        <v>926000</v>
      </c>
      <c r="AB33" s="251">
        <v>926000</v>
      </c>
      <c r="AC33" s="251">
        <v>926000</v>
      </c>
      <c r="AD33" s="250">
        <v>926000</v>
      </c>
      <c r="AE33" s="251">
        <v>0</v>
      </c>
      <c r="AF33" s="251">
        <v>0</v>
      </c>
      <c r="AG33" s="252">
        <f t="shared" si="1"/>
        <v>100</v>
      </c>
      <c r="AH33" s="252">
        <f>IF(OR(AD33="", AD150="", AD150=0), "", AD33/AD$150*100)</f>
        <v>0.40063274707350321</v>
      </c>
      <c r="AI33" s="253">
        <v>-200000</v>
      </c>
      <c r="AJ33" s="254">
        <f t="shared" si="2"/>
        <v>-21.598272138228943</v>
      </c>
      <c r="AK33" s="254">
        <f t="shared" si="3"/>
        <v>0.1053409166906471</v>
      </c>
      <c r="AL33" s="225" t="s">
        <v>263</v>
      </c>
      <c r="AM33" s="230"/>
      <c r="AN33" s="230"/>
      <c r="AO33" s="230"/>
      <c r="AP33" s="230"/>
      <c r="AQ33" s="230"/>
      <c r="AR33" s="230"/>
    </row>
    <row r="34" spans="1:44" s="187" customFormat="1" ht="40.5" customHeight="1">
      <c r="A34" s="255" t="s">
        <v>4</v>
      </c>
      <c r="B34" s="255" t="s">
        <v>7</v>
      </c>
      <c r="C34" s="255" t="s">
        <v>67</v>
      </c>
      <c r="D34" s="255" t="s">
        <v>85</v>
      </c>
      <c r="E34" s="255" t="s">
        <v>46</v>
      </c>
      <c r="F34" s="255" t="s">
        <v>21</v>
      </c>
      <c r="G34" s="255" t="s">
        <v>59</v>
      </c>
      <c r="H34" s="225" t="s">
        <v>87</v>
      </c>
      <c r="I34" s="256" t="s">
        <v>12</v>
      </c>
      <c r="J34" s="225"/>
      <c r="K34" s="251">
        <v>50000</v>
      </c>
      <c r="L34" s="251">
        <v>0</v>
      </c>
      <c r="M34" s="251">
        <v>0</v>
      </c>
      <c r="N34" s="251">
        <v>0</v>
      </c>
      <c r="O34" s="251">
        <v>50000</v>
      </c>
      <c r="P34" s="251">
        <v>50000</v>
      </c>
      <c r="Q34" s="251">
        <v>50000</v>
      </c>
      <c r="R34" s="251">
        <v>50000</v>
      </c>
      <c r="S34" s="251">
        <v>0</v>
      </c>
      <c r="T34" s="251">
        <v>0</v>
      </c>
      <c r="U34" s="252">
        <f t="shared" si="0"/>
        <v>100</v>
      </c>
      <c r="V34" s="252">
        <f>IF(OR(R34="", R150="", R150=0), "", R34/R$150*100)</f>
        <v>3.4846671058137081E-2</v>
      </c>
      <c r="W34" s="251">
        <v>50000</v>
      </c>
      <c r="X34" s="251">
        <v>0</v>
      </c>
      <c r="Y34" s="251">
        <v>0</v>
      </c>
      <c r="Z34" s="251">
        <v>0</v>
      </c>
      <c r="AA34" s="251">
        <v>50000</v>
      </c>
      <c r="AB34" s="251">
        <v>50000</v>
      </c>
      <c r="AC34" s="251">
        <v>50000</v>
      </c>
      <c r="AD34" s="251">
        <v>50000</v>
      </c>
      <c r="AE34" s="251">
        <v>0</v>
      </c>
      <c r="AF34" s="251">
        <v>0</v>
      </c>
      <c r="AG34" s="252">
        <f t="shared" si="1"/>
        <v>100</v>
      </c>
      <c r="AH34" s="252">
        <f>IF(OR(AD34="", AD150="", AD150=0), "", AD34/AD$150*100)</f>
        <v>2.163243774694942E-2</v>
      </c>
      <c r="AI34" s="257">
        <v>0</v>
      </c>
      <c r="AJ34" s="258">
        <f t="shared" si="2"/>
        <v>0</v>
      </c>
      <c r="AK34" s="258">
        <f t="shared" si="3"/>
        <v>1.3214233311187661E-2</v>
      </c>
      <c r="AL34" s="225" t="s">
        <v>334</v>
      </c>
      <c r="AM34" s="225" t="s">
        <v>335</v>
      </c>
      <c r="AN34" s="225" t="s">
        <v>321</v>
      </c>
      <c r="AO34" s="225"/>
      <c r="AP34" s="225"/>
      <c r="AQ34" s="225"/>
      <c r="AR34" s="225"/>
    </row>
    <row r="35" spans="1:44" s="187" customFormat="1" ht="40.5" customHeight="1">
      <c r="A35" s="255" t="s">
        <v>4</v>
      </c>
      <c r="B35" s="255" t="s">
        <v>7</v>
      </c>
      <c r="C35" s="255" t="s">
        <v>67</v>
      </c>
      <c r="D35" s="255" t="s">
        <v>85</v>
      </c>
      <c r="E35" s="255" t="s">
        <v>46</v>
      </c>
      <c r="F35" s="255" t="s">
        <v>21</v>
      </c>
      <c r="G35" s="255" t="s">
        <v>88</v>
      </c>
      <c r="H35" s="225" t="s">
        <v>264</v>
      </c>
      <c r="I35" s="256" t="s">
        <v>12</v>
      </c>
      <c r="J35" s="225"/>
      <c r="K35" s="251">
        <v>600000</v>
      </c>
      <c r="L35" s="251">
        <v>0</v>
      </c>
      <c r="M35" s="251">
        <v>0</v>
      </c>
      <c r="N35" s="251">
        <v>0</v>
      </c>
      <c r="O35" s="251">
        <v>600000</v>
      </c>
      <c r="P35" s="251">
        <v>600000</v>
      </c>
      <c r="Q35" s="251">
        <v>600000</v>
      </c>
      <c r="R35" s="251">
        <v>600000</v>
      </c>
      <c r="S35" s="251">
        <v>0</v>
      </c>
      <c r="T35" s="251">
        <v>0</v>
      </c>
      <c r="U35" s="252">
        <f t="shared" si="0"/>
        <v>100</v>
      </c>
      <c r="V35" s="252">
        <f>IF(OR(R35="", R150="", R150=0), "", R35/R$150*100)</f>
        <v>0.41816005269764489</v>
      </c>
      <c r="W35" s="251">
        <v>600000</v>
      </c>
      <c r="X35" s="251">
        <v>0</v>
      </c>
      <c r="Y35" s="251">
        <v>0</v>
      </c>
      <c r="Z35" s="251">
        <v>0</v>
      </c>
      <c r="AA35" s="251">
        <v>600000</v>
      </c>
      <c r="AB35" s="251">
        <v>600000</v>
      </c>
      <c r="AC35" s="251">
        <v>600000</v>
      </c>
      <c r="AD35" s="251">
        <v>600000</v>
      </c>
      <c r="AE35" s="251">
        <v>0</v>
      </c>
      <c r="AF35" s="251">
        <v>0</v>
      </c>
      <c r="AG35" s="252">
        <f t="shared" si="1"/>
        <v>100</v>
      </c>
      <c r="AH35" s="252">
        <f>IF(OR(AD35="", AD150="", AD150=0), "", AD35/AD$150*100)</f>
        <v>0.25958925296339302</v>
      </c>
      <c r="AI35" s="257">
        <v>0</v>
      </c>
      <c r="AJ35" s="258">
        <f t="shared" si="2"/>
        <v>0</v>
      </c>
      <c r="AK35" s="258">
        <f t="shared" si="3"/>
        <v>0.15857079973425187</v>
      </c>
      <c r="AL35" s="225" t="s">
        <v>336</v>
      </c>
      <c r="AM35" s="225" t="s">
        <v>335</v>
      </c>
      <c r="AN35" s="225" t="s">
        <v>321</v>
      </c>
      <c r="AO35" s="225"/>
      <c r="AP35" s="225"/>
      <c r="AQ35" s="225"/>
      <c r="AR35" s="225"/>
    </row>
    <row r="36" spans="1:44" s="187" customFormat="1" ht="40.5" customHeight="1">
      <c r="A36" s="255" t="s">
        <v>4</v>
      </c>
      <c r="B36" s="255" t="s">
        <v>7</v>
      </c>
      <c r="C36" s="255" t="s">
        <v>67</v>
      </c>
      <c r="D36" s="255" t="s">
        <v>85</v>
      </c>
      <c r="E36" s="255" t="s">
        <v>46</v>
      </c>
      <c r="F36" s="255" t="s">
        <v>21</v>
      </c>
      <c r="G36" s="255" t="s">
        <v>61</v>
      </c>
      <c r="H36" s="225" t="s">
        <v>266</v>
      </c>
      <c r="I36" s="256" t="s">
        <v>12</v>
      </c>
      <c r="J36" s="225"/>
      <c r="K36" s="251">
        <v>200000</v>
      </c>
      <c r="L36" s="251">
        <v>0</v>
      </c>
      <c r="M36" s="251">
        <v>0</v>
      </c>
      <c r="N36" s="251">
        <v>0</v>
      </c>
      <c r="O36" s="251">
        <v>200000</v>
      </c>
      <c r="P36" s="251">
        <v>0</v>
      </c>
      <c r="Q36" s="251">
        <v>0</v>
      </c>
      <c r="R36" s="251">
        <v>0</v>
      </c>
      <c r="S36" s="251">
        <v>0</v>
      </c>
      <c r="T36" s="251">
        <v>200000</v>
      </c>
      <c r="U36" s="252">
        <f t="shared" si="0"/>
        <v>0</v>
      </c>
      <c r="V36" s="252">
        <f>IF(OR(R36="", R150="", R150=0), "", R36/R$150*100)</f>
        <v>0</v>
      </c>
      <c r="W36" s="251">
        <v>200000</v>
      </c>
      <c r="X36" s="251">
        <v>0</v>
      </c>
      <c r="Y36" s="251">
        <v>0</v>
      </c>
      <c r="Z36" s="251">
        <v>0</v>
      </c>
      <c r="AA36" s="251">
        <v>200000</v>
      </c>
      <c r="AB36" s="251">
        <v>200000</v>
      </c>
      <c r="AC36" s="251">
        <v>200000</v>
      </c>
      <c r="AD36" s="251">
        <v>200000</v>
      </c>
      <c r="AE36" s="251">
        <v>0</v>
      </c>
      <c r="AF36" s="251">
        <v>0</v>
      </c>
      <c r="AG36" s="252">
        <f t="shared" si="1"/>
        <v>100</v>
      </c>
      <c r="AH36" s="252">
        <f>IF(OR(AD36="", AD150="", AD150=0), "", AD36/AD$150*100)</f>
        <v>8.6529750987797679E-2</v>
      </c>
      <c r="AI36" s="257">
        <v>-200000</v>
      </c>
      <c r="AJ36" s="258" t="str">
        <f t="shared" si="2"/>
        <v>皆減</v>
      </c>
      <c r="AK36" s="258">
        <f t="shared" si="3"/>
        <v>-8.6529750987797679E-2</v>
      </c>
      <c r="AL36" s="225" t="s">
        <v>337</v>
      </c>
      <c r="AM36" s="225" t="s">
        <v>338</v>
      </c>
      <c r="AN36" s="225" t="s">
        <v>390</v>
      </c>
      <c r="AO36" s="225"/>
      <c r="AP36" s="225"/>
      <c r="AQ36" s="225"/>
      <c r="AR36" s="225"/>
    </row>
    <row r="37" spans="1:44" s="187" customFormat="1" ht="40.5" customHeight="1">
      <c r="A37" s="255" t="s">
        <v>4</v>
      </c>
      <c r="B37" s="255" t="s">
        <v>7</v>
      </c>
      <c r="C37" s="255" t="s">
        <v>67</v>
      </c>
      <c r="D37" s="255" t="s">
        <v>85</v>
      </c>
      <c r="E37" s="255" t="s">
        <v>46</v>
      </c>
      <c r="F37" s="255" t="s">
        <v>21</v>
      </c>
      <c r="G37" s="255" t="s">
        <v>17</v>
      </c>
      <c r="H37" s="225" t="s">
        <v>265</v>
      </c>
      <c r="I37" s="256" t="s">
        <v>12</v>
      </c>
      <c r="J37" s="225"/>
      <c r="K37" s="251">
        <v>76000</v>
      </c>
      <c r="L37" s="251">
        <v>0</v>
      </c>
      <c r="M37" s="251">
        <v>0</v>
      </c>
      <c r="N37" s="251">
        <v>0</v>
      </c>
      <c r="O37" s="251">
        <v>76000</v>
      </c>
      <c r="P37" s="251">
        <v>76000</v>
      </c>
      <c r="Q37" s="251">
        <v>76000</v>
      </c>
      <c r="R37" s="251">
        <v>76000</v>
      </c>
      <c r="S37" s="251">
        <v>0</v>
      </c>
      <c r="T37" s="251">
        <v>0</v>
      </c>
      <c r="U37" s="252">
        <f t="shared" si="0"/>
        <v>100</v>
      </c>
      <c r="V37" s="252">
        <f>IF(OR(R37="", R150="", R150=0), "", R37/R$150*100)</f>
        <v>5.2966940008368359E-2</v>
      </c>
      <c r="W37" s="251">
        <v>76000</v>
      </c>
      <c r="X37" s="251">
        <v>0</v>
      </c>
      <c r="Y37" s="251">
        <v>0</v>
      </c>
      <c r="Z37" s="251">
        <v>0</v>
      </c>
      <c r="AA37" s="251">
        <v>76000</v>
      </c>
      <c r="AB37" s="251">
        <v>76000</v>
      </c>
      <c r="AC37" s="251">
        <v>76000</v>
      </c>
      <c r="AD37" s="251">
        <v>76000</v>
      </c>
      <c r="AE37" s="251">
        <v>0</v>
      </c>
      <c r="AF37" s="251">
        <v>0</v>
      </c>
      <c r="AG37" s="252">
        <f t="shared" si="1"/>
        <v>100</v>
      </c>
      <c r="AH37" s="252">
        <f>IF(OR(AD37="", AD150="", AD150=0), "", AD37/AD$150*100)</f>
        <v>3.2881305375363115E-2</v>
      </c>
      <c r="AI37" s="257">
        <v>0</v>
      </c>
      <c r="AJ37" s="258">
        <f t="shared" si="2"/>
        <v>0</v>
      </c>
      <c r="AK37" s="258">
        <f t="shared" si="3"/>
        <v>2.0085634633005243E-2</v>
      </c>
      <c r="AL37" s="225" t="s">
        <v>341</v>
      </c>
      <c r="AM37" s="225" t="s">
        <v>329</v>
      </c>
      <c r="AN37" s="225"/>
      <c r="AO37" s="225"/>
      <c r="AP37" s="225"/>
      <c r="AQ37" s="225"/>
      <c r="AR37" s="225"/>
    </row>
    <row r="38" spans="1:44" s="187" customFormat="1" ht="40.5" customHeight="1">
      <c r="A38" s="247" t="s">
        <v>4</v>
      </c>
      <c r="B38" s="247" t="s">
        <v>7</v>
      </c>
      <c r="C38" s="247" t="s">
        <v>67</v>
      </c>
      <c r="D38" s="247" t="s">
        <v>63</v>
      </c>
      <c r="E38" s="247" t="s">
        <v>5</v>
      </c>
      <c r="F38" s="247" t="s">
        <v>5</v>
      </c>
      <c r="G38" s="247" t="s">
        <v>5</v>
      </c>
      <c r="H38" s="248" t="s">
        <v>89</v>
      </c>
      <c r="I38" s="249" t="s">
        <v>12</v>
      </c>
      <c r="J38" s="249" t="s">
        <v>243</v>
      </c>
      <c r="K38" s="250">
        <v>12983000</v>
      </c>
      <c r="L38" s="250">
        <v>0</v>
      </c>
      <c r="M38" s="250">
        <v>0</v>
      </c>
      <c r="N38" s="250">
        <v>0</v>
      </c>
      <c r="O38" s="250">
        <v>12983000</v>
      </c>
      <c r="P38" s="251">
        <v>8632101</v>
      </c>
      <c r="Q38" s="251">
        <v>8632101</v>
      </c>
      <c r="R38" s="250">
        <v>8632101</v>
      </c>
      <c r="S38" s="251">
        <v>0</v>
      </c>
      <c r="T38" s="250">
        <v>4350899</v>
      </c>
      <c r="U38" s="252">
        <f t="shared" si="0"/>
        <v>66.487722406223526</v>
      </c>
      <c r="V38" s="252">
        <f>IF(OR(R38="", R150="", R150=0), "", R38/R$150*100)</f>
        <v>6.015999681752322</v>
      </c>
      <c r="W38" s="251">
        <v>8637000</v>
      </c>
      <c r="X38" s="251">
        <v>-553000</v>
      </c>
      <c r="Y38" s="251">
        <v>0</v>
      </c>
      <c r="Z38" s="251">
        <v>0</v>
      </c>
      <c r="AA38" s="251">
        <v>8084000</v>
      </c>
      <c r="AB38" s="251">
        <v>7816590</v>
      </c>
      <c r="AC38" s="251">
        <v>7816590</v>
      </c>
      <c r="AD38" s="250">
        <v>7816590</v>
      </c>
      <c r="AE38" s="251">
        <v>0</v>
      </c>
      <c r="AF38" s="251">
        <v>267410</v>
      </c>
      <c r="AG38" s="252">
        <f t="shared" si="1"/>
        <v>96.69210786739238</v>
      </c>
      <c r="AH38" s="252">
        <f>IF(OR(AD38="", AD150="", AD150=0), "", AD38/AD$150*100)</f>
        <v>3.3818379313685476</v>
      </c>
      <c r="AI38" s="253">
        <v>815511</v>
      </c>
      <c r="AJ38" s="254">
        <f t="shared" si="2"/>
        <v>10.433078874547597</v>
      </c>
      <c r="AK38" s="254">
        <f t="shared" si="3"/>
        <v>2.6341617503837744</v>
      </c>
      <c r="AL38" s="225" t="s">
        <v>267</v>
      </c>
      <c r="AM38" s="230"/>
      <c r="AN38" s="230"/>
      <c r="AO38" s="230"/>
      <c r="AP38" s="230"/>
      <c r="AQ38" s="230"/>
      <c r="AR38" s="230"/>
    </row>
    <row r="39" spans="1:44" s="187" customFormat="1" ht="40.5" customHeight="1">
      <c r="A39" s="255" t="s">
        <v>4</v>
      </c>
      <c r="B39" s="255" t="s">
        <v>7</v>
      </c>
      <c r="C39" s="255" t="s">
        <v>67</v>
      </c>
      <c r="D39" s="255" t="s">
        <v>63</v>
      </c>
      <c r="E39" s="255" t="s">
        <v>21</v>
      </c>
      <c r="F39" s="255" t="s">
        <v>21</v>
      </c>
      <c r="G39" s="255" t="s">
        <v>88</v>
      </c>
      <c r="H39" s="225" t="s">
        <v>27</v>
      </c>
      <c r="I39" s="256" t="s">
        <v>12</v>
      </c>
      <c r="J39" s="256" t="s">
        <v>243</v>
      </c>
      <c r="K39" s="251">
        <v>917000</v>
      </c>
      <c r="L39" s="251">
        <v>0</v>
      </c>
      <c r="M39" s="251">
        <v>0</v>
      </c>
      <c r="N39" s="251">
        <v>0</v>
      </c>
      <c r="O39" s="251">
        <v>917000</v>
      </c>
      <c r="P39" s="251">
        <v>914205</v>
      </c>
      <c r="Q39" s="251">
        <v>914205</v>
      </c>
      <c r="R39" s="251">
        <v>914205</v>
      </c>
      <c r="S39" s="251">
        <v>0</v>
      </c>
      <c r="T39" s="251">
        <v>2795</v>
      </c>
      <c r="U39" s="252">
        <f t="shared" si="0"/>
        <v>99.695201744820068</v>
      </c>
      <c r="V39" s="252">
        <f>IF(OR(R39="", R150="", R150=0), "", R39/R$150*100)</f>
        <v>0.63714001829408418</v>
      </c>
      <c r="W39" s="251">
        <v>618000</v>
      </c>
      <c r="X39" s="251">
        <v>0</v>
      </c>
      <c r="Y39" s="251">
        <v>0</v>
      </c>
      <c r="Z39" s="251">
        <v>0</v>
      </c>
      <c r="AA39" s="251">
        <v>618000</v>
      </c>
      <c r="AB39" s="251">
        <v>602370</v>
      </c>
      <c r="AC39" s="251">
        <v>602370</v>
      </c>
      <c r="AD39" s="251">
        <v>602370</v>
      </c>
      <c r="AE39" s="251">
        <v>0</v>
      </c>
      <c r="AF39" s="251">
        <v>15630</v>
      </c>
      <c r="AG39" s="252">
        <f t="shared" si="1"/>
        <v>97.470873786407765</v>
      </c>
      <c r="AH39" s="252">
        <f>IF(OR(AD39="", AD150="", AD150=0), "", AD39/AD$150*100)</f>
        <v>0.26061463051259848</v>
      </c>
      <c r="AI39" s="257">
        <v>311835</v>
      </c>
      <c r="AJ39" s="258">
        <f t="shared" si="2"/>
        <v>51.768016335474876</v>
      </c>
      <c r="AK39" s="258">
        <f t="shared" si="3"/>
        <v>0.3765253877814857</v>
      </c>
      <c r="AL39" s="232"/>
      <c r="AM39" s="232"/>
      <c r="AN39" s="232"/>
      <c r="AO39" s="232"/>
      <c r="AP39" s="232"/>
      <c r="AQ39" s="232"/>
      <c r="AR39" s="232"/>
    </row>
    <row r="40" spans="1:44" s="187" customFormat="1" ht="40.5" customHeight="1">
      <c r="A40" s="255" t="s">
        <v>4</v>
      </c>
      <c r="B40" s="255" t="s">
        <v>7</v>
      </c>
      <c r="C40" s="255" t="s">
        <v>67</v>
      </c>
      <c r="D40" s="255" t="s">
        <v>63</v>
      </c>
      <c r="E40" s="255" t="s">
        <v>21</v>
      </c>
      <c r="F40" s="255" t="s">
        <v>32</v>
      </c>
      <c r="G40" s="255" t="s">
        <v>34</v>
      </c>
      <c r="H40" s="225" t="s">
        <v>35</v>
      </c>
      <c r="I40" s="256" t="s">
        <v>12</v>
      </c>
      <c r="J40" s="256" t="s">
        <v>243</v>
      </c>
      <c r="K40" s="251">
        <v>86000</v>
      </c>
      <c r="L40" s="251">
        <v>0</v>
      </c>
      <c r="M40" s="251">
        <v>0</v>
      </c>
      <c r="N40" s="251">
        <v>0</v>
      </c>
      <c r="O40" s="251">
        <v>86000</v>
      </c>
      <c r="P40" s="251">
        <v>84700</v>
      </c>
      <c r="Q40" s="251">
        <v>84700</v>
      </c>
      <c r="R40" s="251">
        <v>84700</v>
      </c>
      <c r="S40" s="251">
        <v>0</v>
      </c>
      <c r="T40" s="251">
        <v>1300</v>
      </c>
      <c r="U40" s="252">
        <f t="shared" si="0"/>
        <v>98.488372093023258</v>
      </c>
      <c r="V40" s="252">
        <f>IF(OR(R40="", R150="", R150=0), "", R40/R$150*100)</f>
        <v>5.9030260772484217E-2</v>
      </c>
      <c r="W40" s="251">
        <v>0</v>
      </c>
      <c r="X40" s="251">
        <v>0</v>
      </c>
      <c r="Y40" s="251">
        <v>0</v>
      </c>
      <c r="Z40" s="251">
        <v>0</v>
      </c>
      <c r="AA40" s="251">
        <v>0</v>
      </c>
      <c r="AB40" s="251">
        <v>0</v>
      </c>
      <c r="AC40" s="251">
        <v>0</v>
      </c>
      <c r="AD40" s="251">
        <v>0</v>
      </c>
      <c r="AE40" s="251">
        <v>0</v>
      </c>
      <c r="AF40" s="251">
        <v>0</v>
      </c>
      <c r="AG40" s="252" t="str">
        <f t="shared" si="1"/>
        <v/>
      </c>
      <c r="AH40" s="252">
        <f>IF(OR(AD40="", AD150="", AD150=0), "", AD40/AD$150*100)</f>
        <v>0</v>
      </c>
      <c r="AI40" s="257">
        <v>84700</v>
      </c>
      <c r="AJ40" s="258" t="str">
        <f t="shared" si="2"/>
        <v>皆増</v>
      </c>
      <c r="AK40" s="258">
        <f t="shared" si="3"/>
        <v>5.9030260772484217E-2</v>
      </c>
      <c r="AL40" s="232"/>
      <c r="AM40" s="232"/>
      <c r="AN40" s="232"/>
      <c r="AO40" s="232"/>
      <c r="AP40" s="232"/>
      <c r="AQ40" s="232"/>
      <c r="AR40" s="232"/>
    </row>
    <row r="41" spans="1:44" s="187" customFormat="1" ht="40.5" customHeight="1">
      <c r="A41" s="255" t="s">
        <v>4</v>
      </c>
      <c r="B41" s="255" t="s">
        <v>7</v>
      </c>
      <c r="C41" s="255" t="s">
        <v>67</v>
      </c>
      <c r="D41" s="255" t="s">
        <v>63</v>
      </c>
      <c r="E41" s="255" t="s">
        <v>36</v>
      </c>
      <c r="F41" s="255" t="s">
        <v>21</v>
      </c>
      <c r="G41" s="255" t="s">
        <v>23</v>
      </c>
      <c r="H41" s="225" t="s">
        <v>91</v>
      </c>
      <c r="I41" s="256" t="s">
        <v>12</v>
      </c>
      <c r="J41" s="256" t="s">
        <v>243</v>
      </c>
      <c r="K41" s="251">
        <v>2883000</v>
      </c>
      <c r="L41" s="251">
        <v>0</v>
      </c>
      <c r="M41" s="251">
        <v>0</v>
      </c>
      <c r="N41" s="251">
        <v>0</v>
      </c>
      <c r="O41" s="251">
        <v>2883000</v>
      </c>
      <c r="P41" s="251">
        <v>1106070</v>
      </c>
      <c r="Q41" s="251">
        <v>1106070</v>
      </c>
      <c r="R41" s="251">
        <v>1106070</v>
      </c>
      <c r="S41" s="251">
        <v>0</v>
      </c>
      <c r="T41" s="251">
        <v>1776930</v>
      </c>
      <c r="U41" s="252">
        <f t="shared" si="0"/>
        <v>38.365244536940686</v>
      </c>
      <c r="V41" s="252">
        <f>IF(OR(R41="", R150="", R150=0), "", R41/R$150*100)</f>
        <v>0.77085714914547354</v>
      </c>
      <c r="W41" s="251">
        <v>1089000</v>
      </c>
      <c r="X41" s="251">
        <v>0</v>
      </c>
      <c r="Y41" s="251">
        <v>0</v>
      </c>
      <c r="Z41" s="251">
        <v>0</v>
      </c>
      <c r="AA41" s="251">
        <v>1089000</v>
      </c>
      <c r="AB41" s="251">
        <v>1015124</v>
      </c>
      <c r="AC41" s="251">
        <v>1015124</v>
      </c>
      <c r="AD41" s="251">
        <v>1015124</v>
      </c>
      <c r="AE41" s="251">
        <v>0</v>
      </c>
      <c r="AF41" s="251">
        <v>73876</v>
      </c>
      <c r="AG41" s="252">
        <f t="shared" si="1"/>
        <v>93.216161616161614</v>
      </c>
      <c r="AH41" s="252">
        <f>IF(OR(AD41="", AD150="", AD150=0), "", AD41/AD$150*100)</f>
        <v>0.43919213470868568</v>
      </c>
      <c r="AI41" s="257">
        <v>90946</v>
      </c>
      <c r="AJ41" s="258">
        <f t="shared" si="2"/>
        <v>8.9591025332865737</v>
      </c>
      <c r="AK41" s="258">
        <f t="shared" si="3"/>
        <v>0.33166501443678786</v>
      </c>
      <c r="AL41" s="232"/>
      <c r="AM41" s="232"/>
      <c r="AN41" s="232"/>
      <c r="AO41" s="232"/>
      <c r="AP41" s="232"/>
      <c r="AQ41" s="232"/>
      <c r="AR41" s="232"/>
    </row>
    <row r="42" spans="1:44" s="187" customFormat="1" ht="40.5" customHeight="1">
      <c r="A42" s="255" t="s">
        <v>4</v>
      </c>
      <c r="B42" s="255" t="s">
        <v>7</v>
      </c>
      <c r="C42" s="255" t="s">
        <v>67</v>
      </c>
      <c r="D42" s="255" t="s">
        <v>63</v>
      </c>
      <c r="E42" s="255" t="s">
        <v>36</v>
      </c>
      <c r="F42" s="255" t="s">
        <v>32</v>
      </c>
      <c r="G42" s="255" t="s">
        <v>34</v>
      </c>
      <c r="H42" s="225" t="s">
        <v>55</v>
      </c>
      <c r="I42" s="256" t="s">
        <v>12</v>
      </c>
      <c r="J42" s="256" t="s">
        <v>243</v>
      </c>
      <c r="K42" s="251">
        <v>279000</v>
      </c>
      <c r="L42" s="251">
        <v>0</v>
      </c>
      <c r="M42" s="251">
        <v>0</v>
      </c>
      <c r="N42" s="251">
        <v>0</v>
      </c>
      <c r="O42" s="251">
        <v>279000</v>
      </c>
      <c r="P42" s="251">
        <v>278960</v>
      </c>
      <c r="Q42" s="251">
        <v>278960</v>
      </c>
      <c r="R42" s="251">
        <v>278960</v>
      </c>
      <c r="S42" s="251">
        <v>0</v>
      </c>
      <c r="T42" s="251">
        <v>40</v>
      </c>
      <c r="U42" s="252">
        <f t="shared" si="0"/>
        <v>99.98566308243727</v>
      </c>
      <c r="V42" s="252">
        <f>IF(OR(R42="", R150="", R150=0), "", R42/R$150*100)</f>
        <v>0.19441654716755838</v>
      </c>
      <c r="W42" s="251">
        <v>780000</v>
      </c>
      <c r="X42" s="251">
        <v>-471000</v>
      </c>
      <c r="Y42" s="251">
        <v>0</v>
      </c>
      <c r="Z42" s="251">
        <v>0</v>
      </c>
      <c r="AA42" s="251">
        <v>309000</v>
      </c>
      <c r="AB42" s="251">
        <v>308440</v>
      </c>
      <c r="AC42" s="251">
        <v>308440</v>
      </c>
      <c r="AD42" s="251">
        <v>308440</v>
      </c>
      <c r="AE42" s="251">
        <v>0</v>
      </c>
      <c r="AF42" s="251">
        <v>560</v>
      </c>
      <c r="AG42" s="252">
        <f t="shared" si="1"/>
        <v>99.818770226537211</v>
      </c>
      <c r="AH42" s="252">
        <f>IF(OR(AD42="", AD150="", AD150=0), "", AD42/AD$150*100)</f>
        <v>0.13344618197338159</v>
      </c>
      <c r="AI42" s="257">
        <v>-29480</v>
      </c>
      <c r="AJ42" s="258">
        <f t="shared" si="2"/>
        <v>-9.5577746077032817</v>
      </c>
      <c r="AK42" s="258">
        <f t="shared" si="3"/>
        <v>6.0970365194176784E-2</v>
      </c>
      <c r="AL42" s="232"/>
      <c r="AM42" s="232"/>
      <c r="AN42" s="232"/>
      <c r="AO42" s="232"/>
      <c r="AP42" s="232"/>
      <c r="AQ42" s="232"/>
      <c r="AR42" s="232"/>
    </row>
    <row r="43" spans="1:44" s="187" customFormat="1" ht="40.5" customHeight="1">
      <c r="A43" s="255" t="s">
        <v>4</v>
      </c>
      <c r="B43" s="255" t="s">
        <v>7</v>
      </c>
      <c r="C43" s="255" t="s">
        <v>67</v>
      </c>
      <c r="D43" s="255" t="s">
        <v>63</v>
      </c>
      <c r="E43" s="255" t="s">
        <v>56</v>
      </c>
      <c r="F43" s="255" t="s">
        <v>28</v>
      </c>
      <c r="G43" s="255" t="s">
        <v>92</v>
      </c>
      <c r="H43" s="225" t="s">
        <v>93</v>
      </c>
      <c r="I43" s="256" t="s">
        <v>12</v>
      </c>
      <c r="J43" s="256" t="s">
        <v>243</v>
      </c>
      <c r="K43" s="251">
        <v>2046000</v>
      </c>
      <c r="L43" s="251">
        <v>0</v>
      </c>
      <c r="M43" s="251">
        <v>0</v>
      </c>
      <c r="N43" s="251">
        <v>0</v>
      </c>
      <c r="O43" s="251">
        <v>2046000</v>
      </c>
      <c r="P43" s="251">
        <v>2046000</v>
      </c>
      <c r="Q43" s="251">
        <v>2046000</v>
      </c>
      <c r="R43" s="251">
        <v>2046000</v>
      </c>
      <c r="S43" s="251">
        <v>0</v>
      </c>
      <c r="T43" s="251">
        <v>0</v>
      </c>
      <c r="U43" s="252">
        <f t="shared" si="0"/>
        <v>100</v>
      </c>
      <c r="V43" s="252">
        <f>IF(OR(R43="", R150="", R150=0), "", R43/R$150*100)</f>
        <v>1.4259257796989693</v>
      </c>
      <c r="W43" s="251">
        <v>0</v>
      </c>
      <c r="X43" s="251">
        <v>0</v>
      </c>
      <c r="Y43" s="251">
        <v>0</v>
      </c>
      <c r="Z43" s="251">
        <v>0</v>
      </c>
      <c r="AA43" s="251">
        <v>0</v>
      </c>
      <c r="AB43" s="251">
        <v>0</v>
      </c>
      <c r="AC43" s="251">
        <v>0</v>
      </c>
      <c r="AD43" s="251">
        <v>0</v>
      </c>
      <c r="AE43" s="251">
        <v>0</v>
      </c>
      <c r="AF43" s="251">
        <v>0</v>
      </c>
      <c r="AG43" s="252" t="str">
        <f t="shared" si="1"/>
        <v/>
      </c>
      <c r="AH43" s="252">
        <f>IF(OR(AD43="", AD150="", AD150=0), "", AD43/AD$150*100)</f>
        <v>0</v>
      </c>
      <c r="AI43" s="257">
        <v>2046000</v>
      </c>
      <c r="AJ43" s="258" t="str">
        <f t="shared" si="2"/>
        <v>皆増</v>
      </c>
      <c r="AK43" s="258">
        <f t="shared" si="3"/>
        <v>1.4259257796989693</v>
      </c>
      <c r="AL43" s="232"/>
      <c r="AM43" s="232"/>
      <c r="AN43" s="232"/>
      <c r="AO43" s="232"/>
      <c r="AP43" s="232"/>
      <c r="AQ43" s="232"/>
      <c r="AR43" s="232"/>
    </row>
    <row r="44" spans="1:44" s="187" customFormat="1" ht="40.5" customHeight="1">
      <c r="A44" s="255" t="s">
        <v>4</v>
      </c>
      <c r="B44" s="255" t="s">
        <v>7</v>
      </c>
      <c r="C44" s="255" t="s">
        <v>67</v>
      </c>
      <c r="D44" s="255" t="s">
        <v>63</v>
      </c>
      <c r="E44" s="255" t="s">
        <v>40</v>
      </c>
      <c r="F44" s="255" t="s">
        <v>72</v>
      </c>
      <c r="G44" s="255" t="s">
        <v>74</v>
      </c>
      <c r="H44" s="225" t="s">
        <v>95</v>
      </c>
      <c r="I44" s="256" t="s">
        <v>12</v>
      </c>
      <c r="J44" s="256" t="s">
        <v>243</v>
      </c>
      <c r="K44" s="251">
        <v>885000</v>
      </c>
      <c r="L44" s="251">
        <v>0</v>
      </c>
      <c r="M44" s="251">
        <v>0</v>
      </c>
      <c r="N44" s="251">
        <v>0</v>
      </c>
      <c r="O44" s="251">
        <v>885000</v>
      </c>
      <c r="P44" s="251">
        <v>881430</v>
      </c>
      <c r="Q44" s="251">
        <v>881430</v>
      </c>
      <c r="R44" s="251">
        <v>881430</v>
      </c>
      <c r="S44" s="251">
        <v>0</v>
      </c>
      <c r="T44" s="251">
        <v>3570</v>
      </c>
      <c r="U44" s="252">
        <f t="shared" si="0"/>
        <v>99.596610169491527</v>
      </c>
      <c r="V44" s="252">
        <f>IF(OR(R44="", R150="", R150=0), "", R44/R$150*100)</f>
        <v>0.61429802541547529</v>
      </c>
      <c r="W44" s="251">
        <v>885000</v>
      </c>
      <c r="X44" s="251">
        <v>0</v>
      </c>
      <c r="Y44" s="251">
        <v>0</v>
      </c>
      <c r="Z44" s="251">
        <v>0</v>
      </c>
      <c r="AA44" s="251">
        <v>885000</v>
      </c>
      <c r="AB44" s="251">
        <v>884400</v>
      </c>
      <c r="AC44" s="251">
        <v>884400</v>
      </c>
      <c r="AD44" s="251">
        <v>884400</v>
      </c>
      <c r="AE44" s="251">
        <v>0</v>
      </c>
      <c r="AF44" s="251">
        <v>600</v>
      </c>
      <c r="AG44" s="252">
        <f t="shared" si="1"/>
        <v>99.932203389830505</v>
      </c>
      <c r="AH44" s="252">
        <f>IF(OR(AD44="", AD150="", AD150=0), "", AD44/AD$150*100)</f>
        <v>0.38263455886804137</v>
      </c>
      <c r="AI44" s="257">
        <v>-2970</v>
      </c>
      <c r="AJ44" s="258">
        <f t="shared" si="2"/>
        <v>-0.33582089552238803</v>
      </c>
      <c r="AK44" s="258">
        <f t="shared" si="3"/>
        <v>0.23166346654743392</v>
      </c>
      <c r="AL44" s="225" t="s">
        <v>352</v>
      </c>
      <c r="AM44" s="225" t="s">
        <v>402</v>
      </c>
      <c r="AN44" s="225" t="s">
        <v>353</v>
      </c>
      <c r="AO44" s="225"/>
      <c r="AP44" s="225"/>
      <c r="AQ44" s="225"/>
      <c r="AR44" s="225"/>
    </row>
    <row r="45" spans="1:44" s="187" customFormat="1" ht="40.5" customHeight="1">
      <c r="A45" s="255" t="s">
        <v>4</v>
      </c>
      <c r="B45" s="255" t="s">
        <v>7</v>
      </c>
      <c r="C45" s="255" t="s">
        <v>67</v>
      </c>
      <c r="D45" s="255" t="s">
        <v>63</v>
      </c>
      <c r="E45" s="255" t="s">
        <v>40</v>
      </c>
      <c r="F45" s="255" t="s">
        <v>72</v>
      </c>
      <c r="G45" s="255" t="s">
        <v>96</v>
      </c>
      <c r="H45" s="225" t="s">
        <v>97</v>
      </c>
      <c r="I45" s="256" t="s">
        <v>12</v>
      </c>
      <c r="J45" s="256" t="s">
        <v>243</v>
      </c>
      <c r="K45" s="251">
        <v>3365000</v>
      </c>
      <c r="L45" s="251">
        <v>0</v>
      </c>
      <c r="M45" s="251">
        <v>0</v>
      </c>
      <c r="N45" s="251">
        <v>0</v>
      </c>
      <c r="O45" s="251">
        <v>3365000</v>
      </c>
      <c r="P45" s="251">
        <v>3320736</v>
      </c>
      <c r="Q45" s="251">
        <v>3320736</v>
      </c>
      <c r="R45" s="251">
        <v>3320736</v>
      </c>
      <c r="S45" s="251">
        <v>0</v>
      </c>
      <c r="T45" s="251">
        <v>44264</v>
      </c>
      <c r="U45" s="252">
        <f t="shared" si="0"/>
        <v>98.684576523031211</v>
      </c>
      <c r="V45" s="252">
        <f>IF(OR(R45="", R150="", R150=0), "", R45/R$150*100)</f>
        <v>2.3143319012582779</v>
      </c>
      <c r="W45" s="251">
        <v>5183000</v>
      </c>
      <c r="X45" s="251">
        <v>0</v>
      </c>
      <c r="Y45" s="251">
        <v>0</v>
      </c>
      <c r="Z45" s="251">
        <v>0</v>
      </c>
      <c r="AA45" s="251">
        <v>5183000</v>
      </c>
      <c r="AB45" s="251">
        <v>5006256</v>
      </c>
      <c r="AC45" s="251">
        <v>5006256</v>
      </c>
      <c r="AD45" s="251">
        <v>5006256</v>
      </c>
      <c r="AE45" s="251">
        <v>0</v>
      </c>
      <c r="AF45" s="251">
        <v>176744</v>
      </c>
      <c r="AG45" s="252">
        <f t="shared" si="1"/>
        <v>96.589928612772525</v>
      </c>
      <c r="AH45" s="252">
        <f>IF(OR(AD45="", AD150="", AD150=0), "", AD45/AD$150*100)</f>
        <v>2.1659504253058404</v>
      </c>
      <c r="AI45" s="257">
        <v>-1685520</v>
      </c>
      <c r="AJ45" s="258">
        <f t="shared" si="2"/>
        <v>-33.668274255251831</v>
      </c>
      <c r="AK45" s="258">
        <f t="shared" si="3"/>
        <v>0.14838147595243756</v>
      </c>
      <c r="AL45" s="225" t="s">
        <v>354</v>
      </c>
      <c r="AM45" s="225" t="s">
        <v>355</v>
      </c>
      <c r="AN45" s="225" t="s">
        <v>392</v>
      </c>
      <c r="AO45" s="225"/>
      <c r="AP45" s="225"/>
      <c r="AQ45" s="225"/>
      <c r="AR45" s="225"/>
    </row>
    <row r="46" spans="1:44" s="187" customFormat="1" ht="40.5" customHeight="1">
      <c r="A46" s="255" t="s">
        <v>4</v>
      </c>
      <c r="B46" s="255" t="s">
        <v>7</v>
      </c>
      <c r="C46" s="255" t="s">
        <v>67</v>
      </c>
      <c r="D46" s="255" t="s">
        <v>63</v>
      </c>
      <c r="E46" s="255" t="s">
        <v>98</v>
      </c>
      <c r="F46" s="255" t="s">
        <v>21</v>
      </c>
      <c r="G46" s="255" t="s">
        <v>23</v>
      </c>
      <c r="H46" s="225" t="s">
        <v>99</v>
      </c>
      <c r="I46" s="256" t="s">
        <v>12</v>
      </c>
      <c r="J46" s="256" t="s">
        <v>243</v>
      </c>
      <c r="K46" s="251">
        <v>2522000</v>
      </c>
      <c r="L46" s="251">
        <v>0</v>
      </c>
      <c r="M46" s="251">
        <v>0</v>
      </c>
      <c r="N46" s="251">
        <v>0</v>
      </c>
      <c r="O46" s="251">
        <v>2522000</v>
      </c>
      <c r="P46" s="251">
        <v>0</v>
      </c>
      <c r="Q46" s="251">
        <v>0</v>
      </c>
      <c r="R46" s="251">
        <v>0</v>
      </c>
      <c r="S46" s="251">
        <v>0</v>
      </c>
      <c r="T46" s="251">
        <v>2522000</v>
      </c>
      <c r="U46" s="252">
        <f t="shared" si="0"/>
        <v>0</v>
      </c>
      <c r="V46" s="252">
        <f>IF(OR(R46="", R150="", R150=0), "", R46/R$150*100)</f>
        <v>0</v>
      </c>
      <c r="W46" s="251">
        <v>0</v>
      </c>
      <c r="X46" s="251">
        <v>0</v>
      </c>
      <c r="Y46" s="251">
        <v>0</v>
      </c>
      <c r="Z46" s="251">
        <v>0</v>
      </c>
      <c r="AA46" s="251">
        <v>0</v>
      </c>
      <c r="AB46" s="251">
        <v>0</v>
      </c>
      <c r="AC46" s="251">
        <v>0</v>
      </c>
      <c r="AD46" s="251">
        <v>0</v>
      </c>
      <c r="AE46" s="251">
        <v>0</v>
      </c>
      <c r="AF46" s="251">
        <v>0</v>
      </c>
      <c r="AG46" s="252" t="str">
        <f t="shared" si="1"/>
        <v/>
      </c>
      <c r="AH46" s="252">
        <f>IF(OR(AD46="", AD150="", AD150=0), "", AD46/AD$150*100)</f>
        <v>0</v>
      </c>
      <c r="AI46" s="257">
        <v>0</v>
      </c>
      <c r="AJ46" s="258">
        <f t="shared" si="2"/>
        <v>0</v>
      </c>
      <c r="AK46" s="258">
        <f t="shared" si="3"/>
        <v>0</v>
      </c>
      <c r="AL46" s="232"/>
      <c r="AM46" s="232"/>
      <c r="AN46" s="232"/>
      <c r="AO46" s="232"/>
      <c r="AP46" s="232"/>
      <c r="AQ46" s="232"/>
      <c r="AR46" s="232"/>
    </row>
    <row r="47" spans="1:44" s="187" customFormat="1" ht="40.5" customHeight="1">
      <c r="A47" s="247" t="s">
        <v>4</v>
      </c>
      <c r="B47" s="247" t="s">
        <v>7</v>
      </c>
      <c r="C47" s="247" t="s">
        <v>67</v>
      </c>
      <c r="D47" s="247" t="s">
        <v>101</v>
      </c>
      <c r="E47" s="247" t="s">
        <v>5</v>
      </c>
      <c r="F47" s="247" t="s">
        <v>5</v>
      </c>
      <c r="G47" s="247" t="s">
        <v>5</v>
      </c>
      <c r="H47" s="248" t="s">
        <v>102</v>
      </c>
      <c r="I47" s="249" t="s">
        <v>12</v>
      </c>
      <c r="J47" s="249" t="s">
        <v>243</v>
      </c>
      <c r="K47" s="250">
        <v>64198000</v>
      </c>
      <c r="L47" s="250">
        <v>268000</v>
      </c>
      <c r="M47" s="250">
        <v>0</v>
      </c>
      <c r="N47" s="250">
        <v>0</v>
      </c>
      <c r="O47" s="250">
        <v>64466000</v>
      </c>
      <c r="P47" s="251">
        <v>62572544</v>
      </c>
      <c r="Q47" s="251">
        <v>62572544</v>
      </c>
      <c r="R47" s="250">
        <v>62572544</v>
      </c>
      <c r="S47" s="251">
        <v>0</v>
      </c>
      <c r="T47" s="250">
        <v>1893456</v>
      </c>
      <c r="U47" s="252">
        <f t="shared" si="0"/>
        <v>97.062861043030438</v>
      </c>
      <c r="V47" s="252">
        <f>IF(OR(R47="", R150="", R150=0), "", R47/R$150*100)</f>
        <v>43.608897160776181</v>
      </c>
      <c r="W47" s="251">
        <v>55584000</v>
      </c>
      <c r="X47" s="251">
        <v>1917000</v>
      </c>
      <c r="Y47" s="251">
        <v>0</v>
      </c>
      <c r="Z47" s="251">
        <v>0</v>
      </c>
      <c r="AA47" s="251">
        <v>57501000</v>
      </c>
      <c r="AB47" s="251">
        <v>56018763</v>
      </c>
      <c r="AC47" s="251">
        <v>56018763</v>
      </c>
      <c r="AD47" s="250">
        <v>56018763</v>
      </c>
      <c r="AE47" s="251">
        <v>0</v>
      </c>
      <c r="AF47" s="251">
        <v>1482237</v>
      </c>
      <c r="AG47" s="252">
        <f t="shared" si="1"/>
        <v>97.422241352324306</v>
      </c>
      <c r="AH47" s="252">
        <f>IF(OR(AD47="", AD150="", AD150=0), "", AD47/AD$150*100)</f>
        <v>24.236448065172269</v>
      </c>
      <c r="AI47" s="253">
        <v>6553781</v>
      </c>
      <c r="AJ47" s="254">
        <f t="shared" si="2"/>
        <v>11.699260478136585</v>
      </c>
      <c r="AK47" s="254">
        <f t="shared" si="3"/>
        <v>19.372449095603912</v>
      </c>
      <c r="AL47" s="225" t="s">
        <v>268</v>
      </c>
      <c r="AM47" s="230"/>
      <c r="AN47" s="230"/>
      <c r="AO47" s="230"/>
      <c r="AP47" s="230"/>
      <c r="AQ47" s="230"/>
      <c r="AR47" s="230"/>
    </row>
    <row r="48" spans="1:44" s="187" customFormat="1" ht="40.5" customHeight="1">
      <c r="A48" s="255" t="s">
        <v>4</v>
      </c>
      <c r="B48" s="255" t="s">
        <v>7</v>
      </c>
      <c r="C48" s="255" t="s">
        <v>67</v>
      </c>
      <c r="D48" s="255" t="s">
        <v>101</v>
      </c>
      <c r="E48" s="255" t="s">
        <v>36</v>
      </c>
      <c r="F48" s="255" t="s">
        <v>21</v>
      </c>
      <c r="G48" s="255" t="s">
        <v>23</v>
      </c>
      <c r="H48" s="225" t="s">
        <v>91</v>
      </c>
      <c r="I48" s="256" t="s">
        <v>12</v>
      </c>
      <c r="J48" s="256" t="s">
        <v>243</v>
      </c>
      <c r="K48" s="251">
        <v>3795000</v>
      </c>
      <c r="L48" s="251">
        <v>0</v>
      </c>
      <c r="M48" s="251">
        <v>0</v>
      </c>
      <c r="N48" s="251">
        <v>0</v>
      </c>
      <c r="O48" s="251">
        <v>3795000</v>
      </c>
      <c r="P48" s="251">
        <v>3794952</v>
      </c>
      <c r="Q48" s="251">
        <v>3794952</v>
      </c>
      <c r="R48" s="251">
        <v>3794952</v>
      </c>
      <c r="S48" s="251">
        <v>0</v>
      </c>
      <c r="T48" s="251">
        <v>48</v>
      </c>
      <c r="U48" s="252">
        <f t="shared" si="0"/>
        <v>99.998735177865612</v>
      </c>
      <c r="V48" s="252">
        <f>IF(OR(R48="", R150="", R150=0), "", R48/R$150*100)</f>
        <v>2.6448288805083884</v>
      </c>
      <c r="W48" s="251" t="s">
        <v>5</v>
      </c>
      <c r="X48" s="251" t="s">
        <v>5</v>
      </c>
      <c r="Y48" s="251" t="s">
        <v>5</v>
      </c>
      <c r="Z48" s="251" t="s">
        <v>5</v>
      </c>
      <c r="AA48" s="251" t="s">
        <v>5</v>
      </c>
      <c r="AB48" s="251" t="s">
        <v>5</v>
      </c>
      <c r="AC48" s="251" t="s">
        <v>5</v>
      </c>
      <c r="AD48" s="251">
        <v>0</v>
      </c>
      <c r="AE48" s="251" t="s">
        <v>5</v>
      </c>
      <c r="AF48" s="251" t="s">
        <v>5</v>
      </c>
      <c r="AG48" s="252" t="str">
        <f t="shared" si="1"/>
        <v/>
      </c>
      <c r="AH48" s="252">
        <f>IF(OR(AD48="", AD150="", AD150=0), "", AD48/AD$150*100)</f>
        <v>0</v>
      </c>
      <c r="AI48" s="257">
        <v>3794952</v>
      </c>
      <c r="AJ48" s="258" t="str">
        <f t="shared" si="2"/>
        <v>皆増</v>
      </c>
      <c r="AK48" s="258">
        <f t="shared" si="3"/>
        <v>2.6448288805083884</v>
      </c>
      <c r="AL48" s="232"/>
      <c r="AM48" s="232"/>
      <c r="AN48" s="232"/>
      <c r="AO48" s="232"/>
      <c r="AP48" s="232"/>
      <c r="AQ48" s="232"/>
      <c r="AR48" s="232"/>
    </row>
    <row r="49" spans="1:44" s="187" customFormat="1" ht="40.5" customHeight="1">
      <c r="A49" s="255" t="s">
        <v>4</v>
      </c>
      <c r="B49" s="255" t="s">
        <v>7</v>
      </c>
      <c r="C49" s="255" t="s">
        <v>67</v>
      </c>
      <c r="D49" s="255" t="s">
        <v>101</v>
      </c>
      <c r="E49" s="255" t="s">
        <v>56</v>
      </c>
      <c r="F49" s="255" t="s">
        <v>28</v>
      </c>
      <c r="G49" s="255" t="s">
        <v>103</v>
      </c>
      <c r="H49" s="225" t="s">
        <v>104</v>
      </c>
      <c r="I49" s="256" t="s">
        <v>12</v>
      </c>
      <c r="J49" s="256" t="s">
        <v>243</v>
      </c>
      <c r="K49" s="251">
        <v>0</v>
      </c>
      <c r="L49" s="251">
        <v>0</v>
      </c>
      <c r="M49" s="251">
        <v>0</v>
      </c>
      <c r="N49" s="251">
        <v>0</v>
      </c>
      <c r="O49" s="251">
        <v>0</v>
      </c>
      <c r="P49" s="251">
        <v>0</v>
      </c>
      <c r="Q49" s="251">
        <v>0</v>
      </c>
      <c r="R49" s="251">
        <v>0</v>
      </c>
      <c r="S49" s="251">
        <v>0</v>
      </c>
      <c r="T49" s="251">
        <v>0</v>
      </c>
      <c r="U49" s="252" t="str">
        <f t="shared" si="0"/>
        <v/>
      </c>
      <c r="V49" s="252">
        <f>IF(OR(R49="", R150="", R150=0), "", R49/R$150*100)</f>
        <v>0</v>
      </c>
      <c r="W49" s="251">
        <v>3693000</v>
      </c>
      <c r="X49" s="251">
        <v>0</v>
      </c>
      <c r="Y49" s="251">
        <v>0</v>
      </c>
      <c r="Z49" s="251">
        <v>0</v>
      </c>
      <c r="AA49" s="251">
        <v>3693000</v>
      </c>
      <c r="AB49" s="251">
        <v>3691019</v>
      </c>
      <c r="AC49" s="251">
        <v>3691019</v>
      </c>
      <c r="AD49" s="251">
        <v>3691019</v>
      </c>
      <c r="AE49" s="251">
        <v>0</v>
      </c>
      <c r="AF49" s="251">
        <v>1981</v>
      </c>
      <c r="AG49" s="252">
        <f t="shared" si="1"/>
        <v>99.946357974546444</v>
      </c>
      <c r="AH49" s="252">
        <f>IF(OR(AD49="", AD150="", AD150=0), "", AD49/AD$150*100)</f>
        <v>1.5969147748061501</v>
      </c>
      <c r="AI49" s="257">
        <v>-3691019</v>
      </c>
      <c r="AJ49" s="258" t="str">
        <f t="shared" si="2"/>
        <v>皆減</v>
      </c>
      <c r="AK49" s="258">
        <f t="shared" si="3"/>
        <v>-1.5969147748061501</v>
      </c>
      <c r="AL49" s="232"/>
      <c r="AM49" s="232"/>
      <c r="AN49" s="232"/>
      <c r="AO49" s="232"/>
      <c r="AP49" s="232"/>
      <c r="AQ49" s="232"/>
      <c r="AR49" s="232"/>
    </row>
    <row r="50" spans="1:44" s="187" customFormat="1" ht="40.5" customHeight="1">
      <c r="A50" s="255" t="s">
        <v>4</v>
      </c>
      <c r="B50" s="255" t="s">
        <v>7</v>
      </c>
      <c r="C50" s="255" t="s">
        <v>67</v>
      </c>
      <c r="D50" s="255" t="s">
        <v>101</v>
      </c>
      <c r="E50" s="255" t="s">
        <v>46</v>
      </c>
      <c r="F50" s="255" t="s">
        <v>21</v>
      </c>
      <c r="G50" s="255" t="s">
        <v>23</v>
      </c>
      <c r="H50" s="225" t="s">
        <v>278</v>
      </c>
      <c r="I50" s="256" t="s">
        <v>12</v>
      </c>
      <c r="J50" s="256" t="s">
        <v>243</v>
      </c>
      <c r="K50" s="251">
        <v>105000</v>
      </c>
      <c r="L50" s="251">
        <v>0</v>
      </c>
      <c r="M50" s="251">
        <v>0</v>
      </c>
      <c r="N50" s="251">
        <v>0</v>
      </c>
      <c r="O50" s="251">
        <v>105000</v>
      </c>
      <c r="P50" s="251">
        <v>74284</v>
      </c>
      <c r="Q50" s="251">
        <v>74284</v>
      </c>
      <c r="R50" s="251">
        <v>74284</v>
      </c>
      <c r="S50" s="251">
        <v>0</v>
      </c>
      <c r="T50" s="251">
        <v>30716</v>
      </c>
      <c r="U50" s="252">
        <f t="shared" si="0"/>
        <v>70.74666666666667</v>
      </c>
      <c r="V50" s="252">
        <f>IF(OR(R50="", R150="", R150=0), "", R50/R$150*100)</f>
        <v>5.177100225765309E-2</v>
      </c>
      <c r="W50" s="251">
        <v>105000</v>
      </c>
      <c r="X50" s="251">
        <v>0</v>
      </c>
      <c r="Y50" s="251">
        <v>0</v>
      </c>
      <c r="Z50" s="251">
        <v>0</v>
      </c>
      <c r="AA50" s="251">
        <v>105000</v>
      </c>
      <c r="AB50" s="251">
        <v>104284</v>
      </c>
      <c r="AC50" s="251">
        <v>104284</v>
      </c>
      <c r="AD50" s="251">
        <v>104284</v>
      </c>
      <c r="AE50" s="251">
        <v>0</v>
      </c>
      <c r="AF50" s="251">
        <v>716</v>
      </c>
      <c r="AG50" s="252">
        <f t="shared" si="1"/>
        <v>99.318095238095239</v>
      </c>
      <c r="AH50" s="252">
        <f>IF(OR(AD50="", AD150="", AD150=0), "", AD50/AD$150*100)</f>
        <v>4.5118342760057467E-2</v>
      </c>
      <c r="AI50" s="257">
        <v>-30000</v>
      </c>
      <c r="AJ50" s="258">
        <f t="shared" si="2"/>
        <v>-28.767596179663229</v>
      </c>
      <c r="AK50" s="258">
        <f t="shared" si="3"/>
        <v>6.6526594975956227E-3</v>
      </c>
      <c r="AL50" s="225" t="s">
        <v>278</v>
      </c>
      <c r="AM50" s="225"/>
      <c r="AN50" s="225"/>
      <c r="AO50" s="225"/>
      <c r="AP50" s="225"/>
      <c r="AQ50" s="225"/>
      <c r="AR50" s="225"/>
    </row>
    <row r="51" spans="1:44" s="187" customFormat="1" ht="40.5" customHeight="1">
      <c r="A51" s="255" t="s">
        <v>4</v>
      </c>
      <c r="B51" s="255" t="s">
        <v>7</v>
      </c>
      <c r="C51" s="255" t="s">
        <v>67</v>
      </c>
      <c r="D51" s="255" t="s">
        <v>101</v>
      </c>
      <c r="E51" s="255" t="s">
        <v>46</v>
      </c>
      <c r="F51" s="255" t="s">
        <v>21</v>
      </c>
      <c r="G51" s="255" t="s">
        <v>59</v>
      </c>
      <c r="H51" s="225" t="s">
        <v>279</v>
      </c>
      <c r="I51" s="256" t="s">
        <v>12</v>
      </c>
      <c r="J51" s="256" t="s">
        <v>243</v>
      </c>
      <c r="K51" s="251">
        <v>46000</v>
      </c>
      <c r="L51" s="251">
        <v>0</v>
      </c>
      <c r="M51" s="251">
        <v>0</v>
      </c>
      <c r="N51" s="251">
        <v>0</v>
      </c>
      <c r="O51" s="251">
        <v>46000</v>
      </c>
      <c r="P51" s="251">
        <v>36000</v>
      </c>
      <c r="Q51" s="251">
        <v>36000</v>
      </c>
      <c r="R51" s="251">
        <v>36000</v>
      </c>
      <c r="S51" s="251">
        <v>0</v>
      </c>
      <c r="T51" s="251">
        <v>10000</v>
      </c>
      <c r="U51" s="252">
        <f t="shared" si="0"/>
        <v>78.260869565217391</v>
      </c>
      <c r="V51" s="252">
        <f>IF(OR(R51="", R150="", R150=0), "", R51/R$150*100)</f>
        <v>2.5089603161858695E-2</v>
      </c>
      <c r="W51" s="251">
        <v>46000</v>
      </c>
      <c r="X51" s="251">
        <v>0</v>
      </c>
      <c r="Y51" s="251">
        <v>0</v>
      </c>
      <c r="Z51" s="251">
        <v>0</v>
      </c>
      <c r="AA51" s="251">
        <v>46000</v>
      </c>
      <c r="AB51" s="251">
        <v>36000</v>
      </c>
      <c r="AC51" s="251">
        <v>36000</v>
      </c>
      <c r="AD51" s="251">
        <v>36000</v>
      </c>
      <c r="AE51" s="251">
        <v>0</v>
      </c>
      <c r="AF51" s="251">
        <v>10000</v>
      </c>
      <c r="AG51" s="252">
        <f t="shared" si="1"/>
        <v>78.260869565217391</v>
      </c>
      <c r="AH51" s="252">
        <f>IF(OR(AD51="", AD150="", AD150=0), "", AD51/AD$150*100)</f>
        <v>1.5575355177803582E-2</v>
      </c>
      <c r="AI51" s="257">
        <v>0</v>
      </c>
      <c r="AJ51" s="258">
        <f t="shared" si="2"/>
        <v>0</v>
      </c>
      <c r="AK51" s="258">
        <f t="shared" si="3"/>
        <v>9.5142479840551134E-3</v>
      </c>
      <c r="AL51" s="225" t="s">
        <v>279</v>
      </c>
      <c r="AM51" s="225"/>
      <c r="AN51" s="225" t="s">
        <v>316</v>
      </c>
      <c r="AO51" s="225"/>
      <c r="AP51" s="225"/>
      <c r="AQ51" s="225"/>
      <c r="AR51" s="225"/>
    </row>
    <row r="52" spans="1:44" s="187" customFormat="1" ht="40.5" customHeight="1">
      <c r="A52" s="247" t="s">
        <v>4</v>
      </c>
      <c r="B52" s="247" t="s">
        <v>7</v>
      </c>
      <c r="C52" s="247" t="s">
        <v>67</v>
      </c>
      <c r="D52" s="247" t="s">
        <v>101</v>
      </c>
      <c r="E52" s="247" t="s">
        <v>46</v>
      </c>
      <c r="F52" s="247" t="s">
        <v>21</v>
      </c>
      <c r="G52" s="247" t="s">
        <v>88</v>
      </c>
      <c r="H52" s="248" t="s">
        <v>280</v>
      </c>
      <c r="I52" s="249" t="s">
        <v>12</v>
      </c>
      <c r="J52" s="249" t="s">
        <v>243</v>
      </c>
      <c r="K52" s="250">
        <v>58156000</v>
      </c>
      <c r="L52" s="250">
        <v>268000</v>
      </c>
      <c r="M52" s="250">
        <v>0</v>
      </c>
      <c r="N52" s="250">
        <v>0</v>
      </c>
      <c r="O52" s="250">
        <v>58424000</v>
      </c>
      <c r="P52" s="251">
        <v>56571308</v>
      </c>
      <c r="Q52" s="251">
        <v>56571308</v>
      </c>
      <c r="R52" s="250">
        <v>56571308</v>
      </c>
      <c r="S52" s="251">
        <v>0</v>
      </c>
      <c r="T52" s="250">
        <v>1852692</v>
      </c>
      <c r="U52" s="252">
        <f t="shared" si="0"/>
        <v>96.828885389565926</v>
      </c>
      <c r="V52" s="252">
        <f>IF(OR(R52="", R150="", R150=0), "", R52/R$150*100)</f>
        <v>39.426435224091172</v>
      </c>
      <c r="W52" s="251">
        <v>49644000</v>
      </c>
      <c r="X52" s="251">
        <v>1917000</v>
      </c>
      <c r="Y52" s="251">
        <v>0</v>
      </c>
      <c r="Z52" s="251">
        <v>0</v>
      </c>
      <c r="AA52" s="251">
        <v>51561000</v>
      </c>
      <c r="AB52" s="251">
        <v>50091460</v>
      </c>
      <c r="AC52" s="251">
        <v>50091460</v>
      </c>
      <c r="AD52" s="250">
        <v>50091460</v>
      </c>
      <c r="AE52" s="251">
        <v>0</v>
      </c>
      <c r="AF52" s="251">
        <v>1469540</v>
      </c>
      <c r="AG52" s="252">
        <f t="shared" si="1"/>
        <v>97.149900118306476</v>
      </c>
      <c r="AH52" s="252">
        <f>IF(OR(AD52="", AD150="", AD150=0), "", AD52/AD$150*100)</f>
        <v>21.672007802076141</v>
      </c>
      <c r="AI52" s="253">
        <v>6479848</v>
      </c>
      <c r="AJ52" s="258">
        <f t="shared" si="2"/>
        <v>12.936033407690653</v>
      </c>
      <c r="AK52" s="258">
        <f t="shared" si="3"/>
        <v>17.754427422015031</v>
      </c>
      <c r="AL52" s="225" t="s">
        <v>280</v>
      </c>
      <c r="AM52" s="225"/>
      <c r="AN52" s="225"/>
      <c r="AO52" s="225"/>
      <c r="AP52" s="225"/>
      <c r="AQ52" s="225"/>
      <c r="AR52" s="225"/>
    </row>
    <row r="53" spans="1:44" s="187" customFormat="1" ht="40.5" customHeight="1">
      <c r="A53" s="255" t="s">
        <v>4</v>
      </c>
      <c r="B53" s="255" t="s">
        <v>7</v>
      </c>
      <c r="C53" s="255" t="s">
        <v>67</v>
      </c>
      <c r="D53" s="255" t="s">
        <v>101</v>
      </c>
      <c r="E53" s="255" t="s">
        <v>46</v>
      </c>
      <c r="F53" s="255" t="s">
        <v>32</v>
      </c>
      <c r="G53" s="255" t="s">
        <v>34</v>
      </c>
      <c r="H53" s="225" t="s">
        <v>281</v>
      </c>
      <c r="I53" s="256" t="s">
        <v>12</v>
      </c>
      <c r="J53" s="256" t="s">
        <v>243</v>
      </c>
      <c r="K53" s="251">
        <v>2096000</v>
      </c>
      <c r="L53" s="251">
        <v>0</v>
      </c>
      <c r="M53" s="251">
        <v>0</v>
      </c>
      <c r="N53" s="251">
        <v>0</v>
      </c>
      <c r="O53" s="251">
        <v>2096000</v>
      </c>
      <c r="P53" s="251">
        <v>2096000</v>
      </c>
      <c r="Q53" s="251">
        <v>2096000</v>
      </c>
      <c r="R53" s="251">
        <v>2096000</v>
      </c>
      <c r="S53" s="251">
        <v>0</v>
      </c>
      <c r="T53" s="251">
        <v>0</v>
      </c>
      <c r="U53" s="252">
        <f t="shared" si="0"/>
        <v>100</v>
      </c>
      <c r="V53" s="252">
        <f>IF(OR(R53="", R150="", R150=0), "", R53/R$150*100)</f>
        <v>1.4607724507571063</v>
      </c>
      <c r="W53" s="251">
        <v>2096000</v>
      </c>
      <c r="X53" s="251">
        <v>0</v>
      </c>
      <c r="Y53" s="251">
        <v>0</v>
      </c>
      <c r="Z53" s="251">
        <v>0</v>
      </c>
      <c r="AA53" s="251">
        <v>2096000</v>
      </c>
      <c r="AB53" s="251">
        <v>2096000</v>
      </c>
      <c r="AC53" s="251">
        <v>2096000</v>
      </c>
      <c r="AD53" s="251">
        <v>2096000</v>
      </c>
      <c r="AE53" s="251">
        <v>0</v>
      </c>
      <c r="AF53" s="251">
        <v>0</v>
      </c>
      <c r="AG53" s="252">
        <f t="shared" si="1"/>
        <v>100</v>
      </c>
      <c r="AH53" s="252">
        <f>IF(OR(AD53="", AD150="", AD150=0), "", AD53/AD$150*100)</f>
        <v>0.90683179035211969</v>
      </c>
      <c r="AI53" s="257">
        <v>0</v>
      </c>
      <c r="AJ53" s="258">
        <f t="shared" si="2"/>
        <v>0</v>
      </c>
      <c r="AK53" s="258">
        <f t="shared" si="3"/>
        <v>0.55394066040498657</v>
      </c>
      <c r="AL53" s="225" t="s">
        <v>281</v>
      </c>
      <c r="AM53" s="225" t="s">
        <v>329</v>
      </c>
      <c r="AN53" s="225" t="s">
        <v>316</v>
      </c>
      <c r="AO53" s="225"/>
      <c r="AP53" s="225"/>
      <c r="AQ53" s="225"/>
      <c r="AR53" s="225"/>
    </row>
    <row r="54" spans="1:44" s="187" customFormat="1" ht="40.5" customHeight="1">
      <c r="A54" s="247" t="s">
        <v>4</v>
      </c>
      <c r="B54" s="247" t="s">
        <v>7</v>
      </c>
      <c r="C54" s="247" t="s">
        <v>67</v>
      </c>
      <c r="D54" s="247" t="s">
        <v>106</v>
      </c>
      <c r="E54" s="247" t="s">
        <v>5</v>
      </c>
      <c r="F54" s="247" t="s">
        <v>5</v>
      </c>
      <c r="G54" s="247" t="s">
        <v>5</v>
      </c>
      <c r="H54" s="248" t="s">
        <v>107</v>
      </c>
      <c r="I54" s="249" t="s">
        <v>12</v>
      </c>
      <c r="J54" s="249" t="s">
        <v>243</v>
      </c>
      <c r="K54" s="250">
        <v>0</v>
      </c>
      <c r="L54" s="250">
        <v>0</v>
      </c>
      <c r="M54" s="250">
        <v>0</v>
      </c>
      <c r="N54" s="250">
        <v>0</v>
      </c>
      <c r="O54" s="250">
        <v>0</v>
      </c>
      <c r="P54" s="251">
        <v>0</v>
      </c>
      <c r="Q54" s="251">
        <v>0</v>
      </c>
      <c r="R54" s="250">
        <v>0</v>
      </c>
      <c r="S54" s="251">
        <v>0</v>
      </c>
      <c r="T54" s="250">
        <v>0</v>
      </c>
      <c r="U54" s="252" t="str">
        <f t="shared" si="0"/>
        <v/>
      </c>
      <c r="V54" s="252">
        <f>IF(OR(R54="", R150="", R150=0), "", R54/R$150*100)</f>
        <v>0</v>
      </c>
      <c r="W54" s="251">
        <v>0</v>
      </c>
      <c r="X54" s="251">
        <v>10000</v>
      </c>
      <c r="Y54" s="251">
        <v>0</v>
      </c>
      <c r="Z54" s="251">
        <v>0</v>
      </c>
      <c r="AA54" s="251">
        <v>10000</v>
      </c>
      <c r="AB54" s="251">
        <v>10000</v>
      </c>
      <c r="AC54" s="251">
        <v>10000</v>
      </c>
      <c r="AD54" s="250">
        <v>10000</v>
      </c>
      <c r="AE54" s="251">
        <v>0</v>
      </c>
      <c r="AF54" s="251">
        <v>0</v>
      </c>
      <c r="AG54" s="252">
        <f t="shared" si="1"/>
        <v>100</v>
      </c>
      <c r="AH54" s="252">
        <f>IF(OR(AD54="", AD150="", AD150=0), "", AD54/AD$150*100)</f>
        <v>4.3264875493898838E-3</v>
      </c>
      <c r="AI54" s="253">
        <v>-10000</v>
      </c>
      <c r="AJ54" s="258" t="str">
        <f t="shared" si="2"/>
        <v>皆減</v>
      </c>
      <c r="AK54" s="258">
        <f t="shared" si="3"/>
        <v>-4.3264875493898838E-3</v>
      </c>
      <c r="AL54" s="225" t="s">
        <v>269</v>
      </c>
      <c r="AM54" s="230"/>
      <c r="AN54" s="230"/>
      <c r="AO54" s="230"/>
      <c r="AP54" s="230"/>
      <c r="AQ54" s="230"/>
      <c r="AR54" s="230"/>
    </row>
    <row r="55" spans="1:44" s="187" customFormat="1" ht="40.5" customHeight="1">
      <c r="A55" s="255" t="s">
        <v>4</v>
      </c>
      <c r="B55" s="255" t="s">
        <v>7</v>
      </c>
      <c r="C55" s="255" t="s">
        <v>67</v>
      </c>
      <c r="D55" s="255" t="s">
        <v>106</v>
      </c>
      <c r="E55" s="255" t="s">
        <v>108</v>
      </c>
      <c r="F55" s="255" t="s">
        <v>28</v>
      </c>
      <c r="G55" s="255" t="s">
        <v>103</v>
      </c>
      <c r="H55" s="225" t="s">
        <v>111</v>
      </c>
      <c r="I55" s="256" t="s">
        <v>12</v>
      </c>
      <c r="J55" s="256" t="s">
        <v>243</v>
      </c>
      <c r="K55" s="251">
        <v>0</v>
      </c>
      <c r="L55" s="251">
        <v>0</v>
      </c>
      <c r="M55" s="251">
        <v>0</v>
      </c>
      <c r="N55" s="251">
        <v>0</v>
      </c>
      <c r="O55" s="251">
        <v>0</v>
      </c>
      <c r="P55" s="251">
        <v>0</v>
      </c>
      <c r="Q55" s="251">
        <v>0</v>
      </c>
      <c r="R55" s="251">
        <v>0</v>
      </c>
      <c r="S55" s="251">
        <v>0</v>
      </c>
      <c r="T55" s="251">
        <v>0</v>
      </c>
      <c r="U55" s="252" t="str">
        <f t="shared" si="0"/>
        <v/>
      </c>
      <c r="V55" s="252">
        <f>IF(OR(R55="", R150="", R150=0), "", R55/R$150*100)</f>
        <v>0</v>
      </c>
      <c r="W55" s="251">
        <v>0</v>
      </c>
      <c r="X55" s="251">
        <v>10000</v>
      </c>
      <c r="Y55" s="251">
        <v>0</v>
      </c>
      <c r="Z55" s="251">
        <v>0</v>
      </c>
      <c r="AA55" s="251">
        <v>10000</v>
      </c>
      <c r="AB55" s="251">
        <v>10000</v>
      </c>
      <c r="AC55" s="251">
        <v>10000</v>
      </c>
      <c r="AD55" s="251">
        <v>10000</v>
      </c>
      <c r="AE55" s="251">
        <v>0</v>
      </c>
      <c r="AF55" s="251">
        <v>0</v>
      </c>
      <c r="AG55" s="252">
        <f t="shared" si="1"/>
        <v>100</v>
      </c>
      <c r="AH55" s="252">
        <f>IF(OR(AD55="", AD150="", AD150=0), "", AD55/AD$150*100)</f>
        <v>4.3264875493898838E-3</v>
      </c>
      <c r="AI55" s="257">
        <v>-10000</v>
      </c>
      <c r="AJ55" s="252" t="str">
        <f t="shared" si="2"/>
        <v>皆減</v>
      </c>
      <c r="AK55" s="252">
        <f t="shared" si="3"/>
        <v>-4.3264875493898838E-3</v>
      </c>
      <c r="AL55" s="232"/>
      <c r="AM55" s="232"/>
      <c r="AN55" s="232"/>
      <c r="AO55" s="232"/>
      <c r="AP55" s="232"/>
      <c r="AQ55" s="232"/>
      <c r="AR55" s="232"/>
    </row>
    <row r="56" spans="1:44" s="187" customFormat="1" ht="40.5" customHeight="1">
      <c r="A56" s="247" t="s">
        <v>4</v>
      </c>
      <c r="B56" s="247" t="s">
        <v>7</v>
      </c>
      <c r="C56" s="247" t="s">
        <v>67</v>
      </c>
      <c r="D56" s="247" t="s">
        <v>112</v>
      </c>
      <c r="E56" s="247" t="s">
        <v>5</v>
      </c>
      <c r="F56" s="247" t="s">
        <v>5</v>
      </c>
      <c r="G56" s="247" t="s">
        <v>5</v>
      </c>
      <c r="H56" s="248" t="s">
        <v>113</v>
      </c>
      <c r="I56" s="249" t="s">
        <v>12</v>
      </c>
      <c r="J56" s="248"/>
      <c r="K56" s="250">
        <v>55000</v>
      </c>
      <c r="L56" s="250">
        <v>0</v>
      </c>
      <c r="M56" s="250">
        <v>0</v>
      </c>
      <c r="N56" s="250">
        <v>0</v>
      </c>
      <c r="O56" s="250">
        <v>55000</v>
      </c>
      <c r="P56" s="251">
        <v>50850</v>
      </c>
      <c r="Q56" s="251">
        <v>50850</v>
      </c>
      <c r="R56" s="250">
        <v>50850</v>
      </c>
      <c r="S56" s="251">
        <v>0</v>
      </c>
      <c r="T56" s="250">
        <v>4150</v>
      </c>
      <c r="U56" s="252">
        <f t="shared" si="0"/>
        <v>92.454545454545453</v>
      </c>
      <c r="V56" s="252">
        <f>IF(OR(R56="", R150="", R150=0), "", R56/R$150*100)</f>
        <v>3.5439064466125408E-2</v>
      </c>
      <c r="W56" s="251">
        <v>65000</v>
      </c>
      <c r="X56" s="251">
        <v>0</v>
      </c>
      <c r="Y56" s="251">
        <v>0</v>
      </c>
      <c r="Z56" s="251">
        <v>0</v>
      </c>
      <c r="AA56" s="251">
        <v>65000</v>
      </c>
      <c r="AB56" s="251">
        <v>57600</v>
      </c>
      <c r="AC56" s="251">
        <v>57600</v>
      </c>
      <c r="AD56" s="250">
        <v>57600</v>
      </c>
      <c r="AE56" s="251">
        <v>0</v>
      </c>
      <c r="AF56" s="251">
        <v>7400</v>
      </c>
      <c r="AG56" s="252">
        <f t="shared" si="1"/>
        <v>88.615384615384613</v>
      </c>
      <c r="AH56" s="252">
        <f>IF(OR(AD56="", AD150="", AD150=0), "", AD56/AD$150*100)</f>
        <v>2.4920568284485734E-2</v>
      </c>
      <c r="AI56" s="253">
        <v>-6750</v>
      </c>
      <c r="AJ56" s="254">
        <f t="shared" si="2"/>
        <v>-11.71875</v>
      </c>
      <c r="AK56" s="254">
        <f t="shared" si="3"/>
        <v>1.0518496181639674E-2</v>
      </c>
      <c r="AL56" s="225" t="s">
        <v>270</v>
      </c>
      <c r="AM56" s="230"/>
      <c r="AN56" s="230"/>
      <c r="AO56" s="230"/>
      <c r="AP56" s="230"/>
      <c r="AQ56" s="230"/>
      <c r="AR56" s="230"/>
    </row>
    <row r="57" spans="1:44" s="187" customFormat="1" ht="40.5" customHeight="1">
      <c r="A57" s="255" t="s">
        <v>4</v>
      </c>
      <c r="B57" s="255" t="s">
        <v>7</v>
      </c>
      <c r="C57" s="255" t="s">
        <v>67</v>
      </c>
      <c r="D57" s="255" t="s">
        <v>112</v>
      </c>
      <c r="E57" s="255" t="s">
        <v>46</v>
      </c>
      <c r="F57" s="255" t="s">
        <v>21</v>
      </c>
      <c r="G57" s="255" t="s">
        <v>23</v>
      </c>
      <c r="H57" s="225" t="s">
        <v>114</v>
      </c>
      <c r="I57" s="256" t="s">
        <v>12</v>
      </c>
      <c r="J57" s="225"/>
      <c r="K57" s="251">
        <v>55000</v>
      </c>
      <c r="L57" s="251">
        <v>0</v>
      </c>
      <c r="M57" s="251">
        <v>0</v>
      </c>
      <c r="N57" s="251">
        <v>0</v>
      </c>
      <c r="O57" s="251">
        <v>55000</v>
      </c>
      <c r="P57" s="251">
        <v>50850</v>
      </c>
      <c r="Q57" s="251">
        <v>50850</v>
      </c>
      <c r="R57" s="251">
        <v>50850</v>
      </c>
      <c r="S57" s="251">
        <v>0</v>
      </c>
      <c r="T57" s="251">
        <v>4150</v>
      </c>
      <c r="U57" s="252">
        <f t="shared" si="0"/>
        <v>92.454545454545453</v>
      </c>
      <c r="V57" s="252">
        <f>IF(OR(R57="", R150="", R150=0), "", R57/R$150*100)</f>
        <v>3.5439064466125408E-2</v>
      </c>
      <c r="W57" s="251">
        <v>65000</v>
      </c>
      <c r="X57" s="251">
        <v>0</v>
      </c>
      <c r="Y57" s="251">
        <v>0</v>
      </c>
      <c r="Z57" s="251">
        <v>0</v>
      </c>
      <c r="AA57" s="251">
        <v>65000</v>
      </c>
      <c r="AB57" s="251">
        <v>57600</v>
      </c>
      <c r="AC57" s="251">
        <v>57600</v>
      </c>
      <c r="AD57" s="251">
        <v>57600</v>
      </c>
      <c r="AE57" s="251">
        <v>0</v>
      </c>
      <c r="AF57" s="251">
        <v>7400</v>
      </c>
      <c r="AG57" s="252">
        <f t="shared" si="1"/>
        <v>88.615384615384613</v>
      </c>
      <c r="AH57" s="252">
        <f>IF(OR(AD57="", AD150="", AD150=0), "", AD57/AD$150*100)</f>
        <v>2.4920568284485734E-2</v>
      </c>
      <c r="AI57" s="257">
        <v>-6750</v>
      </c>
      <c r="AJ57" s="258">
        <f t="shared" si="2"/>
        <v>-11.71875</v>
      </c>
      <c r="AK57" s="258">
        <f t="shared" si="3"/>
        <v>1.0518496181639674E-2</v>
      </c>
      <c r="AL57" s="232"/>
      <c r="AM57" s="232"/>
      <c r="AN57" s="232"/>
      <c r="AO57" s="232"/>
      <c r="AP57" s="232"/>
      <c r="AQ57" s="232"/>
      <c r="AR57" s="232"/>
    </row>
    <row r="58" spans="1:44" s="187" customFormat="1" ht="40.5" customHeight="1">
      <c r="A58" s="247" t="s">
        <v>4</v>
      </c>
      <c r="B58" s="247" t="s">
        <v>7</v>
      </c>
      <c r="C58" s="247" t="s">
        <v>67</v>
      </c>
      <c r="D58" s="247" t="s">
        <v>115</v>
      </c>
      <c r="E58" s="247" t="s">
        <v>5</v>
      </c>
      <c r="F58" s="247" t="s">
        <v>5</v>
      </c>
      <c r="G58" s="247" t="s">
        <v>5</v>
      </c>
      <c r="H58" s="248" t="s">
        <v>116</v>
      </c>
      <c r="I58" s="249" t="s">
        <v>12</v>
      </c>
      <c r="J58" s="248"/>
      <c r="K58" s="250">
        <v>61000</v>
      </c>
      <c r="L58" s="250">
        <v>0</v>
      </c>
      <c r="M58" s="250">
        <v>0</v>
      </c>
      <c r="N58" s="250">
        <v>0</v>
      </c>
      <c r="O58" s="250">
        <v>61000</v>
      </c>
      <c r="P58" s="251">
        <v>60000</v>
      </c>
      <c r="Q58" s="251">
        <v>60000</v>
      </c>
      <c r="R58" s="250">
        <v>60000</v>
      </c>
      <c r="S58" s="251">
        <v>0</v>
      </c>
      <c r="T58" s="250">
        <v>1000</v>
      </c>
      <c r="U58" s="252">
        <f t="shared" si="0"/>
        <v>98.360655737704917</v>
      </c>
      <c r="V58" s="252">
        <f>IF(OR(R58="", R150="", R150=0), "", R58/R$150*100)</f>
        <v>4.1816005269764492E-2</v>
      </c>
      <c r="W58" s="251">
        <v>31000</v>
      </c>
      <c r="X58" s="251">
        <v>0</v>
      </c>
      <c r="Y58" s="251">
        <v>0</v>
      </c>
      <c r="Z58" s="251">
        <v>0</v>
      </c>
      <c r="AA58" s="251">
        <v>31000</v>
      </c>
      <c r="AB58" s="251">
        <v>30000</v>
      </c>
      <c r="AC58" s="251">
        <v>30000</v>
      </c>
      <c r="AD58" s="250">
        <v>30000</v>
      </c>
      <c r="AE58" s="251">
        <v>0</v>
      </c>
      <c r="AF58" s="251">
        <v>1000</v>
      </c>
      <c r="AG58" s="252">
        <f t="shared" si="1"/>
        <v>96.774193548387103</v>
      </c>
      <c r="AH58" s="252">
        <f>IF(OR(AD58="", AD150="", AD150=0), "", AD58/AD$150*100)</f>
        <v>1.2979462648169651E-2</v>
      </c>
      <c r="AI58" s="253">
        <v>30000</v>
      </c>
      <c r="AJ58" s="254">
        <f t="shared" si="2"/>
        <v>100</v>
      </c>
      <c r="AK58" s="254">
        <f t="shared" si="3"/>
        <v>2.8836542621594841E-2</v>
      </c>
      <c r="AL58" s="231" t="s">
        <v>271</v>
      </c>
      <c r="AM58" s="233"/>
      <c r="AN58" s="233"/>
      <c r="AO58" s="233"/>
      <c r="AP58" s="233"/>
      <c r="AQ58" s="233"/>
      <c r="AR58" s="233"/>
    </row>
    <row r="59" spans="1:44" s="187" customFormat="1" ht="40.5" customHeight="1">
      <c r="A59" s="255" t="s">
        <v>4</v>
      </c>
      <c r="B59" s="255" t="s">
        <v>7</v>
      </c>
      <c r="C59" s="255" t="s">
        <v>67</v>
      </c>
      <c r="D59" s="255" t="s">
        <v>115</v>
      </c>
      <c r="E59" s="255" t="s">
        <v>117</v>
      </c>
      <c r="F59" s="255" t="s">
        <v>21</v>
      </c>
      <c r="G59" s="255" t="s">
        <v>88</v>
      </c>
      <c r="H59" s="225" t="s">
        <v>120</v>
      </c>
      <c r="I59" s="256" t="s">
        <v>12</v>
      </c>
      <c r="J59" s="225"/>
      <c r="K59" s="251">
        <v>30000</v>
      </c>
      <c r="L59" s="251">
        <v>0</v>
      </c>
      <c r="M59" s="251">
        <v>0</v>
      </c>
      <c r="N59" s="251">
        <v>0</v>
      </c>
      <c r="O59" s="251">
        <v>30000</v>
      </c>
      <c r="P59" s="251">
        <v>30000</v>
      </c>
      <c r="Q59" s="251">
        <v>30000</v>
      </c>
      <c r="R59" s="251">
        <v>30000</v>
      </c>
      <c r="S59" s="251">
        <v>0</v>
      </c>
      <c r="T59" s="251">
        <v>0</v>
      </c>
      <c r="U59" s="252">
        <f t="shared" si="0"/>
        <v>100</v>
      </c>
      <c r="V59" s="252">
        <f>IF(OR(R59="", R150="", R150=0), "", R59/R$150*100)</f>
        <v>2.0908002634882246E-2</v>
      </c>
      <c r="W59" s="251">
        <v>30000</v>
      </c>
      <c r="X59" s="251">
        <v>0</v>
      </c>
      <c r="Y59" s="251">
        <v>0</v>
      </c>
      <c r="Z59" s="251">
        <v>0</v>
      </c>
      <c r="AA59" s="251">
        <v>30000</v>
      </c>
      <c r="AB59" s="251">
        <v>30000</v>
      </c>
      <c r="AC59" s="251">
        <v>30000</v>
      </c>
      <c r="AD59" s="251">
        <v>30000</v>
      </c>
      <c r="AE59" s="251">
        <v>0</v>
      </c>
      <c r="AF59" s="251">
        <v>0</v>
      </c>
      <c r="AG59" s="252">
        <f t="shared" si="1"/>
        <v>100</v>
      </c>
      <c r="AH59" s="252">
        <f>IF(OR(AD59="", AD150="", AD150=0), "", AD59/AD$150*100)</f>
        <v>1.2979462648169651E-2</v>
      </c>
      <c r="AI59" s="257">
        <v>0</v>
      </c>
      <c r="AJ59" s="258">
        <f t="shared" si="2"/>
        <v>0</v>
      </c>
      <c r="AK59" s="258">
        <f t="shared" si="3"/>
        <v>7.9285399867125954E-3</v>
      </c>
      <c r="AL59" s="232"/>
      <c r="AM59" s="232"/>
      <c r="AN59" s="232"/>
      <c r="AO59" s="232"/>
      <c r="AP59" s="232"/>
      <c r="AQ59" s="232"/>
      <c r="AR59" s="232"/>
    </row>
    <row r="60" spans="1:44" s="187" customFormat="1" ht="40.5" customHeight="1">
      <c r="A60" s="255" t="s">
        <v>4</v>
      </c>
      <c r="B60" s="255" t="s">
        <v>7</v>
      </c>
      <c r="C60" s="255" t="s">
        <v>67</v>
      </c>
      <c r="D60" s="255" t="s">
        <v>115</v>
      </c>
      <c r="E60" s="255" t="s">
        <v>46</v>
      </c>
      <c r="F60" s="255" t="s">
        <v>21</v>
      </c>
      <c r="G60" s="255" t="s">
        <v>23</v>
      </c>
      <c r="H60" s="225" t="s">
        <v>121</v>
      </c>
      <c r="I60" s="256" t="s">
        <v>12</v>
      </c>
      <c r="J60" s="225"/>
      <c r="K60" s="251">
        <v>30000</v>
      </c>
      <c r="L60" s="251">
        <v>0</v>
      </c>
      <c r="M60" s="251">
        <v>0</v>
      </c>
      <c r="N60" s="251">
        <v>0</v>
      </c>
      <c r="O60" s="251">
        <v>30000</v>
      </c>
      <c r="P60" s="251">
        <v>30000</v>
      </c>
      <c r="Q60" s="251">
        <v>30000</v>
      </c>
      <c r="R60" s="251">
        <v>30000</v>
      </c>
      <c r="S60" s="251">
        <v>0</v>
      </c>
      <c r="T60" s="251">
        <v>0</v>
      </c>
      <c r="U60" s="252">
        <f t="shared" si="0"/>
        <v>100</v>
      </c>
      <c r="V60" s="252">
        <f>IF(OR(R60="", R150="", R150=0), "", R60/R$150*100)</f>
        <v>2.0908002634882246E-2</v>
      </c>
      <c r="W60" s="251">
        <v>0</v>
      </c>
      <c r="X60" s="251">
        <v>0</v>
      </c>
      <c r="Y60" s="251">
        <v>0</v>
      </c>
      <c r="Z60" s="251">
        <v>0</v>
      </c>
      <c r="AA60" s="251">
        <v>0</v>
      </c>
      <c r="AB60" s="251">
        <v>0</v>
      </c>
      <c r="AC60" s="251">
        <v>0</v>
      </c>
      <c r="AD60" s="251">
        <v>0</v>
      </c>
      <c r="AE60" s="251">
        <v>0</v>
      </c>
      <c r="AF60" s="251">
        <v>0</v>
      </c>
      <c r="AG60" s="252" t="str">
        <f t="shared" si="1"/>
        <v/>
      </c>
      <c r="AH60" s="252">
        <f>IF(OR(AD60="", AD150="", AD150=0), "", AD60/AD$150*100)</f>
        <v>0</v>
      </c>
      <c r="AI60" s="257">
        <v>30000</v>
      </c>
      <c r="AJ60" s="258" t="str">
        <f t="shared" si="2"/>
        <v>皆増</v>
      </c>
      <c r="AK60" s="258">
        <f t="shared" si="3"/>
        <v>2.0908002634882246E-2</v>
      </c>
      <c r="AL60" s="225" t="s">
        <v>367</v>
      </c>
      <c r="AM60" s="225" t="s">
        <v>366</v>
      </c>
      <c r="AN60" s="225" t="s">
        <v>396</v>
      </c>
      <c r="AO60" s="225"/>
      <c r="AP60" s="225"/>
      <c r="AQ60" s="225"/>
      <c r="AR60" s="225"/>
    </row>
    <row r="61" spans="1:44" s="187" customFormat="1" ht="40.5" customHeight="1">
      <c r="A61" s="255" t="s">
        <v>4</v>
      </c>
      <c r="B61" s="255" t="s">
        <v>7</v>
      </c>
      <c r="C61" s="255" t="s">
        <v>67</v>
      </c>
      <c r="D61" s="255" t="s">
        <v>115</v>
      </c>
      <c r="E61" s="255" t="s">
        <v>46</v>
      </c>
      <c r="F61" s="255" t="s">
        <v>21</v>
      </c>
      <c r="G61" s="255" t="s">
        <v>122</v>
      </c>
      <c r="H61" s="225" t="s">
        <v>276</v>
      </c>
      <c r="I61" s="256" t="s">
        <v>12</v>
      </c>
      <c r="J61" s="225"/>
      <c r="K61" s="251">
        <v>1000</v>
      </c>
      <c r="L61" s="251">
        <v>0</v>
      </c>
      <c r="M61" s="251">
        <v>0</v>
      </c>
      <c r="N61" s="251">
        <v>0</v>
      </c>
      <c r="O61" s="251">
        <v>1000</v>
      </c>
      <c r="P61" s="251">
        <v>0</v>
      </c>
      <c r="Q61" s="251">
        <v>0</v>
      </c>
      <c r="R61" s="251">
        <v>0</v>
      </c>
      <c r="S61" s="251">
        <v>0</v>
      </c>
      <c r="T61" s="251">
        <v>1000</v>
      </c>
      <c r="U61" s="252">
        <f t="shared" si="0"/>
        <v>0</v>
      </c>
      <c r="V61" s="252">
        <f>IF(OR(R61="", R150="", R150=0), "", R61/R$150*100)</f>
        <v>0</v>
      </c>
      <c r="W61" s="251">
        <v>1000</v>
      </c>
      <c r="X61" s="251">
        <v>0</v>
      </c>
      <c r="Y61" s="251">
        <v>0</v>
      </c>
      <c r="Z61" s="251">
        <v>0</v>
      </c>
      <c r="AA61" s="251">
        <v>1000</v>
      </c>
      <c r="AB61" s="251">
        <v>0</v>
      </c>
      <c r="AC61" s="251">
        <v>0</v>
      </c>
      <c r="AD61" s="251">
        <v>0</v>
      </c>
      <c r="AE61" s="251">
        <v>0</v>
      </c>
      <c r="AF61" s="251">
        <v>1000</v>
      </c>
      <c r="AG61" s="252">
        <f t="shared" si="1"/>
        <v>0</v>
      </c>
      <c r="AH61" s="252">
        <f>IF(OR(AD61="", AD150="", AD150=0), "", AD61/AD$150*100)</f>
        <v>0</v>
      </c>
      <c r="AI61" s="257">
        <v>0</v>
      </c>
      <c r="AJ61" s="258">
        <f t="shared" si="2"/>
        <v>0</v>
      </c>
      <c r="AK61" s="258">
        <f t="shared" si="3"/>
        <v>0</v>
      </c>
      <c r="AL61" s="225" t="s">
        <v>368</v>
      </c>
      <c r="AM61" s="225" t="s">
        <v>369</v>
      </c>
      <c r="AN61" s="225" t="s">
        <v>397</v>
      </c>
      <c r="AO61" s="225"/>
      <c r="AP61" s="225"/>
      <c r="AQ61" s="225"/>
      <c r="AR61" s="225"/>
    </row>
    <row r="62" spans="1:44" s="187" customFormat="1" ht="40.5" customHeight="1">
      <c r="A62" s="247" t="s">
        <v>4</v>
      </c>
      <c r="B62" s="247" t="s">
        <v>7</v>
      </c>
      <c r="C62" s="247" t="s">
        <v>67</v>
      </c>
      <c r="D62" s="247" t="s">
        <v>123</v>
      </c>
      <c r="E62" s="247" t="s">
        <v>5</v>
      </c>
      <c r="F62" s="247" t="s">
        <v>5</v>
      </c>
      <c r="G62" s="247" t="s">
        <v>5</v>
      </c>
      <c r="H62" s="248" t="s">
        <v>124</v>
      </c>
      <c r="I62" s="249" t="s">
        <v>12</v>
      </c>
      <c r="J62" s="248"/>
      <c r="K62" s="250">
        <v>2145000</v>
      </c>
      <c r="L62" s="250">
        <v>-1595000</v>
      </c>
      <c r="M62" s="250">
        <v>0</v>
      </c>
      <c r="N62" s="250">
        <v>0</v>
      </c>
      <c r="O62" s="250">
        <v>550000</v>
      </c>
      <c r="P62" s="251">
        <v>549350</v>
      </c>
      <c r="Q62" s="251">
        <v>549350</v>
      </c>
      <c r="R62" s="250">
        <v>549350</v>
      </c>
      <c r="S62" s="251">
        <v>0</v>
      </c>
      <c r="T62" s="250">
        <v>650</v>
      </c>
      <c r="U62" s="252">
        <f t="shared" si="0"/>
        <v>99.881818181818176</v>
      </c>
      <c r="V62" s="252">
        <f>IF(OR(R62="", R150="", R150=0), "", R62/R$150*100)</f>
        <v>0.38286037491575209</v>
      </c>
      <c r="W62" s="251">
        <v>0</v>
      </c>
      <c r="X62" s="251">
        <v>1378000</v>
      </c>
      <c r="Y62" s="251">
        <v>0</v>
      </c>
      <c r="Z62" s="251">
        <v>0</v>
      </c>
      <c r="AA62" s="251">
        <v>1378000</v>
      </c>
      <c r="AB62" s="251">
        <v>258114</v>
      </c>
      <c r="AC62" s="251">
        <v>258114</v>
      </c>
      <c r="AD62" s="250">
        <v>258114</v>
      </c>
      <c r="AE62" s="251">
        <v>0</v>
      </c>
      <c r="AF62" s="251">
        <v>1119886</v>
      </c>
      <c r="AG62" s="252">
        <f t="shared" si="1"/>
        <v>18.731059506531206</v>
      </c>
      <c r="AH62" s="252">
        <f>IF(OR(AD62="", AD150="", AD150=0), "", AD62/AD$150*100)</f>
        <v>0.11167270073232205</v>
      </c>
      <c r="AI62" s="253">
        <v>291236</v>
      </c>
      <c r="AJ62" s="254">
        <f t="shared" si="2"/>
        <v>112.83231440371308</v>
      </c>
      <c r="AK62" s="254">
        <f t="shared" si="3"/>
        <v>0.27118767418343004</v>
      </c>
      <c r="AL62" s="228" t="s">
        <v>272</v>
      </c>
      <c r="AM62" s="234"/>
      <c r="AN62" s="234"/>
      <c r="AO62" s="234"/>
      <c r="AP62" s="234"/>
      <c r="AQ62" s="234"/>
      <c r="AR62" s="234"/>
    </row>
    <row r="63" spans="1:44" s="187" customFormat="1" ht="40.5" customHeight="1">
      <c r="A63" s="255" t="s">
        <v>4</v>
      </c>
      <c r="B63" s="255" t="s">
        <v>7</v>
      </c>
      <c r="C63" s="255" t="s">
        <v>67</v>
      </c>
      <c r="D63" s="255" t="s">
        <v>123</v>
      </c>
      <c r="E63" s="255" t="s">
        <v>46</v>
      </c>
      <c r="F63" s="255" t="s">
        <v>21</v>
      </c>
      <c r="G63" s="255" t="s">
        <v>23</v>
      </c>
      <c r="H63" s="225" t="s">
        <v>125</v>
      </c>
      <c r="I63" s="256" t="s">
        <v>12</v>
      </c>
      <c r="J63" s="225"/>
      <c r="K63" s="251">
        <v>145000</v>
      </c>
      <c r="L63" s="251">
        <v>0</v>
      </c>
      <c r="M63" s="251">
        <v>0</v>
      </c>
      <c r="N63" s="251">
        <v>4350</v>
      </c>
      <c r="O63" s="251">
        <v>149350</v>
      </c>
      <c r="P63" s="251">
        <v>149350</v>
      </c>
      <c r="Q63" s="251">
        <v>149350</v>
      </c>
      <c r="R63" s="251">
        <v>149350</v>
      </c>
      <c r="S63" s="251">
        <v>0</v>
      </c>
      <c r="T63" s="251">
        <v>0</v>
      </c>
      <c r="U63" s="252">
        <f t="shared" si="0"/>
        <v>100</v>
      </c>
      <c r="V63" s="252">
        <f>IF(OR(R63="", R150="", R150=0), "", R63/R$150*100)</f>
        <v>0.10408700645065545</v>
      </c>
      <c r="W63" s="251">
        <v>0</v>
      </c>
      <c r="X63" s="251">
        <v>35000</v>
      </c>
      <c r="Y63" s="251">
        <v>0</v>
      </c>
      <c r="Z63" s="251">
        <v>0</v>
      </c>
      <c r="AA63" s="251">
        <v>35000</v>
      </c>
      <c r="AB63" s="251">
        <v>16787</v>
      </c>
      <c r="AC63" s="251">
        <v>16787</v>
      </c>
      <c r="AD63" s="251">
        <v>16787</v>
      </c>
      <c r="AE63" s="251">
        <v>0</v>
      </c>
      <c r="AF63" s="251">
        <v>18213</v>
      </c>
      <c r="AG63" s="252">
        <f t="shared" si="1"/>
        <v>47.962857142857139</v>
      </c>
      <c r="AH63" s="252">
        <f>IF(OR(AD63="", AD150="", AD150=0), "", AD63/AD$150*100)</f>
        <v>7.2628746491607988E-3</v>
      </c>
      <c r="AI63" s="257">
        <v>132563</v>
      </c>
      <c r="AJ63" s="258">
        <f t="shared" si="2"/>
        <v>789.67653541430866</v>
      </c>
      <c r="AK63" s="258">
        <f t="shared" si="3"/>
        <v>9.6824131801494656E-2</v>
      </c>
      <c r="AL63" s="232"/>
      <c r="AM63" s="232"/>
      <c r="AN63" s="232"/>
      <c r="AO63" s="232"/>
      <c r="AP63" s="232"/>
      <c r="AQ63" s="232"/>
      <c r="AR63" s="232"/>
    </row>
    <row r="64" spans="1:44" s="187" customFormat="1" ht="40.5" customHeight="1">
      <c r="A64" s="255" t="s">
        <v>4</v>
      </c>
      <c r="B64" s="255" t="s">
        <v>7</v>
      </c>
      <c r="C64" s="255" t="s">
        <v>67</v>
      </c>
      <c r="D64" s="255" t="s">
        <v>123</v>
      </c>
      <c r="E64" s="255" t="s">
        <v>46</v>
      </c>
      <c r="F64" s="255" t="s">
        <v>32</v>
      </c>
      <c r="G64" s="255" t="s">
        <v>34</v>
      </c>
      <c r="H64" s="225" t="s">
        <v>126</v>
      </c>
      <c r="I64" s="256" t="s">
        <v>12</v>
      </c>
      <c r="J64" s="225"/>
      <c r="K64" s="251">
        <v>2000000</v>
      </c>
      <c r="L64" s="251">
        <v>-1595000</v>
      </c>
      <c r="M64" s="251">
        <v>0</v>
      </c>
      <c r="N64" s="251">
        <v>-4350</v>
      </c>
      <c r="O64" s="251">
        <v>400650</v>
      </c>
      <c r="P64" s="251">
        <v>400000</v>
      </c>
      <c r="Q64" s="251">
        <v>400000</v>
      </c>
      <c r="R64" s="251">
        <v>400000</v>
      </c>
      <c r="S64" s="251">
        <v>0</v>
      </c>
      <c r="T64" s="251">
        <v>650</v>
      </c>
      <c r="U64" s="252">
        <f t="shared" si="0"/>
        <v>99.8377636340946</v>
      </c>
      <c r="V64" s="252">
        <f>IF(OR(R64="", R150="", R150=0), "", R64/R$150*100)</f>
        <v>0.27877336846509665</v>
      </c>
      <c r="W64" s="251">
        <v>0</v>
      </c>
      <c r="X64" s="251">
        <v>1100000</v>
      </c>
      <c r="Y64" s="251">
        <v>0</v>
      </c>
      <c r="Z64" s="251">
        <v>0</v>
      </c>
      <c r="AA64" s="251">
        <v>1100000</v>
      </c>
      <c r="AB64" s="251">
        <v>0</v>
      </c>
      <c r="AC64" s="251">
        <v>0</v>
      </c>
      <c r="AD64" s="251">
        <v>0</v>
      </c>
      <c r="AE64" s="251">
        <v>0</v>
      </c>
      <c r="AF64" s="251">
        <v>1100000</v>
      </c>
      <c r="AG64" s="252">
        <f t="shared" si="1"/>
        <v>0</v>
      </c>
      <c r="AH64" s="252">
        <f>IF(OR(AD64="", AD150="", AD150=0), "", AD64/AD$150*100)</f>
        <v>0</v>
      </c>
      <c r="AI64" s="257">
        <v>400000</v>
      </c>
      <c r="AJ64" s="258" t="str">
        <f t="shared" si="2"/>
        <v>皆増</v>
      </c>
      <c r="AK64" s="258">
        <f t="shared" si="3"/>
        <v>0.27877336846509665</v>
      </c>
      <c r="AL64" s="232"/>
      <c r="AM64" s="232"/>
      <c r="AN64" s="232"/>
      <c r="AO64" s="232"/>
      <c r="AP64" s="232"/>
      <c r="AQ64" s="232"/>
      <c r="AR64" s="232"/>
    </row>
    <row r="65" spans="1:44" s="187" customFormat="1" ht="40.5" customHeight="1">
      <c r="A65" s="255" t="s">
        <v>4</v>
      </c>
      <c r="B65" s="255" t="s">
        <v>7</v>
      </c>
      <c r="C65" s="255" t="s">
        <v>67</v>
      </c>
      <c r="D65" s="255" t="s">
        <v>123</v>
      </c>
      <c r="E65" s="255" t="s">
        <v>21</v>
      </c>
      <c r="F65" s="255" t="s">
        <v>127</v>
      </c>
      <c r="G65" s="255" t="s">
        <v>129</v>
      </c>
      <c r="H65" s="225" t="s">
        <v>130</v>
      </c>
      <c r="I65" s="256" t="s">
        <v>12</v>
      </c>
      <c r="J65" s="225"/>
      <c r="K65" s="251" t="s">
        <v>5</v>
      </c>
      <c r="L65" s="251" t="s">
        <v>5</v>
      </c>
      <c r="M65" s="251" t="s">
        <v>5</v>
      </c>
      <c r="N65" s="251" t="s">
        <v>5</v>
      </c>
      <c r="O65" s="251" t="s">
        <v>5</v>
      </c>
      <c r="P65" s="251" t="s">
        <v>5</v>
      </c>
      <c r="Q65" s="251" t="s">
        <v>5</v>
      </c>
      <c r="R65" s="251">
        <v>0</v>
      </c>
      <c r="S65" s="251" t="s">
        <v>5</v>
      </c>
      <c r="T65" s="251" t="s">
        <v>5</v>
      </c>
      <c r="U65" s="252" t="str">
        <f t="shared" si="0"/>
        <v/>
      </c>
      <c r="V65" s="252">
        <f>IF(OR(R65="", R150="", R150=0), "", R65/R$150*100)</f>
        <v>0</v>
      </c>
      <c r="W65" s="251">
        <v>0</v>
      </c>
      <c r="X65" s="251">
        <v>151000</v>
      </c>
      <c r="Y65" s="251">
        <v>0</v>
      </c>
      <c r="Z65" s="251">
        <v>0</v>
      </c>
      <c r="AA65" s="251">
        <v>151000</v>
      </c>
      <c r="AB65" s="251">
        <v>149827</v>
      </c>
      <c r="AC65" s="251">
        <v>149827</v>
      </c>
      <c r="AD65" s="251">
        <v>149827</v>
      </c>
      <c r="AE65" s="251">
        <v>0</v>
      </c>
      <c r="AF65" s="251">
        <v>1173</v>
      </c>
      <c r="AG65" s="252">
        <f t="shared" si="1"/>
        <v>99.223178807947022</v>
      </c>
      <c r="AH65" s="252">
        <f>IF(OR(AD65="", AD150="", AD150=0), "", AD65/AD$150*100)</f>
        <v>6.4822465006243807E-2</v>
      </c>
      <c r="AI65" s="257">
        <v>-149827</v>
      </c>
      <c r="AJ65" s="258" t="str">
        <f t="shared" si="2"/>
        <v>皆減</v>
      </c>
      <c r="AK65" s="258">
        <f t="shared" si="3"/>
        <v>-6.4822465006243807E-2</v>
      </c>
      <c r="AL65" s="232"/>
      <c r="AM65" s="232"/>
      <c r="AN65" s="232"/>
      <c r="AO65" s="232"/>
      <c r="AP65" s="232"/>
      <c r="AQ65" s="232"/>
      <c r="AR65" s="232"/>
    </row>
    <row r="66" spans="1:44" s="187" customFormat="1" ht="40.5" customHeight="1">
      <c r="A66" s="255" t="s">
        <v>4</v>
      </c>
      <c r="B66" s="255" t="s">
        <v>7</v>
      </c>
      <c r="C66" s="255" t="s">
        <v>67</v>
      </c>
      <c r="D66" s="255" t="s">
        <v>123</v>
      </c>
      <c r="E66" s="255" t="s">
        <v>36</v>
      </c>
      <c r="F66" s="255" t="s">
        <v>21</v>
      </c>
      <c r="G66" s="255" t="s">
        <v>23</v>
      </c>
      <c r="H66" s="225" t="s">
        <v>91</v>
      </c>
      <c r="I66" s="256" t="s">
        <v>12</v>
      </c>
      <c r="J66" s="225"/>
      <c r="K66" s="251" t="s">
        <v>5</v>
      </c>
      <c r="L66" s="251" t="s">
        <v>5</v>
      </c>
      <c r="M66" s="251" t="s">
        <v>5</v>
      </c>
      <c r="N66" s="251" t="s">
        <v>5</v>
      </c>
      <c r="O66" s="251" t="s">
        <v>5</v>
      </c>
      <c r="P66" s="251" t="s">
        <v>5</v>
      </c>
      <c r="Q66" s="251" t="s">
        <v>5</v>
      </c>
      <c r="R66" s="251">
        <v>0</v>
      </c>
      <c r="S66" s="251" t="s">
        <v>5</v>
      </c>
      <c r="T66" s="251" t="s">
        <v>5</v>
      </c>
      <c r="U66" s="252" t="str">
        <f t="shared" si="0"/>
        <v/>
      </c>
      <c r="V66" s="252">
        <f>IF(OR(R66="", R150="", R150=0), "", R66/R$150*100)</f>
        <v>0</v>
      </c>
      <c r="W66" s="251">
        <v>0</v>
      </c>
      <c r="X66" s="251">
        <v>92000</v>
      </c>
      <c r="Y66" s="251">
        <v>0</v>
      </c>
      <c r="Z66" s="251">
        <v>0</v>
      </c>
      <c r="AA66" s="251">
        <v>92000</v>
      </c>
      <c r="AB66" s="251">
        <v>91500</v>
      </c>
      <c r="AC66" s="251">
        <v>91500</v>
      </c>
      <c r="AD66" s="251">
        <v>91500</v>
      </c>
      <c r="AE66" s="251">
        <v>0</v>
      </c>
      <c r="AF66" s="251">
        <v>500</v>
      </c>
      <c r="AG66" s="252">
        <f t="shared" si="1"/>
        <v>99.456521739130437</v>
      </c>
      <c r="AH66" s="252">
        <f>IF(OR(AD66="", AD150="", AD150=0), "", AD66/AD$150*100)</f>
        <v>3.9587361076917439E-2</v>
      </c>
      <c r="AI66" s="257">
        <v>-91500</v>
      </c>
      <c r="AJ66" s="258" t="str">
        <f t="shared" si="2"/>
        <v>皆減</v>
      </c>
      <c r="AK66" s="258">
        <f t="shared" si="3"/>
        <v>-3.9587361076917439E-2</v>
      </c>
      <c r="AL66" s="232"/>
      <c r="AM66" s="232"/>
      <c r="AN66" s="232"/>
      <c r="AO66" s="232"/>
      <c r="AP66" s="232"/>
      <c r="AQ66" s="232"/>
      <c r="AR66" s="232"/>
    </row>
    <row r="67" spans="1:44" s="187" customFormat="1" ht="40.5" customHeight="1">
      <c r="A67" s="247" t="s">
        <v>4</v>
      </c>
      <c r="B67" s="247" t="s">
        <v>7</v>
      </c>
      <c r="C67" s="247" t="s">
        <v>19</v>
      </c>
      <c r="D67" s="247" t="s">
        <v>85</v>
      </c>
      <c r="E67" s="247" t="s">
        <v>5</v>
      </c>
      <c r="F67" s="247" t="s">
        <v>5</v>
      </c>
      <c r="G67" s="247" t="s">
        <v>5</v>
      </c>
      <c r="H67" s="248" t="s">
        <v>132</v>
      </c>
      <c r="I67" s="249" t="s">
        <v>12</v>
      </c>
      <c r="J67" s="248"/>
      <c r="K67" s="250">
        <v>15222000</v>
      </c>
      <c r="L67" s="250">
        <v>198000</v>
      </c>
      <c r="M67" s="250">
        <v>0</v>
      </c>
      <c r="N67" s="250">
        <v>0</v>
      </c>
      <c r="O67" s="250">
        <v>15420000</v>
      </c>
      <c r="P67" s="251">
        <v>9924238</v>
      </c>
      <c r="Q67" s="251">
        <v>9924238</v>
      </c>
      <c r="R67" s="250">
        <v>9924238</v>
      </c>
      <c r="S67" s="251">
        <v>0</v>
      </c>
      <c r="T67" s="250">
        <v>5495762</v>
      </c>
      <c r="U67" s="252">
        <f t="shared" si="0"/>
        <v>64.359520103761341</v>
      </c>
      <c r="V67" s="252">
        <f>IF(OR(R67="", R150="", R150=0), "", R67/R$150*100)</f>
        <v>6.916533141773284</v>
      </c>
      <c r="W67" s="251">
        <v>12604000</v>
      </c>
      <c r="X67" s="251">
        <v>0</v>
      </c>
      <c r="Y67" s="251">
        <v>0</v>
      </c>
      <c r="Z67" s="251">
        <v>83600</v>
      </c>
      <c r="AA67" s="251">
        <v>12687600</v>
      </c>
      <c r="AB67" s="251">
        <v>9116263</v>
      </c>
      <c r="AC67" s="251">
        <v>9116263</v>
      </c>
      <c r="AD67" s="250">
        <v>9116263</v>
      </c>
      <c r="AE67" s="251">
        <v>0</v>
      </c>
      <c r="AF67" s="251">
        <v>3571337</v>
      </c>
      <c r="AG67" s="252">
        <f t="shared" si="1"/>
        <v>71.851752892588038</v>
      </c>
      <c r="AH67" s="252">
        <f>IF(OR(AD67="", AD150="", AD150=0), "", AD67/AD$150*100)</f>
        <v>3.9441398366463676</v>
      </c>
      <c r="AI67" s="253">
        <v>807975</v>
      </c>
      <c r="AJ67" s="254">
        <f t="shared" si="2"/>
        <v>8.8630066947388428</v>
      </c>
      <c r="AK67" s="254">
        <f t="shared" si="3"/>
        <v>2.9723933051269165</v>
      </c>
      <c r="AL67" s="225" t="s">
        <v>273</v>
      </c>
      <c r="AM67" s="230"/>
      <c r="AN67" s="230"/>
      <c r="AO67" s="230"/>
      <c r="AP67" s="230"/>
      <c r="AQ67" s="230"/>
      <c r="AR67" s="230"/>
    </row>
    <row r="68" spans="1:44" s="187" customFormat="1" ht="40.5" customHeight="1">
      <c r="A68" s="255" t="s">
        <v>4</v>
      </c>
      <c r="B68" s="255" t="s">
        <v>7</v>
      </c>
      <c r="C68" s="255" t="s">
        <v>19</v>
      </c>
      <c r="D68" s="255" t="s">
        <v>85</v>
      </c>
      <c r="E68" s="255" t="s">
        <v>7</v>
      </c>
      <c r="F68" s="255" t="s">
        <v>72</v>
      </c>
      <c r="G68" s="255" t="s">
        <v>74</v>
      </c>
      <c r="H68" s="225" t="s">
        <v>282</v>
      </c>
      <c r="I68" s="256" t="s">
        <v>12</v>
      </c>
      <c r="J68" s="225"/>
      <c r="K68" s="251">
        <v>4063000</v>
      </c>
      <c r="L68" s="251">
        <v>198000</v>
      </c>
      <c r="M68" s="251">
        <v>0</v>
      </c>
      <c r="N68" s="251">
        <v>0</v>
      </c>
      <c r="O68" s="251">
        <v>4261000</v>
      </c>
      <c r="P68" s="251">
        <v>4052455</v>
      </c>
      <c r="Q68" s="251">
        <v>4052455</v>
      </c>
      <c r="R68" s="251">
        <v>4052455</v>
      </c>
      <c r="S68" s="251">
        <v>0</v>
      </c>
      <c r="T68" s="251">
        <v>208545</v>
      </c>
      <c r="U68" s="252">
        <f t="shared" ref="U68:U131" si="4">IF(OR(R68="", O68="", O68=0), "", R68/O68*100)</f>
        <v>95.105726355315653</v>
      </c>
      <c r="V68" s="252">
        <f>IF(OR(R68="", R150="", R150=0), "", R68/R$150*100)</f>
        <v>2.8242913272580576</v>
      </c>
      <c r="W68" s="251">
        <v>3845000</v>
      </c>
      <c r="X68" s="251">
        <v>0</v>
      </c>
      <c r="Y68" s="251">
        <v>0</v>
      </c>
      <c r="Z68" s="251">
        <v>0</v>
      </c>
      <c r="AA68" s="251">
        <v>3845000</v>
      </c>
      <c r="AB68" s="251">
        <v>3727152</v>
      </c>
      <c r="AC68" s="251">
        <v>3727152</v>
      </c>
      <c r="AD68" s="251">
        <v>3727152</v>
      </c>
      <c r="AE68" s="251">
        <v>0</v>
      </c>
      <c r="AF68" s="251">
        <v>117848</v>
      </c>
      <c r="AG68" s="252">
        <f t="shared" ref="AG68:AG131" si="5">IF(OR(AD68="", AA68="", AA68=0), "", AD68/AA68*100)</f>
        <v>96.935032509752929</v>
      </c>
      <c r="AH68" s="252">
        <f>IF(OR(AD68="", AD150="", AD150=0), "", AD68/AD$150*100)</f>
        <v>1.6125476722683603</v>
      </c>
      <c r="AI68" s="257">
        <v>325303</v>
      </c>
      <c r="AJ68" s="258">
        <f t="shared" ref="AJ68:AJ131" si="6">IF(AI68=0, 0, IF(AND(OR(R68="", R68=0), AD68&lt;&gt;"", AD68&lt;&gt;0), "皆減", IF(AND(OR(AD68="", AD68=0), R68&lt;&gt;"", R68&lt;&gt;0), "皆増", AI68/AD68*100)))</f>
        <v>8.727924163007037</v>
      </c>
      <c r="AK68" s="258">
        <f t="shared" ref="AK68:AK131" si="7">IF(V68="", IF(AH68="", "", 0-AH68), IF(AH68="", V68, V68-AH68))</f>
        <v>1.2117436549896974</v>
      </c>
      <c r="AL68" s="232"/>
      <c r="AM68" s="232"/>
      <c r="AN68" s="232"/>
      <c r="AO68" s="232"/>
      <c r="AP68" s="232"/>
      <c r="AQ68" s="232"/>
      <c r="AR68" s="232"/>
    </row>
    <row r="69" spans="1:44" s="187" customFormat="1" ht="40.5" customHeight="1">
      <c r="A69" s="255" t="s">
        <v>4</v>
      </c>
      <c r="B69" s="255" t="s">
        <v>7</v>
      </c>
      <c r="C69" s="255" t="s">
        <v>19</v>
      </c>
      <c r="D69" s="255" t="s">
        <v>85</v>
      </c>
      <c r="E69" s="255" t="s">
        <v>21</v>
      </c>
      <c r="F69" s="255" t="s">
        <v>21</v>
      </c>
      <c r="G69" s="255" t="s">
        <v>23</v>
      </c>
      <c r="H69" s="225" t="s">
        <v>27</v>
      </c>
      <c r="I69" s="256" t="s">
        <v>12</v>
      </c>
      <c r="J69" s="225"/>
      <c r="K69" s="251">
        <v>169000</v>
      </c>
      <c r="L69" s="251">
        <v>0</v>
      </c>
      <c r="M69" s="251">
        <v>0</v>
      </c>
      <c r="N69" s="251">
        <v>0</v>
      </c>
      <c r="O69" s="251">
        <v>169000</v>
      </c>
      <c r="P69" s="251">
        <v>168563</v>
      </c>
      <c r="Q69" s="251">
        <v>168563</v>
      </c>
      <c r="R69" s="251">
        <v>168563</v>
      </c>
      <c r="S69" s="251">
        <v>0</v>
      </c>
      <c r="T69" s="251">
        <v>437</v>
      </c>
      <c r="U69" s="252">
        <f t="shared" si="4"/>
        <v>99.7414201183432</v>
      </c>
      <c r="V69" s="252">
        <f>IF(OR(R69="", R150="", R150=0), "", R69/R$150*100)</f>
        <v>0.1174771882714552</v>
      </c>
      <c r="W69" s="251">
        <v>162000</v>
      </c>
      <c r="X69" s="251">
        <v>0</v>
      </c>
      <c r="Y69" s="251">
        <v>0</v>
      </c>
      <c r="Z69" s="251">
        <v>0</v>
      </c>
      <c r="AA69" s="251">
        <v>162000</v>
      </c>
      <c r="AB69" s="251">
        <v>124510</v>
      </c>
      <c r="AC69" s="251">
        <v>124510</v>
      </c>
      <c r="AD69" s="251">
        <v>124510</v>
      </c>
      <c r="AE69" s="251">
        <v>0</v>
      </c>
      <c r="AF69" s="251">
        <v>37490</v>
      </c>
      <c r="AG69" s="252">
        <f t="shared" si="5"/>
        <v>76.858024691358025</v>
      </c>
      <c r="AH69" s="252">
        <f>IF(OR(AD69="", AD150="", AD150=0), "", AD69/AD$150*100)</f>
        <v>5.3869096477453443E-2</v>
      </c>
      <c r="AI69" s="257">
        <v>44053</v>
      </c>
      <c r="AJ69" s="258">
        <f t="shared" si="6"/>
        <v>35.381093888041121</v>
      </c>
      <c r="AK69" s="258">
        <f t="shared" si="7"/>
        <v>6.3608091794001759E-2</v>
      </c>
      <c r="AL69" s="232"/>
      <c r="AM69" s="232"/>
      <c r="AN69" s="232"/>
      <c r="AO69" s="232"/>
      <c r="AP69" s="232"/>
      <c r="AQ69" s="232"/>
      <c r="AR69" s="232"/>
    </row>
    <row r="70" spans="1:44" s="187" customFormat="1" ht="40.5" customHeight="1">
      <c r="A70" s="255" t="s">
        <v>4</v>
      </c>
      <c r="B70" s="255" t="s">
        <v>7</v>
      </c>
      <c r="C70" s="255" t="s">
        <v>19</v>
      </c>
      <c r="D70" s="255" t="s">
        <v>85</v>
      </c>
      <c r="E70" s="255" t="s">
        <v>21</v>
      </c>
      <c r="F70" s="255" t="s">
        <v>15</v>
      </c>
      <c r="G70" s="255" t="s">
        <v>17</v>
      </c>
      <c r="H70" s="225" t="s">
        <v>134</v>
      </c>
      <c r="I70" s="256" t="s">
        <v>12</v>
      </c>
      <c r="J70" s="225"/>
      <c r="K70" s="251">
        <v>2868000</v>
      </c>
      <c r="L70" s="251">
        <v>0</v>
      </c>
      <c r="M70" s="251">
        <v>0</v>
      </c>
      <c r="N70" s="251">
        <v>0</v>
      </c>
      <c r="O70" s="251">
        <v>2868000</v>
      </c>
      <c r="P70" s="251">
        <v>1607029</v>
      </c>
      <c r="Q70" s="251">
        <v>1607029</v>
      </c>
      <c r="R70" s="251">
        <v>1607029</v>
      </c>
      <c r="S70" s="251">
        <v>0</v>
      </c>
      <c r="T70" s="251">
        <v>1260971</v>
      </c>
      <c r="U70" s="252">
        <f t="shared" si="4"/>
        <v>56.033089260808921</v>
      </c>
      <c r="V70" s="252">
        <f>IF(OR(R70="", R150="", R150=0), "", R70/R$150*100)</f>
        <v>1.1199922188777394</v>
      </c>
      <c r="W70" s="251">
        <v>1345000</v>
      </c>
      <c r="X70" s="251">
        <v>0</v>
      </c>
      <c r="Y70" s="251">
        <v>0</v>
      </c>
      <c r="Z70" s="251">
        <v>0</v>
      </c>
      <c r="AA70" s="251">
        <v>1345000</v>
      </c>
      <c r="AB70" s="251">
        <v>872699</v>
      </c>
      <c r="AC70" s="251">
        <v>872699</v>
      </c>
      <c r="AD70" s="251">
        <v>872699</v>
      </c>
      <c r="AE70" s="251">
        <v>0</v>
      </c>
      <c r="AF70" s="251">
        <v>472301</v>
      </c>
      <c r="AG70" s="252">
        <f t="shared" si="5"/>
        <v>64.88468401486989</v>
      </c>
      <c r="AH70" s="252">
        <f>IF(OR(AD70="", AD150="", AD150=0), "", AD70/AD$150*100)</f>
        <v>0.37757213578650023</v>
      </c>
      <c r="AI70" s="257">
        <v>734330</v>
      </c>
      <c r="AJ70" s="258">
        <f t="shared" si="6"/>
        <v>84.144705104509114</v>
      </c>
      <c r="AK70" s="258">
        <f t="shared" si="7"/>
        <v>0.74242008309123908</v>
      </c>
      <c r="AL70" s="232"/>
      <c r="AM70" s="232"/>
      <c r="AN70" s="232"/>
      <c r="AO70" s="232"/>
      <c r="AP70" s="232"/>
      <c r="AQ70" s="232"/>
      <c r="AR70" s="232"/>
    </row>
    <row r="71" spans="1:44" s="187" customFormat="1" ht="40.5" customHeight="1">
      <c r="A71" s="255" t="s">
        <v>4</v>
      </c>
      <c r="B71" s="255" t="s">
        <v>7</v>
      </c>
      <c r="C71" s="255" t="s">
        <v>19</v>
      </c>
      <c r="D71" s="255" t="s">
        <v>85</v>
      </c>
      <c r="E71" s="255" t="s">
        <v>21</v>
      </c>
      <c r="F71" s="255" t="s">
        <v>135</v>
      </c>
      <c r="G71" s="255" t="s">
        <v>137</v>
      </c>
      <c r="H71" s="225" t="s">
        <v>138</v>
      </c>
      <c r="I71" s="256" t="s">
        <v>12</v>
      </c>
      <c r="J71" s="225"/>
      <c r="K71" s="251">
        <v>4268000</v>
      </c>
      <c r="L71" s="251">
        <v>0</v>
      </c>
      <c r="M71" s="251">
        <v>0</v>
      </c>
      <c r="N71" s="251">
        <v>0</v>
      </c>
      <c r="O71" s="251">
        <v>4268000</v>
      </c>
      <c r="P71" s="251">
        <v>1530635</v>
      </c>
      <c r="Q71" s="251">
        <v>1530635</v>
      </c>
      <c r="R71" s="251">
        <v>1530635</v>
      </c>
      <c r="S71" s="251">
        <v>0</v>
      </c>
      <c r="T71" s="251">
        <v>2737365</v>
      </c>
      <c r="U71" s="252">
        <f t="shared" si="4"/>
        <v>35.863050609184633</v>
      </c>
      <c r="V71" s="252">
        <f>IF(OR(R71="", R150="", R150=0), "", R71/R$150*100)</f>
        <v>1.0667506871014329</v>
      </c>
      <c r="W71" s="251">
        <v>1940000</v>
      </c>
      <c r="X71" s="251">
        <v>0</v>
      </c>
      <c r="Y71" s="251">
        <v>0</v>
      </c>
      <c r="Z71" s="251">
        <v>0</v>
      </c>
      <c r="AA71" s="251">
        <v>1940000</v>
      </c>
      <c r="AB71" s="251">
        <v>927566</v>
      </c>
      <c r="AC71" s="251">
        <v>927566</v>
      </c>
      <c r="AD71" s="251">
        <v>927566</v>
      </c>
      <c r="AE71" s="251">
        <v>0</v>
      </c>
      <c r="AF71" s="251">
        <v>1012434</v>
      </c>
      <c r="AG71" s="252">
        <f t="shared" si="5"/>
        <v>47.812680412371137</v>
      </c>
      <c r="AH71" s="252">
        <f>IF(OR(AD71="", AD150="", AD150=0), "", AD71/AD$150*100)</f>
        <v>0.40131027502373767</v>
      </c>
      <c r="AI71" s="257">
        <v>603069</v>
      </c>
      <c r="AJ71" s="258">
        <f t="shared" si="6"/>
        <v>65.01628994594455</v>
      </c>
      <c r="AK71" s="258">
        <f t="shared" si="7"/>
        <v>0.66544041207769533</v>
      </c>
      <c r="AL71" s="232"/>
      <c r="AM71" s="232"/>
      <c r="AN71" s="232"/>
      <c r="AO71" s="232"/>
      <c r="AP71" s="232"/>
      <c r="AQ71" s="232"/>
      <c r="AR71" s="232"/>
    </row>
    <row r="72" spans="1:44" s="187" customFormat="1" ht="40.5" customHeight="1">
      <c r="A72" s="255" t="s">
        <v>4</v>
      </c>
      <c r="B72" s="255" t="s">
        <v>7</v>
      </c>
      <c r="C72" s="255" t="s">
        <v>19</v>
      </c>
      <c r="D72" s="255" t="s">
        <v>85</v>
      </c>
      <c r="E72" s="255" t="s">
        <v>21</v>
      </c>
      <c r="F72" s="255" t="s">
        <v>127</v>
      </c>
      <c r="G72" s="255" t="s">
        <v>129</v>
      </c>
      <c r="H72" s="225" t="s">
        <v>130</v>
      </c>
      <c r="I72" s="256" t="s">
        <v>12</v>
      </c>
      <c r="J72" s="225"/>
      <c r="K72" s="251">
        <v>0</v>
      </c>
      <c r="L72" s="251">
        <v>0</v>
      </c>
      <c r="M72" s="251">
        <v>0</v>
      </c>
      <c r="N72" s="251">
        <v>135300</v>
      </c>
      <c r="O72" s="251">
        <v>135300</v>
      </c>
      <c r="P72" s="251">
        <v>135300</v>
      </c>
      <c r="Q72" s="251">
        <v>135300</v>
      </c>
      <c r="R72" s="251">
        <v>135300</v>
      </c>
      <c r="S72" s="251">
        <v>0</v>
      </c>
      <c r="T72" s="251">
        <v>0</v>
      </c>
      <c r="U72" s="252">
        <f t="shared" si="4"/>
        <v>100</v>
      </c>
      <c r="V72" s="252">
        <f>IF(OR(R72="", R150="", R150=0), "", R72/R$150*100)</f>
        <v>9.4295091883318929E-2</v>
      </c>
      <c r="W72" s="251">
        <v>0</v>
      </c>
      <c r="X72" s="251">
        <v>0</v>
      </c>
      <c r="Y72" s="251">
        <v>0</v>
      </c>
      <c r="Z72" s="251">
        <v>0</v>
      </c>
      <c r="AA72" s="251">
        <v>0</v>
      </c>
      <c r="AB72" s="251">
        <v>0</v>
      </c>
      <c r="AC72" s="251">
        <v>0</v>
      </c>
      <c r="AD72" s="251">
        <v>0</v>
      </c>
      <c r="AE72" s="251">
        <v>0</v>
      </c>
      <c r="AF72" s="251">
        <v>0</v>
      </c>
      <c r="AG72" s="252" t="str">
        <f t="shared" si="5"/>
        <v/>
      </c>
      <c r="AH72" s="252">
        <f>IF(OR(AD72="", AD150="", AD150=0), "", AD72/AD$150*100)</f>
        <v>0</v>
      </c>
      <c r="AI72" s="257">
        <v>135300</v>
      </c>
      <c r="AJ72" s="258" t="str">
        <f t="shared" si="6"/>
        <v>皆増</v>
      </c>
      <c r="AK72" s="258">
        <f t="shared" si="7"/>
        <v>9.4295091883318929E-2</v>
      </c>
      <c r="AL72" s="232"/>
      <c r="AM72" s="232"/>
      <c r="AN72" s="232"/>
      <c r="AO72" s="232"/>
      <c r="AP72" s="232"/>
      <c r="AQ72" s="232"/>
      <c r="AR72" s="232"/>
    </row>
    <row r="73" spans="1:44" s="187" customFormat="1" ht="40.5" customHeight="1">
      <c r="A73" s="255" t="s">
        <v>4</v>
      </c>
      <c r="B73" s="255" t="s">
        <v>7</v>
      </c>
      <c r="C73" s="255" t="s">
        <v>19</v>
      </c>
      <c r="D73" s="255" t="s">
        <v>85</v>
      </c>
      <c r="E73" s="255" t="s">
        <v>36</v>
      </c>
      <c r="F73" s="255" t="s">
        <v>21</v>
      </c>
      <c r="G73" s="255" t="s">
        <v>23</v>
      </c>
      <c r="H73" s="225" t="s">
        <v>91</v>
      </c>
      <c r="I73" s="256" t="s">
        <v>12</v>
      </c>
      <c r="J73" s="225"/>
      <c r="K73" s="251">
        <v>147000</v>
      </c>
      <c r="L73" s="251">
        <v>0</v>
      </c>
      <c r="M73" s="251">
        <v>0</v>
      </c>
      <c r="N73" s="251">
        <v>0</v>
      </c>
      <c r="O73" s="251">
        <v>147000</v>
      </c>
      <c r="P73" s="251">
        <v>139830</v>
      </c>
      <c r="Q73" s="251">
        <v>139830</v>
      </c>
      <c r="R73" s="251">
        <v>139830</v>
      </c>
      <c r="S73" s="251">
        <v>0</v>
      </c>
      <c r="T73" s="251">
        <v>7170</v>
      </c>
      <c r="U73" s="252">
        <f t="shared" si="4"/>
        <v>95.122448979591837</v>
      </c>
      <c r="V73" s="252">
        <f>IF(OR(R73="", R150="", R150=0), "", R73/R$150*100)</f>
        <v>9.745220028118616E-2</v>
      </c>
      <c r="W73" s="251">
        <v>147000</v>
      </c>
      <c r="X73" s="251">
        <v>0</v>
      </c>
      <c r="Y73" s="251">
        <v>0</v>
      </c>
      <c r="Z73" s="251">
        <v>0</v>
      </c>
      <c r="AA73" s="251">
        <v>147000</v>
      </c>
      <c r="AB73" s="251">
        <v>141325</v>
      </c>
      <c r="AC73" s="251">
        <v>141325</v>
      </c>
      <c r="AD73" s="251">
        <v>141325</v>
      </c>
      <c r="AE73" s="251">
        <v>0</v>
      </c>
      <c r="AF73" s="251">
        <v>5675</v>
      </c>
      <c r="AG73" s="252">
        <f t="shared" si="5"/>
        <v>96.139455782312922</v>
      </c>
      <c r="AH73" s="252">
        <f>IF(OR(AD73="", AD150="", AD150=0), "", AD73/AD$150*100)</f>
        <v>6.1144085291752533E-2</v>
      </c>
      <c r="AI73" s="257">
        <v>-1495</v>
      </c>
      <c r="AJ73" s="258">
        <f t="shared" si="6"/>
        <v>-1.0578453918273483</v>
      </c>
      <c r="AK73" s="258">
        <f t="shared" si="7"/>
        <v>3.6308114989433628E-2</v>
      </c>
      <c r="AL73" s="232"/>
      <c r="AM73" s="232"/>
      <c r="AN73" s="232"/>
      <c r="AO73" s="232"/>
      <c r="AP73" s="232"/>
      <c r="AQ73" s="232"/>
      <c r="AR73" s="232"/>
    </row>
    <row r="74" spans="1:44" s="187" customFormat="1" ht="40.5" customHeight="1">
      <c r="A74" s="255" t="s">
        <v>4</v>
      </c>
      <c r="B74" s="255" t="s">
        <v>7</v>
      </c>
      <c r="C74" s="255" t="s">
        <v>19</v>
      </c>
      <c r="D74" s="255" t="s">
        <v>85</v>
      </c>
      <c r="E74" s="255" t="s">
        <v>36</v>
      </c>
      <c r="F74" s="255" t="s">
        <v>32</v>
      </c>
      <c r="G74" s="255" t="s">
        <v>34</v>
      </c>
      <c r="H74" s="225" t="s">
        <v>139</v>
      </c>
      <c r="I74" s="256" t="s">
        <v>12</v>
      </c>
      <c r="J74" s="225"/>
      <c r="K74" s="251">
        <v>0</v>
      </c>
      <c r="L74" s="251">
        <v>0</v>
      </c>
      <c r="M74" s="251">
        <v>0</v>
      </c>
      <c r="N74" s="251">
        <v>0</v>
      </c>
      <c r="O74" s="251">
        <v>0</v>
      </c>
      <c r="P74" s="251">
        <v>0</v>
      </c>
      <c r="Q74" s="251">
        <v>0</v>
      </c>
      <c r="R74" s="251">
        <v>0</v>
      </c>
      <c r="S74" s="251">
        <v>0</v>
      </c>
      <c r="T74" s="251">
        <v>0</v>
      </c>
      <c r="U74" s="252" t="str">
        <f t="shared" si="4"/>
        <v/>
      </c>
      <c r="V74" s="252">
        <f>IF(OR(R74="", R150="", R150=0), "", R74/R$150*100)</f>
        <v>0</v>
      </c>
      <c r="W74" s="251">
        <v>0</v>
      </c>
      <c r="X74" s="251">
        <v>0</v>
      </c>
      <c r="Y74" s="251">
        <v>0</v>
      </c>
      <c r="Z74" s="251">
        <v>83600</v>
      </c>
      <c r="AA74" s="251">
        <v>83600</v>
      </c>
      <c r="AB74" s="251">
        <v>83600</v>
      </c>
      <c r="AC74" s="251">
        <v>83600</v>
      </c>
      <c r="AD74" s="251">
        <v>83600</v>
      </c>
      <c r="AE74" s="251">
        <v>0</v>
      </c>
      <c r="AF74" s="251">
        <v>0</v>
      </c>
      <c r="AG74" s="252">
        <f t="shared" si="5"/>
        <v>100</v>
      </c>
      <c r="AH74" s="252">
        <f>IF(OR(AD74="", AD150="", AD150=0), "", AD74/AD$150*100)</f>
        <v>3.6169435912899429E-2</v>
      </c>
      <c r="AI74" s="257">
        <v>-83600</v>
      </c>
      <c r="AJ74" s="258" t="str">
        <f t="shared" si="6"/>
        <v>皆減</v>
      </c>
      <c r="AK74" s="258">
        <f t="shared" si="7"/>
        <v>-3.6169435912899429E-2</v>
      </c>
      <c r="AL74" s="232"/>
      <c r="AM74" s="232"/>
      <c r="AN74" s="232"/>
      <c r="AO74" s="232"/>
      <c r="AP74" s="232"/>
      <c r="AQ74" s="232"/>
      <c r="AR74" s="232"/>
    </row>
    <row r="75" spans="1:44" s="187" customFormat="1" ht="40.5" customHeight="1">
      <c r="A75" s="255" t="s">
        <v>4</v>
      </c>
      <c r="B75" s="255" t="s">
        <v>7</v>
      </c>
      <c r="C75" s="255" t="s">
        <v>19</v>
      </c>
      <c r="D75" s="255" t="s">
        <v>85</v>
      </c>
      <c r="E75" s="255" t="s">
        <v>36</v>
      </c>
      <c r="F75" s="255" t="s">
        <v>32</v>
      </c>
      <c r="G75" s="255" t="s">
        <v>140</v>
      </c>
      <c r="H75" s="225" t="s">
        <v>55</v>
      </c>
      <c r="I75" s="256" t="s">
        <v>12</v>
      </c>
      <c r="J75" s="225"/>
      <c r="K75" s="251">
        <v>9000</v>
      </c>
      <c r="L75" s="251">
        <v>0</v>
      </c>
      <c r="M75" s="251">
        <v>0</v>
      </c>
      <c r="N75" s="251">
        <v>0</v>
      </c>
      <c r="O75" s="251">
        <v>9000</v>
      </c>
      <c r="P75" s="251">
        <v>0</v>
      </c>
      <c r="Q75" s="251">
        <v>0</v>
      </c>
      <c r="R75" s="251">
        <v>0</v>
      </c>
      <c r="S75" s="251">
        <v>0</v>
      </c>
      <c r="T75" s="251">
        <v>9000</v>
      </c>
      <c r="U75" s="252">
        <f t="shared" si="4"/>
        <v>0</v>
      </c>
      <c r="V75" s="252">
        <f>IF(OR(R75="", R150="", R150=0), "", R75/R$150*100)</f>
        <v>0</v>
      </c>
      <c r="W75" s="251">
        <v>0</v>
      </c>
      <c r="X75" s="251">
        <v>0</v>
      </c>
      <c r="Y75" s="251">
        <v>0</v>
      </c>
      <c r="Z75" s="251">
        <v>0</v>
      </c>
      <c r="AA75" s="251">
        <v>0</v>
      </c>
      <c r="AB75" s="251">
        <v>0</v>
      </c>
      <c r="AC75" s="251">
        <v>0</v>
      </c>
      <c r="AD75" s="251">
        <v>0</v>
      </c>
      <c r="AE75" s="251">
        <v>0</v>
      </c>
      <c r="AF75" s="251">
        <v>0</v>
      </c>
      <c r="AG75" s="252" t="str">
        <f t="shared" si="5"/>
        <v/>
      </c>
      <c r="AH75" s="252">
        <f>IF(OR(AD75="", AD150="", AD150=0), "", AD75/AD$150*100)</f>
        <v>0</v>
      </c>
      <c r="AI75" s="257">
        <v>0</v>
      </c>
      <c r="AJ75" s="258">
        <f t="shared" si="6"/>
        <v>0</v>
      </c>
      <c r="AK75" s="258">
        <f t="shared" si="7"/>
        <v>0</v>
      </c>
      <c r="AL75" s="225"/>
      <c r="AM75" s="225"/>
      <c r="AN75" s="225"/>
      <c r="AO75" s="225"/>
      <c r="AP75" s="225"/>
      <c r="AQ75" s="225"/>
      <c r="AR75" s="225"/>
    </row>
    <row r="76" spans="1:44" s="187" customFormat="1" ht="40.5" customHeight="1">
      <c r="A76" s="255" t="s">
        <v>4</v>
      </c>
      <c r="B76" s="255" t="s">
        <v>7</v>
      </c>
      <c r="C76" s="255" t="s">
        <v>19</v>
      </c>
      <c r="D76" s="255" t="s">
        <v>85</v>
      </c>
      <c r="E76" s="255" t="s">
        <v>36</v>
      </c>
      <c r="F76" s="255" t="s">
        <v>141</v>
      </c>
      <c r="G76" s="255" t="s">
        <v>143</v>
      </c>
      <c r="H76" s="225" t="s">
        <v>144</v>
      </c>
      <c r="I76" s="256" t="s">
        <v>12</v>
      </c>
      <c r="J76" s="225"/>
      <c r="K76" s="251">
        <v>123000</v>
      </c>
      <c r="L76" s="251">
        <v>0</v>
      </c>
      <c r="M76" s="251">
        <v>0</v>
      </c>
      <c r="N76" s="251">
        <v>0</v>
      </c>
      <c r="O76" s="251">
        <v>123000</v>
      </c>
      <c r="P76" s="251">
        <v>122609</v>
      </c>
      <c r="Q76" s="251">
        <v>122609</v>
      </c>
      <c r="R76" s="251">
        <v>122609</v>
      </c>
      <c r="S76" s="251">
        <v>0</v>
      </c>
      <c r="T76" s="251">
        <v>391</v>
      </c>
      <c r="U76" s="252">
        <f t="shared" si="4"/>
        <v>99.682113821138202</v>
      </c>
      <c r="V76" s="252">
        <f>IF(OR(R76="", R150="", R150=0), "", R76/R$150*100)</f>
        <v>8.5450309835342589E-2</v>
      </c>
      <c r="W76" s="251">
        <v>123000</v>
      </c>
      <c r="X76" s="251">
        <v>0</v>
      </c>
      <c r="Y76" s="251">
        <v>0</v>
      </c>
      <c r="Z76" s="251">
        <v>0</v>
      </c>
      <c r="AA76" s="251">
        <v>123000</v>
      </c>
      <c r="AB76" s="251">
        <v>122609</v>
      </c>
      <c r="AC76" s="251">
        <v>122609</v>
      </c>
      <c r="AD76" s="251">
        <v>122609</v>
      </c>
      <c r="AE76" s="251">
        <v>0</v>
      </c>
      <c r="AF76" s="251">
        <v>391</v>
      </c>
      <c r="AG76" s="252">
        <f t="shared" si="5"/>
        <v>99.682113821138202</v>
      </c>
      <c r="AH76" s="252">
        <f>IF(OR(AD76="", AD150="", AD150=0), "", AD76/AD$150*100)</f>
        <v>5.3046631194314436E-2</v>
      </c>
      <c r="AI76" s="257">
        <v>0</v>
      </c>
      <c r="AJ76" s="258">
        <f t="shared" si="6"/>
        <v>0</v>
      </c>
      <c r="AK76" s="258">
        <f t="shared" si="7"/>
        <v>3.2403678641028152E-2</v>
      </c>
      <c r="AL76" s="232"/>
      <c r="AM76" s="232"/>
      <c r="AN76" s="232"/>
      <c r="AO76" s="232"/>
      <c r="AP76" s="232"/>
      <c r="AQ76" s="232"/>
      <c r="AR76" s="232"/>
    </row>
    <row r="77" spans="1:44" s="187" customFormat="1" ht="40.5" customHeight="1">
      <c r="A77" s="255" t="s">
        <v>4</v>
      </c>
      <c r="B77" s="255" t="s">
        <v>7</v>
      </c>
      <c r="C77" s="255" t="s">
        <v>19</v>
      </c>
      <c r="D77" s="255" t="s">
        <v>85</v>
      </c>
      <c r="E77" s="255" t="s">
        <v>56</v>
      </c>
      <c r="F77" s="255" t="s">
        <v>28</v>
      </c>
      <c r="G77" s="255" t="s">
        <v>78</v>
      </c>
      <c r="H77" s="225" t="s">
        <v>145</v>
      </c>
      <c r="I77" s="256" t="s">
        <v>12</v>
      </c>
      <c r="J77" s="225"/>
      <c r="K77" s="251">
        <v>614000</v>
      </c>
      <c r="L77" s="251">
        <v>0</v>
      </c>
      <c r="M77" s="251">
        <v>0</v>
      </c>
      <c r="N77" s="251">
        <v>0</v>
      </c>
      <c r="O77" s="251">
        <v>614000</v>
      </c>
      <c r="P77" s="251">
        <v>528678</v>
      </c>
      <c r="Q77" s="251">
        <v>528678</v>
      </c>
      <c r="R77" s="251">
        <v>528678</v>
      </c>
      <c r="S77" s="251">
        <v>0</v>
      </c>
      <c r="T77" s="251">
        <v>85322</v>
      </c>
      <c r="U77" s="252">
        <f t="shared" si="4"/>
        <v>86.103908794788282</v>
      </c>
      <c r="V77" s="252">
        <f>IF(OR(R77="", R150="", R150=0), "", R77/R$150*100)</f>
        <v>0.36845336723347588</v>
      </c>
      <c r="W77" s="251">
        <v>433000</v>
      </c>
      <c r="X77" s="251">
        <v>0</v>
      </c>
      <c r="Y77" s="251">
        <v>0</v>
      </c>
      <c r="Z77" s="251">
        <v>-27720</v>
      </c>
      <c r="AA77" s="251">
        <v>405280</v>
      </c>
      <c r="AB77" s="251">
        <v>405280</v>
      </c>
      <c r="AC77" s="251">
        <v>405280</v>
      </c>
      <c r="AD77" s="251">
        <v>405280</v>
      </c>
      <c r="AE77" s="251">
        <v>0</v>
      </c>
      <c r="AF77" s="251">
        <v>0</v>
      </c>
      <c r="AG77" s="252">
        <f t="shared" si="5"/>
        <v>100</v>
      </c>
      <c r="AH77" s="252">
        <f>IF(OR(AD77="", AD150="", AD150=0), "", AD77/AD$150*100)</f>
        <v>0.17534388740167323</v>
      </c>
      <c r="AI77" s="257">
        <v>123398</v>
      </c>
      <c r="AJ77" s="258">
        <f t="shared" si="6"/>
        <v>30.447591788393208</v>
      </c>
      <c r="AK77" s="258">
        <f t="shared" si="7"/>
        <v>0.19310947983180266</v>
      </c>
      <c r="AL77" s="225"/>
      <c r="AM77" s="225"/>
      <c r="AN77" s="225"/>
      <c r="AO77" s="225"/>
      <c r="AP77" s="225"/>
      <c r="AQ77" s="225"/>
      <c r="AR77" s="225"/>
    </row>
    <row r="78" spans="1:44" s="187" customFormat="1" ht="40.5" customHeight="1">
      <c r="A78" s="255" t="s">
        <v>4</v>
      </c>
      <c r="B78" s="255" t="s">
        <v>7</v>
      </c>
      <c r="C78" s="255" t="s">
        <v>19</v>
      </c>
      <c r="D78" s="255" t="s">
        <v>85</v>
      </c>
      <c r="E78" s="255" t="s">
        <v>56</v>
      </c>
      <c r="F78" s="255" t="s">
        <v>28</v>
      </c>
      <c r="G78" s="255" t="s">
        <v>146</v>
      </c>
      <c r="H78" s="225" t="s">
        <v>147</v>
      </c>
      <c r="I78" s="256" t="s">
        <v>12</v>
      </c>
      <c r="J78" s="225"/>
      <c r="K78" s="251">
        <v>172000</v>
      </c>
      <c r="L78" s="251">
        <v>0</v>
      </c>
      <c r="M78" s="251">
        <v>0</v>
      </c>
      <c r="N78" s="251">
        <v>0</v>
      </c>
      <c r="O78" s="251">
        <v>172000</v>
      </c>
      <c r="P78" s="251">
        <v>171600</v>
      </c>
      <c r="Q78" s="251">
        <v>171600</v>
      </c>
      <c r="R78" s="251">
        <v>171600</v>
      </c>
      <c r="S78" s="251">
        <v>0</v>
      </c>
      <c r="T78" s="251">
        <v>400</v>
      </c>
      <c r="U78" s="252">
        <f t="shared" si="4"/>
        <v>99.767441860465112</v>
      </c>
      <c r="V78" s="252">
        <f>IF(OR(R78="", R150="", R150=0), "", R78/R$150*100)</f>
        <v>0.11959377507152645</v>
      </c>
      <c r="W78" s="251">
        <v>172000</v>
      </c>
      <c r="X78" s="251">
        <v>0</v>
      </c>
      <c r="Y78" s="251">
        <v>0</v>
      </c>
      <c r="Z78" s="251">
        <v>0</v>
      </c>
      <c r="AA78" s="251">
        <v>172000</v>
      </c>
      <c r="AB78" s="251">
        <v>171600</v>
      </c>
      <c r="AC78" s="251">
        <v>171600</v>
      </c>
      <c r="AD78" s="251">
        <v>171600</v>
      </c>
      <c r="AE78" s="251">
        <v>0</v>
      </c>
      <c r="AF78" s="251">
        <v>400</v>
      </c>
      <c r="AG78" s="252">
        <f t="shared" si="5"/>
        <v>99.767441860465112</v>
      </c>
      <c r="AH78" s="252">
        <f>IF(OR(AD78="", AD150="", AD150=0), "", AD78/AD$150*100)</f>
        <v>7.424252634753041E-2</v>
      </c>
      <c r="AI78" s="257">
        <v>0</v>
      </c>
      <c r="AJ78" s="258">
        <f t="shared" si="6"/>
        <v>0</v>
      </c>
      <c r="AK78" s="258">
        <f t="shared" si="7"/>
        <v>4.535124872399604E-2</v>
      </c>
      <c r="AL78" s="225"/>
      <c r="AM78" s="225"/>
      <c r="AN78" s="225"/>
      <c r="AO78" s="225"/>
      <c r="AP78" s="225"/>
      <c r="AQ78" s="225"/>
      <c r="AR78" s="225"/>
    </row>
    <row r="79" spans="1:44" s="187" customFormat="1" ht="40.5" customHeight="1">
      <c r="A79" s="255" t="s">
        <v>4</v>
      </c>
      <c r="B79" s="255" t="s">
        <v>7</v>
      </c>
      <c r="C79" s="255" t="s">
        <v>19</v>
      </c>
      <c r="D79" s="255" t="s">
        <v>85</v>
      </c>
      <c r="E79" s="255" t="s">
        <v>56</v>
      </c>
      <c r="F79" s="255" t="s">
        <v>28</v>
      </c>
      <c r="G79" s="255" t="s">
        <v>103</v>
      </c>
      <c r="H79" s="225" t="s">
        <v>148</v>
      </c>
      <c r="I79" s="256" t="s">
        <v>12</v>
      </c>
      <c r="J79" s="225"/>
      <c r="K79" s="251">
        <v>241000</v>
      </c>
      <c r="L79" s="251">
        <v>0</v>
      </c>
      <c r="M79" s="251">
        <v>0</v>
      </c>
      <c r="N79" s="251">
        <v>0</v>
      </c>
      <c r="O79" s="251">
        <v>241000</v>
      </c>
      <c r="P79" s="251">
        <v>240768</v>
      </c>
      <c r="Q79" s="251">
        <v>240768</v>
      </c>
      <c r="R79" s="251">
        <v>240768</v>
      </c>
      <c r="S79" s="251">
        <v>0</v>
      </c>
      <c r="T79" s="251">
        <v>232</v>
      </c>
      <c r="U79" s="252">
        <f t="shared" si="4"/>
        <v>99.903734439834025</v>
      </c>
      <c r="V79" s="252">
        <f>IF(OR(R79="", R150="", R150=0), "", R79/R$150*100)</f>
        <v>0.16779926594651096</v>
      </c>
      <c r="W79" s="251">
        <v>241000</v>
      </c>
      <c r="X79" s="251">
        <v>0</v>
      </c>
      <c r="Y79" s="251">
        <v>0</v>
      </c>
      <c r="Z79" s="251">
        <v>0</v>
      </c>
      <c r="AA79" s="251">
        <v>241000</v>
      </c>
      <c r="AB79" s="251">
        <v>240768</v>
      </c>
      <c r="AC79" s="251">
        <v>240768</v>
      </c>
      <c r="AD79" s="251">
        <v>240768</v>
      </c>
      <c r="AE79" s="251">
        <v>0</v>
      </c>
      <c r="AF79" s="251">
        <v>232</v>
      </c>
      <c r="AG79" s="252">
        <f t="shared" si="5"/>
        <v>99.903734439834025</v>
      </c>
      <c r="AH79" s="252">
        <f>IF(OR(AD79="", AD150="", AD150=0), "", AD79/AD$150*100)</f>
        <v>0.10416797542915036</v>
      </c>
      <c r="AI79" s="257">
        <v>0</v>
      </c>
      <c r="AJ79" s="258">
        <f t="shared" si="6"/>
        <v>0</v>
      </c>
      <c r="AK79" s="258">
        <f t="shared" si="7"/>
        <v>6.3631290517360592E-2</v>
      </c>
      <c r="AL79" s="225"/>
      <c r="AM79" s="225"/>
      <c r="AN79" s="225"/>
      <c r="AO79" s="225"/>
      <c r="AP79" s="225"/>
      <c r="AQ79" s="225"/>
      <c r="AR79" s="225"/>
    </row>
    <row r="80" spans="1:44" s="187" customFormat="1" ht="40.5" customHeight="1">
      <c r="A80" s="255" t="s">
        <v>4</v>
      </c>
      <c r="B80" s="255" t="s">
        <v>7</v>
      </c>
      <c r="C80" s="255" t="s">
        <v>19</v>
      </c>
      <c r="D80" s="255" t="s">
        <v>85</v>
      </c>
      <c r="E80" s="255" t="s">
        <v>56</v>
      </c>
      <c r="F80" s="255" t="s">
        <v>28</v>
      </c>
      <c r="G80" s="255" t="s">
        <v>149</v>
      </c>
      <c r="H80" s="225" t="s">
        <v>150</v>
      </c>
      <c r="I80" s="256" t="s">
        <v>12</v>
      </c>
      <c r="J80" s="225"/>
      <c r="K80" s="251">
        <v>264000</v>
      </c>
      <c r="L80" s="251">
        <v>0</v>
      </c>
      <c r="M80" s="251">
        <v>0</v>
      </c>
      <c r="N80" s="251">
        <v>0</v>
      </c>
      <c r="O80" s="251">
        <v>264000</v>
      </c>
      <c r="P80" s="251">
        <v>264000</v>
      </c>
      <c r="Q80" s="251">
        <v>264000</v>
      </c>
      <c r="R80" s="251">
        <v>264000</v>
      </c>
      <c r="S80" s="251">
        <v>0</v>
      </c>
      <c r="T80" s="251">
        <v>0</v>
      </c>
      <c r="U80" s="252">
        <f t="shared" si="4"/>
        <v>100</v>
      </c>
      <c r="V80" s="252">
        <f>IF(OR(R80="", R150="", R150=0), "", R80/R$150*100)</f>
        <v>0.18399042318696376</v>
      </c>
      <c r="W80" s="251">
        <v>278000</v>
      </c>
      <c r="X80" s="251">
        <v>0</v>
      </c>
      <c r="Y80" s="251">
        <v>0</v>
      </c>
      <c r="Z80" s="251">
        <v>-560</v>
      </c>
      <c r="AA80" s="251">
        <v>277440</v>
      </c>
      <c r="AB80" s="251">
        <v>264000</v>
      </c>
      <c r="AC80" s="251">
        <v>264000</v>
      </c>
      <c r="AD80" s="251">
        <v>264000</v>
      </c>
      <c r="AE80" s="251">
        <v>0</v>
      </c>
      <c r="AF80" s="251">
        <v>13440</v>
      </c>
      <c r="AG80" s="252">
        <f t="shared" si="5"/>
        <v>95.155709342560556</v>
      </c>
      <c r="AH80" s="252">
        <f>IF(OR(AD80="", AD150="", AD150=0), "", AD80/AD$150*100)</f>
        <v>0.11421927130389294</v>
      </c>
      <c r="AI80" s="257">
        <v>0</v>
      </c>
      <c r="AJ80" s="258">
        <f t="shared" si="6"/>
        <v>0</v>
      </c>
      <c r="AK80" s="258">
        <f t="shared" si="7"/>
        <v>6.9771151883070828E-2</v>
      </c>
      <c r="AL80" s="225"/>
      <c r="AM80" s="225"/>
      <c r="AN80" s="225"/>
      <c r="AO80" s="225"/>
      <c r="AP80" s="225"/>
      <c r="AQ80" s="225"/>
      <c r="AR80" s="225"/>
    </row>
    <row r="81" spans="1:44" s="187" customFormat="1" ht="40.5" customHeight="1">
      <c r="A81" s="255" t="s">
        <v>4</v>
      </c>
      <c r="B81" s="255" t="s">
        <v>7</v>
      </c>
      <c r="C81" s="255" t="s">
        <v>19</v>
      </c>
      <c r="D81" s="255" t="s">
        <v>85</v>
      </c>
      <c r="E81" s="255" t="s">
        <v>56</v>
      </c>
      <c r="F81" s="255" t="s">
        <v>28</v>
      </c>
      <c r="G81" s="255" t="s">
        <v>151</v>
      </c>
      <c r="H81" s="225" t="s">
        <v>152</v>
      </c>
      <c r="I81" s="256" t="s">
        <v>12</v>
      </c>
      <c r="J81" s="225"/>
      <c r="K81" s="251">
        <v>36000</v>
      </c>
      <c r="L81" s="251">
        <v>0</v>
      </c>
      <c r="M81" s="251">
        <v>0</v>
      </c>
      <c r="N81" s="251">
        <v>0</v>
      </c>
      <c r="O81" s="251">
        <v>36000</v>
      </c>
      <c r="P81" s="251">
        <v>35200</v>
      </c>
      <c r="Q81" s="251">
        <v>35200</v>
      </c>
      <c r="R81" s="251">
        <v>35200</v>
      </c>
      <c r="S81" s="251">
        <v>0</v>
      </c>
      <c r="T81" s="251">
        <v>800</v>
      </c>
      <c r="U81" s="252">
        <f t="shared" si="4"/>
        <v>97.777777777777771</v>
      </c>
      <c r="V81" s="252">
        <f>IF(OR(R81="", R150="", R150=0), "", R81/R$150*100)</f>
        <v>2.4532056424928502E-2</v>
      </c>
      <c r="W81" s="251">
        <v>36000</v>
      </c>
      <c r="X81" s="251">
        <v>0</v>
      </c>
      <c r="Y81" s="251">
        <v>0</v>
      </c>
      <c r="Z81" s="251">
        <v>0</v>
      </c>
      <c r="AA81" s="251">
        <v>36000</v>
      </c>
      <c r="AB81" s="251">
        <v>35200</v>
      </c>
      <c r="AC81" s="251">
        <v>35200</v>
      </c>
      <c r="AD81" s="251">
        <v>35200</v>
      </c>
      <c r="AE81" s="251">
        <v>0</v>
      </c>
      <c r="AF81" s="251">
        <v>800</v>
      </c>
      <c r="AG81" s="252">
        <f t="shared" si="5"/>
        <v>97.777777777777771</v>
      </c>
      <c r="AH81" s="252">
        <f>IF(OR(AD81="", AD150="", AD150=0), "", AD81/AD$150*100)</f>
        <v>1.5229236173852393E-2</v>
      </c>
      <c r="AI81" s="257">
        <v>0</v>
      </c>
      <c r="AJ81" s="258">
        <f t="shared" si="6"/>
        <v>0</v>
      </c>
      <c r="AK81" s="258">
        <f t="shared" si="7"/>
        <v>9.3028202510761094E-3</v>
      </c>
      <c r="AL81" s="225"/>
      <c r="AM81" s="225"/>
      <c r="AN81" s="225"/>
      <c r="AO81" s="225"/>
      <c r="AP81" s="225"/>
      <c r="AQ81" s="225"/>
      <c r="AR81" s="225"/>
    </row>
    <row r="82" spans="1:44" s="187" customFormat="1" ht="40.5" customHeight="1">
      <c r="A82" s="255" t="s">
        <v>4</v>
      </c>
      <c r="B82" s="255" t="s">
        <v>7</v>
      </c>
      <c r="C82" s="255" t="s">
        <v>19</v>
      </c>
      <c r="D82" s="255" t="s">
        <v>85</v>
      </c>
      <c r="E82" s="255" t="s">
        <v>56</v>
      </c>
      <c r="F82" s="255" t="s">
        <v>28</v>
      </c>
      <c r="G82" s="255" t="s">
        <v>92</v>
      </c>
      <c r="H82" s="225" t="s">
        <v>153</v>
      </c>
      <c r="I82" s="256" t="s">
        <v>12</v>
      </c>
      <c r="J82" s="225"/>
      <c r="K82" s="251">
        <v>250000</v>
      </c>
      <c r="L82" s="251">
        <v>0</v>
      </c>
      <c r="M82" s="251">
        <v>0</v>
      </c>
      <c r="N82" s="251">
        <v>-135300</v>
      </c>
      <c r="O82" s="251">
        <v>114700</v>
      </c>
      <c r="P82" s="251">
        <v>0</v>
      </c>
      <c r="Q82" s="251">
        <v>0</v>
      </c>
      <c r="R82" s="251">
        <v>0</v>
      </c>
      <c r="S82" s="251">
        <v>0</v>
      </c>
      <c r="T82" s="251">
        <v>114700</v>
      </c>
      <c r="U82" s="252">
        <f t="shared" si="4"/>
        <v>0</v>
      </c>
      <c r="V82" s="252">
        <f>IF(OR(R82="", R150="", R150=0), "", R82/R$150*100)</f>
        <v>0</v>
      </c>
      <c r="W82" s="251">
        <v>250000</v>
      </c>
      <c r="X82" s="251">
        <v>0</v>
      </c>
      <c r="Y82" s="251">
        <v>0</v>
      </c>
      <c r="Z82" s="251">
        <v>0</v>
      </c>
      <c r="AA82" s="251">
        <v>250000</v>
      </c>
      <c r="AB82" s="251">
        <v>0</v>
      </c>
      <c r="AC82" s="251">
        <v>0</v>
      </c>
      <c r="AD82" s="251">
        <v>0</v>
      </c>
      <c r="AE82" s="251">
        <v>0</v>
      </c>
      <c r="AF82" s="251">
        <v>250000</v>
      </c>
      <c r="AG82" s="252">
        <f t="shared" si="5"/>
        <v>0</v>
      </c>
      <c r="AH82" s="252">
        <f>IF(OR(AD82="", AD150="", AD150=0), "", AD82/AD$150*100)</f>
        <v>0</v>
      </c>
      <c r="AI82" s="257">
        <v>0</v>
      </c>
      <c r="AJ82" s="258">
        <f t="shared" si="6"/>
        <v>0</v>
      </c>
      <c r="AK82" s="258">
        <f t="shared" si="7"/>
        <v>0</v>
      </c>
      <c r="AL82" s="225"/>
      <c r="AM82" s="225"/>
      <c r="AN82" s="225"/>
      <c r="AO82" s="225"/>
      <c r="AP82" s="225"/>
      <c r="AQ82" s="225"/>
      <c r="AR82" s="225"/>
    </row>
    <row r="83" spans="1:44" s="187" customFormat="1" ht="40.5" customHeight="1">
      <c r="A83" s="255" t="s">
        <v>4</v>
      </c>
      <c r="B83" s="255" t="s">
        <v>7</v>
      </c>
      <c r="C83" s="255" t="s">
        <v>19</v>
      </c>
      <c r="D83" s="255" t="s">
        <v>85</v>
      </c>
      <c r="E83" s="255" t="s">
        <v>56</v>
      </c>
      <c r="F83" s="255" t="s">
        <v>28</v>
      </c>
      <c r="G83" s="255" t="s">
        <v>154</v>
      </c>
      <c r="H83" s="225" t="s">
        <v>155</v>
      </c>
      <c r="I83" s="256" t="s">
        <v>12</v>
      </c>
      <c r="J83" s="225"/>
      <c r="K83" s="251">
        <v>1598000</v>
      </c>
      <c r="L83" s="251">
        <v>0</v>
      </c>
      <c r="M83" s="251">
        <v>0</v>
      </c>
      <c r="N83" s="251">
        <v>0</v>
      </c>
      <c r="O83" s="251">
        <v>1598000</v>
      </c>
      <c r="P83" s="251">
        <v>547612</v>
      </c>
      <c r="Q83" s="251">
        <v>547612</v>
      </c>
      <c r="R83" s="251">
        <v>547612</v>
      </c>
      <c r="S83" s="251">
        <v>0</v>
      </c>
      <c r="T83" s="251">
        <v>1050388</v>
      </c>
      <c r="U83" s="252">
        <f t="shared" si="4"/>
        <v>34.268585732165207</v>
      </c>
      <c r="V83" s="252">
        <f>IF(OR(R83="", R150="", R150=0), "", R83/R$150*100)</f>
        <v>0.3816491046297712</v>
      </c>
      <c r="W83" s="251">
        <v>1154000</v>
      </c>
      <c r="X83" s="251">
        <v>0</v>
      </c>
      <c r="Y83" s="251">
        <v>0</v>
      </c>
      <c r="Z83" s="251">
        <v>28280</v>
      </c>
      <c r="AA83" s="251">
        <v>1182280</v>
      </c>
      <c r="AB83" s="251">
        <v>0</v>
      </c>
      <c r="AC83" s="251">
        <v>0</v>
      </c>
      <c r="AD83" s="251">
        <v>0</v>
      </c>
      <c r="AE83" s="251">
        <v>0</v>
      </c>
      <c r="AF83" s="251">
        <v>1182280</v>
      </c>
      <c r="AG83" s="252">
        <f t="shared" si="5"/>
        <v>0</v>
      </c>
      <c r="AH83" s="252">
        <f>IF(OR(AD83="", AD150="", AD150=0), "", AD83/AD$150*100)</f>
        <v>0</v>
      </c>
      <c r="AI83" s="257">
        <v>547612</v>
      </c>
      <c r="AJ83" s="258" t="str">
        <f t="shared" si="6"/>
        <v>皆増</v>
      </c>
      <c r="AK83" s="258">
        <f t="shared" si="7"/>
        <v>0.3816491046297712</v>
      </c>
      <c r="AL83" s="225"/>
      <c r="AM83" s="225"/>
      <c r="AN83" s="225"/>
      <c r="AO83" s="225"/>
      <c r="AP83" s="225"/>
      <c r="AQ83" s="225"/>
      <c r="AR83" s="225"/>
    </row>
    <row r="84" spans="1:44" s="187" customFormat="1" ht="40.5" customHeight="1">
      <c r="A84" s="255" t="s">
        <v>4</v>
      </c>
      <c r="B84" s="255" t="s">
        <v>7</v>
      </c>
      <c r="C84" s="255" t="s">
        <v>19</v>
      </c>
      <c r="D84" s="255" t="s">
        <v>85</v>
      </c>
      <c r="E84" s="255" t="s">
        <v>56</v>
      </c>
      <c r="F84" s="255" t="s">
        <v>28</v>
      </c>
      <c r="G84" s="255" t="s">
        <v>156</v>
      </c>
      <c r="H84" s="225" t="s">
        <v>157</v>
      </c>
      <c r="I84" s="256" t="s">
        <v>12</v>
      </c>
      <c r="J84" s="225"/>
      <c r="K84" s="251">
        <v>195000</v>
      </c>
      <c r="L84" s="251">
        <v>0</v>
      </c>
      <c r="M84" s="251">
        <v>0</v>
      </c>
      <c r="N84" s="251">
        <v>0</v>
      </c>
      <c r="O84" s="251">
        <v>195000</v>
      </c>
      <c r="P84" s="251">
        <v>194700</v>
      </c>
      <c r="Q84" s="251">
        <v>194700</v>
      </c>
      <c r="R84" s="251">
        <v>194700</v>
      </c>
      <c r="S84" s="251">
        <v>0</v>
      </c>
      <c r="T84" s="251">
        <v>300</v>
      </c>
      <c r="U84" s="252">
        <f t="shared" si="4"/>
        <v>99.846153846153854</v>
      </c>
      <c r="V84" s="252">
        <f>IF(OR(R84="", R150="", R150=0), "", R84/R$150*100)</f>
        <v>0.1356929371003858</v>
      </c>
      <c r="W84" s="251">
        <v>2288000</v>
      </c>
      <c r="X84" s="251">
        <v>0</v>
      </c>
      <c r="Y84" s="251">
        <v>0</v>
      </c>
      <c r="Z84" s="251">
        <v>0</v>
      </c>
      <c r="AA84" s="251">
        <v>2288000</v>
      </c>
      <c r="AB84" s="251">
        <v>1826000</v>
      </c>
      <c r="AC84" s="251">
        <v>1826000</v>
      </c>
      <c r="AD84" s="251">
        <v>1826000</v>
      </c>
      <c r="AE84" s="251">
        <v>0</v>
      </c>
      <c r="AF84" s="251">
        <v>462000</v>
      </c>
      <c r="AG84" s="252">
        <f t="shared" si="5"/>
        <v>79.807692307692307</v>
      </c>
      <c r="AH84" s="252">
        <f>IF(OR(AD84="", AD150="", AD150=0), "", AD84/AD$150*100)</f>
        <v>0.79001662651859272</v>
      </c>
      <c r="AI84" s="257">
        <v>-1631300</v>
      </c>
      <c r="AJ84" s="258">
        <f t="shared" si="6"/>
        <v>-89.337349397590359</v>
      </c>
      <c r="AK84" s="258">
        <f t="shared" si="7"/>
        <v>-0.65432368941820696</v>
      </c>
      <c r="AL84" s="225"/>
      <c r="AM84" s="225"/>
      <c r="AN84" s="225"/>
      <c r="AO84" s="225"/>
      <c r="AP84" s="225"/>
      <c r="AQ84" s="225"/>
      <c r="AR84" s="225"/>
    </row>
    <row r="85" spans="1:44" s="187" customFormat="1" ht="40.5" customHeight="1">
      <c r="A85" s="255" t="s">
        <v>4</v>
      </c>
      <c r="B85" s="255" t="s">
        <v>7</v>
      </c>
      <c r="C85" s="255" t="s">
        <v>19</v>
      </c>
      <c r="D85" s="255" t="s">
        <v>85</v>
      </c>
      <c r="E85" s="255" t="s">
        <v>56</v>
      </c>
      <c r="F85" s="255" t="s">
        <v>28</v>
      </c>
      <c r="G85" s="255" t="s">
        <v>34</v>
      </c>
      <c r="H85" s="225" t="s">
        <v>158</v>
      </c>
      <c r="I85" s="256" t="s">
        <v>12</v>
      </c>
      <c r="J85" s="225"/>
      <c r="K85" s="251">
        <v>72000</v>
      </c>
      <c r="L85" s="251">
        <v>0</v>
      </c>
      <c r="M85" s="251">
        <v>0</v>
      </c>
      <c r="N85" s="251">
        <v>0</v>
      </c>
      <c r="O85" s="251">
        <v>72000</v>
      </c>
      <c r="P85" s="251">
        <v>71060</v>
      </c>
      <c r="Q85" s="251">
        <v>71060</v>
      </c>
      <c r="R85" s="251">
        <v>71060</v>
      </c>
      <c r="S85" s="251">
        <v>0</v>
      </c>
      <c r="T85" s="251">
        <v>940</v>
      </c>
      <c r="U85" s="252">
        <f t="shared" si="4"/>
        <v>98.694444444444443</v>
      </c>
      <c r="V85" s="252">
        <f>IF(OR(R85="", R150="", R150=0), "", R85/R$150*100)</f>
        <v>4.9524088907824414E-2</v>
      </c>
      <c r="W85" s="251">
        <v>72000</v>
      </c>
      <c r="X85" s="251">
        <v>0</v>
      </c>
      <c r="Y85" s="251">
        <v>0</v>
      </c>
      <c r="Z85" s="251">
        <v>0</v>
      </c>
      <c r="AA85" s="251">
        <v>72000</v>
      </c>
      <c r="AB85" s="251">
        <v>71060</v>
      </c>
      <c r="AC85" s="251">
        <v>71060</v>
      </c>
      <c r="AD85" s="251">
        <v>71060</v>
      </c>
      <c r="AE85" s="251">
        <v>0</v>
      </c>
      <c r="AF85" s="251">
        <v>940</v>
      </c>
      <c r="AG85" s="252">
        <f t="shared" si="5"/>
        <v>98.694444444444443</v>
      </c>
      <c r="AH85" s="252">
        <f>IF(OR(AD85="", AD150="", AD150=0), "", AD85/AD$150*100)</f>
        <v>3.0744020525964512E-2</v>
      </c>
      <c r="AI85" s="257">
        <v>0</v>
      </c>
      <c r="AJ85" s="258">
        <f t="shared" si="6"/>
        <v>0</v>
      </c>
      <c r="AK85" s="258">
        <f t="shared" si="7"/>
        <v>1.8780068381859902E-2</v>
      </c>
      <c r="AL85" s="225"/>
      <c r="AM85" s="225"/>
      <c r="AN85" s="225"/>
      <c r="AO85" s="225"/>
      <c r="AP85" s="225"/>
      <c r="AQ85" s="225"/>
      <c r="AR85" s="225"/>
    </row>
    <row r="86" spans="1:44" s="187" customFormat="1" ht="40.5" customHeight="1">
      <c r="A86" s="255" t="s">
        <v>4</v>
      </c>
      <c r="B86" s="255" t="s">
        <v>7</v>
      </c>
      <c r="C86" s="255" t="s">
        <v>19</v>
      </c>
      <c r="D86" s="255" t="s">
        <v>85</v>
      </c>
      <c r="E86" s="255" t="s">
        <v>40</v>
      </c>
      <c r="F86" s="255" t="s">
        <v>28</v>
      </c>
      <c r="G86" s="255" t="s">
        <v>30</v>
      </c>
      <c r="H86" s="225" t="s">
        <v>285</v>
      </c>
      <c r="I86" s="256" t="s">
        <v>12</v>
      </c>
      <c r="J86" s="225"/>
      <c r="K86" s="251">
        <v>15000</v>
      </c>
      <c r="L86" s="251">
        <v>0</v>
      </c>
      <c r="M86" s="251">
        <v>0</v>
      </c>
      <c r="N86" s="251">
        <v>0</v>
      </c>
      <c r="O86" s="251">
        <v>15000</v>
      </c>
      <c r="P86" s="251">
        <v>13650</v>
      </c>
      <c r="Q86" s="251">
        <v>13650</v>
      </c>
      <c r="R86" s="251">
        <v>13650</v>
      </c>
      <c r="S86" s="251">
        <v>0</v>
      </c>
      <c r="T86" s="251">
        <v>1350</v>
      </c>
      <c r="U86" s="252">
        <f t="shared" si="4"/>
        <v>91</v>
      </c>
      <c r="V86" s="252">
        <f>IF(OR(R86="", R150="", R150=0), "", R86/R$150*100)</f>
        <v>9.5131411988714221E-3</v>
      </c>
      <c r="W86" s="251">
        <v>15000</v>
      </c>
      <c r="X86" s="251">
        <v>0</v>
      </c>
      <c r="Y86" s="251">
        <v>0</v>
      </c>
      <c r="Z86" s="251">
        <v>0</v>
      </c>
      <c r="AA86" s="251">
        <v>15000</v>
      </c>
      <c r="AB86" s="251">
        <v>13650</v>
      </c>
      <c r="AC86" s="251">
        <v>13650</v>
      </c>
      <c r="AD86" s="251">
        <v>13650</v>
      </c>
      <c r="AE86" s="251">
        <v>0</v>
      </c>
      <c r="AF86" s="251">
        <v>1350</v>
      </c>
      <c r="AG86" s="252">
        <f t="shared" si="5"/>
        <v>91</v>
      </c>
      <c r="AH86" s="252">
        <f>IF(OR(AD86="", AD150="", AD150=0), "", AD86/AD$150*100)</f>
        <v>5.9056555049171915E-3</v>
      </c>
      <c r="AI86" s="257">
        <v>0</v>
      </c>
      <c r="AJ86" s="258">
        <f t="shared" si="6"/>
        <v>0</v>
      </c>
      <c r="AK86" s="258">
        <f t="shared" si="7"/>
        <v>3.6074856939542306E-3</v>
      </c>
      <c r="AL86" s="232"/>
      <c r="AM86" s="232"/>
      <c r="AN86" s="232"/>
      <c r="AO86" s="232"/>
      <c r="AP86" s="232"/>
      <c r="AQ86" s="232"/>
      <c r="AR86" s="232"/>
    </row>
    <row r="87" spans="1:44" s="187" customFormat="1" ht="40.5" customHeight="1">
      <c r="A87" s="255" t="s">
        <v>4</v>
      </c>
      <c r="B87" s="255" t="s">
        <v>7</v>
      </c>
      <c r="C87" s="255" t="s">
        <v>19</v>
      </c>
      <c r="D87" s="255" t="s">
        <v>85</v>
      </c>
      <c r="E87" s="255" t="s">
        <v>40</v>
      </c>
      <c r="F87" s="255" t="s">
        <v>127</v>
      </c>
      <c r="G87" s="255" t="s">
        <v>129</v>
      </c>
      <c r="H87" s="225" t="s">
        <v>284</v>
      </c>
      <c r="I87" s="256" t="s">
        <v>12</v>
      </c>
      <c r="J87" s="225"/>
      <c r="K87" s="251">
        <v>37000</v>
      </c>
      <c r="L87" s="251">
        <v>0</v>
      </c>
      <c r="M87" s="251">
        <v>0</v>
      </c>
      <c r="N87" s="251">
        <v>0</v>
      </c>
      <c r="O87" s="251">
        <v>37000</v>
      </c>
      <c r="P87" s="251">
        <v>20029</v>
      </c>
      <c r="Q87" s="251">
        <v>20029</v>
      </c>
      <c r="R87" s="251">
        <v>20029</v>
      </c>
      <c r="S87" s="251">
        <v>0</v>
      </c>
      <c r="T87" s="251">
        <v>16971</v>
      </c>
      <c r="U87" s="252">
        <f t="shared" si="4"/>
        <v>54.132432432432431</v>
      </c>
      <c r="V87" s="252">
        <f>IF(OR(R87="", R150="", R150=0), "", R87/R$150*100)</f>
        <v>1.3958879492468552E-2</v>
      </c>
      <c r="W87" s="251">
        <v>26000</v>
      </c>
      <c r="X87" s="251">
        <v>0</v>
      </c>
      <c r="Y87" s="251">
        <v>0</v>
      </c>
      <c r="Z87" s="251">
        <v>0</v>
      </c>
      <c r="AA87" s="251">
        <v>26000</v>
      </c>
      <c r="AB87" s="251">
        <v>12684</v>
      </c>
      <c r="AC87" s="251">
        <v>12684</v>
      </c>
      <c r="AD87" s="251">
        <v>12684</v>
      </c>
      <c r="AE87" s="251">
        <v>0</v>
      </c>
      <c r="AF87" s="251">
        <v>13316</v>
      </c>
      <c r="AG87" s="252">
        <f t="shared" si="5"/>
        <v>48.784615384615385</v>
      </c>
      <c r="AH87" s="252">
        <f>IF(OR(AD87="", AD150="", AD150=0), "", AD87/AD$150*100)</f>
        <v>5.4877168076461289E-3</v>
      </c>
      <c r="AI87" s="257">
        <v>7345</v>
      </c>
      <c r="AJ87" s="258">
        <f t="shared" si="6"/>
        <v>57.90760012614318</v>
      </c>
      <c r="AK87" s="258">
        <f t="shared" si="7"/>
        <v>8.4711626848224236E-3</v>
      </c>
      <c r="AL87" s="232"/>
      <c r="AM87" s="232"/>
      <c r="AN87" s="232"/>
      <c r="AO87" s="232"/>
      <c r="AP87" s="232"/>
      <c r="AQ87" s="232"/>
      <c r="AR87" s="232"/>
    </row>
    <row r="88" spans="1:44" s="187" customFormat="1" ht="40.5" customHeight="1">
      <c r="A88" s="255" t="s">
        <v>4</v>
      </c>
      <c r="B88" s="255" t="s">
        <v>7</v>
      </c>
      <c r="C88" s="255" t="s">
        <v>19</v>
      </c>
      <c r="D88" s="255" t="s">
        <v>85</v>
      </c>
      <c r="E88" s="255" t="s">
        <v>40</v>
      </c>
      <c r="F88" s="255" t="s">
        <v>161</v>
      </c>
      <c r="G88" s="255" t="s">
        <v>163</v>
      </c>
      <c r="H88" s="225" t="s">
        <v>283</v>
      </c>
      <c r="I88" s="256" t="s">
        <v>12</v>
      </c>
      <c r="J88" s="225"/>
      <c r="K88" s="251">
        <v>45000</v>
      </c>
      <c r="L88" s="251">
        <v>0</v>
      </c>
      <c r="M88" s="251">
        <v>0</v>
      </c>
      <c r="N88" s="251">
        <v>0</v>
      </c>
      <c r="O88" s="251">
        <v>45000</v>
      </c>
      <c r="P88" s="251">
        <v>44880</v>
      </c>
      <c r="Q88" s="251">
        <v>44880</v>
      </c>
      <c r="R88" s="251">
        <v>44880</v>
      </c>
      <c r="S88" s="251">
        <v>0</v>
      </c>
      <c r="T88" s="251">
        <v>120</v>
      </c>
      <c r="U88" s="252">
        <f t="shared" si="4"/>
        <v>99.733333333333334</v>
      </c>
      <c r="V88" s="252">
        <f>IF(OR(R88="", R150="", R150=0), "", R88/R$150*100)</f>
        <v>3.1278371941783845E-2</v>
      </c>
      <c r="W88" s="251">
        <v>41000</v>
      </c>
      <c r="X88" s="251">
        <v>0</v>
      </c>
      <c r="Y88" s="251">
        <v>0</v>
      </c>
      <c r="Z88" s="251">
        <v>0</v>
      </c>
      <c r="AA88" s="251">
        <v>41000</v>
      </c>
      <c r="AB88" s="251">
        <v>40920</v>
      </c>
      <c r="AC88" s="251">
        <v>40920</v>
      </c>
      <c r="AD88" s="251">
        <v>40920</v>
      </c>
      <c r="AE88" s="251">
        <v>0</v>
      </c>
      <c r="AF88" s="251">
        <v>80</v>
      </c>
      <c r="AG88" s="252">
        <f t="shared" si="5"/>
        <v>99.804878048780495</v>
      </c>
      <c r="AH88" s="252">
        <f>IF(OR(AD88="", AD150="", AD150=0), "", AD88/AD$150*100)</f>
        <v>1.7703987052103402E-2</v>
      </c>
      <c r="AI88" s="257">
        <v>3960</v>
      </c>
      <c r="AJ88" s="258">
        <f t="shared" si="6"/>
        <v>9.67741935483871</v>
      </c>
      <c r="AK88" s="258">
        <f t="shared" si="7"/>
        <v>1.3574384889680442E-2</v>
      </c>
      <c r="AL88" s="225" t="s">
        <v>283</v>
      </c>
      <c r="AM88" s="225" t="s">
        <v>366</v>
      </c>
      <c r="AN88" s="225"/>
      <c r="AO88" s="225"/>
      <c r="AP88" s="225"/>
      <c r="AQ88" s="225"/>
      <c r="AR88" s="225"/>
    </row>
    <row r="89" spans="1:44" s="187" customFormat="1" ht="40.5" customHeight="1">
      <c r="A89" s="255" t="s">
        <v>4</v>
      </c>
      <c r="B89" s="255" t="s">
        <v>7</v>
      </c>
      <c r="C89" s="255" t="s">
        <v>19</v>
      </c>
      <c r="D89" s="255" t="s">
        <v>85</v>
      </c>
      <c r="E89" s="255" t="s">
        <v>40</v>
      </c>
      <c r="F89" s="255" t="s">
        <v>161</v>
      </c>
      <c r="G89" s="255" t="s">
        <v>164</v>
      </c>
      <c r="H89" s="225" t="s">
        <v>165</v>
      </c>
      <c r="I89" s="256" t="s">
        <v>12</v>
      </c>
      <c r="J89" s="225"/>
      <c r="K89" s="251">
        <v>16000</v>
      </c>
      <c r="L89" s="251">
        <v>0</v>
      </c>
      <c r="M89" s="251">
        <v>0</v>
      </c>
      <c r="N89" s="251">
        <v>0</v>
      </c>
      <c r="O89" s="251">
        <v>16000</v>
      </c>
      <c r="P89" s="251">
        <v>15840</v>
      </c>
      <c r="Q89" s="251">
        <v>15840</v>
      </c>
      <c r="R89" s="251">
        <v>15840</v>
      </c>
      <c r="S89" s="251">
        <v>0</v>
      </c>
      <c r="T89" s="251">
        <v>160</v>
      </c>
      <c r="U89" s="252">
        <f t="shared" si="4"/>
        <v>99</v>
      </c>
      <c r="V89" s="252">
        <f>IF(OR(R89="", R150="", R150=0), "", R89/R$150*100)</f>
        <v>1.1039425391217826E-2</v>
      </c>
      <c r="W89" s="251">
        <v>16000</v>
      </c>
      <c r="X89" s="251">
        <v>0</v>
      </c>
      <c r="Y89" s="251">
        <v>0</v>
      </c>
      <c r="Z89" s="251">
        <v>0</v>
      </c>
      <c r="AA89" s="251">
        <v>16000</v>
      </c>
      <c r="AB89" s="251">
        <v>15840</v>
      </c>
      <c r="AC89" s="251">
        <v>15840</v>
      </c>
      <c r="AD89" s="251">
        <v>15840</v>
      </c>
      <c r="AE89" s="251">
        <v>0</v>
      </c>
      <c r="AF89" s="251">
        <v>160</v>
      </c>
      <c r="AG89" s="252">
        <f t="shared" si="5"/>
        <v>99</v>
      </c>
      <c r="AH89" s="252">
        <f>IF(OR(AD89="", AD150="", AD150=0), "", AD89/AD$150*100)</f>
        <v>6.8531562782335759E-3</v>
      </c>
      <c r="AI89" s="257">
        <v>0</v>
      </c>
      <c r="AJ89" s="258">
        <f t="shared" si="6"/>
        <v>0</v>
      </c>
      <c r="AK89" s="258">
        <f t="shared" si="7"/>
        <v>4.1862691129842498E-3</v>
      </c>
      <c r="AL89" s="225"/>
      <c r="AM89" s="225" t="s">
        <v>329</v>
      </c>
      <c r="AN89" s="225" t="s">
        <v>316</v>
      </c>
      <c r="AO89" s="225"/>
      <c r="AP89" s="225"/>
      <c r="AQ89" s="225"/>
      <c r="AR89" s="225"/>
    </row>
    <row r="90" spans="1:44" s="187" customFormat="1" ht="40.5" customHeight="1">
      <c r="A90" s="255" t="s">
        <v>4</v>
      </c>
      <c r="B90" s="255" t="s">
        <v>7</v>
      </c>
      <c r="C90" s="255" t="s">
        <v>19</v>
      </c>
      <c r="D90" s="255" t="s">
        <v>85</v>
      </c>
      <c r="E90" s="255" t="s">
        <v>40</v>
      </c>
      <c r="F90" s="255" t="s">
        <v>161</v>
      </c>
      <c r="G90" s="255" t="s">
        <v>166</v>
      </c>
      <c r="H90" s="225" t="s">
        <v>167</v>
      </c>
      <c r="I90" s="256" t="s">
        <v>12</v>
      </c>
      <c r="J90" s="225"/>
      <c r="K90" s="251">
        <v>20000</v>
      </c>
      <c r="L90" s="251">
        <v>0</v>
      </c>
      <c r="M90" s="251">
        <v>0</v>
      </c>
      <c r="N90" s="251">
        <v>0</v>
      </c>
      <c r="O90" s="251">
        <v>20000</v>
      </c>
      <c r="P90" s="251">
        <v>19800</v>
      </c>
      <c r="Q90" s="251">
        <v>19800</v>
      </c>
      <c r="R90" s="251">
        <v>19800</v>
      </c>
      <c r="S90" s="251">
        <v>0</v>
      </c>
      <c r="T90" s="251">
        <v>200</v>
      </c>
      <c r="U90" s="252">
        <f t="shared" si="4"/>
        <v>99</v>
      </c>
      <c r="V90" s="252">
        <f>IF(OR(R90="", R150="", R150=0), "", R90/R$150*100)</f>
        <v>1.3799281739022284E-2</v>
      </c>
      <c r="W90" s="251">
        <v>20000</v>
      </c>
      <c r="X90" s="251">
        <v>0</v>
      </c>
      <c r="Y90" s="251">
        <v>0</v>
      </c>
      <c r="Z90" s="251">
        <v>0</v>
      </c>
      <c r="AA90" s="251">
        <v>20000</v>
      </c>
      <c r="AB90" s="251">
        <v>19800</v>
      </c>
      <c r="AC90" s="251">
        <v>19800</v>
      </c>
      <c r="AD90" s="251">
        <v>19800</v>
      </c>
      <c r="AE90" s="251">
        <v>0</v>
      </c>
      <c r="AF90" s="251">
        <v>200</v>
      </c>
      <c r="AG90" s="252">
        <f t="shared" si="5"/>
        <v>99</v>
      </c>
      <c r="AH90" s="252">
        <f>IF(OR(AD90="", AD150="", AD150=0), "", AD90/AD$150*100)</f>
        <v>8.5664453477919695E-3</v>
      </c>
      <c r="AI90" s="257">
        <v>0</v>
      </c>
      <c r="AJ90" s="258">
        <f t="shared" si="6"/>
        <v>0</v>
      </c>
      <c r="AK90" s="258">
        <f t="shared" si="7"/>
        <v>5.2328363912303149E-3</v>
      </c>
      <c r="AL90" s="225"/>
      <c r="AM90" s="225" t="s">
        <v>329</v>
      </c>
      <c r="AN90" s="225" t="s">
        <v>316</v>
      </c>
      <c r="AO90" s="225"/>
      <c r="AP90" s="225"/>
      <c r="AQ90" s="225"/>
      <c r="AR90" s="225"/>
    </row>
    <row r="91" spans="1:44" s="187" customFormat="1" ht="40.5" customHeight="1">
      <c r="A91" s="247" t="s">
        <v>4</v>
      </c>
      <c r="B91" s="247" t="s">
        <v>7</v>
      </c>
      <c r="C91" s="247" t="s">
        <v>21</v>
      </c>
      <c r="D91" s="247" t="s">
        <v>69</v>
      </c>
      <c r="E91" s="247" t="s">
        <v>5</v>
      </c>
      <c r="F91" s="247" t="s">
        <v>5</v>
      </c>
      <c r="G91" s="247" t="s">
        <v>5</v>
      </c>
      <c r="H91" s="248" t="s">
        <v>169</v>
      </c>
      <c r="I91" s="249" t="s">
        <v>12</v>
      </c>
      <c r="J91" s="248"/>
      <c r="K91" s="250">
        <v>117000</v>
      </c>
      <c r="L91" s="250">
        <v>0</v>
      </c>
      <c r="M91" s="250">
        <v>0</v>
      </c>
      <c r="N91" s="250">
        <v>0</v>
      </c>
      <c r="O91" s="250">
        <v>117000</v>
      </c>
      <c r="P91" s="251">
        <v>62760</v>
      </c>
      <c r="Q91" s="251">
        <v>62760</v>
      </c>
      <c r="R91" s="250">
        <v>62760</v>
      </c>
      <c r="S91" s="251">
        <v>0</v>
      </c>
      <c r="T91" s="250">
        <v>54240</v>
      </c>
      <c r="U91" s="252">
        <f t="shared" si="4"/>
        <v>53.641025641025642</v>
      </c>
      <c r="V91" s="252">
        <f>IF(OR(R91="", R150="", R150=0), "", R91/R$150*100)</f>
        <v>4.3739541512173657E-2</v>
      </c>
      <c r="W91" s="251">
        <v>85000</v>
      </c>
      <c r="X91" s="251">
        <v>0</v>
      </c>
      <c r="Y91" s="251">
        <v>0</v>
      </c>
      <c r="Z91" s="251">
        <v>0</v>
      </c>
      <c r="AA91" s="251">
        <v>85000</v>
      </c>
      <c r="AB91" s="251">
        <v>82556</v>
      </c>
      <c r="AC91" s="251">
        <v>82556</v>
      </c>
      <c r="AD91" s="250">
        <v>82556</v>
      </c>
      <c r="AE91" s="251">
        <v>0</v>
      </c>
      <c r="AF91" s="251">
        <v>2444</v>
      </c>
      <c r="AG91" s="252">
        <f t="shared" si="5"/>
        <v>97.124705882352941</v>
      </c>
      <c r="AH91" s="252">
        <f>IF(OR(AD91="", AD150="", AD150=0), "", AD91/AD$150*100)</f>
        <v>3.5717750612743127E-2</v>
      </c>
      <c r="AI91" s="253">
        <v>-19796</v>
      </c>
      <c r="AJ91" s="254">
        <f t="shared" si="6"/>
        <v>-23.978874945491548</v>
      </c>
      <c r="AK91" s="254">
        <f t="shared" si="7"/>
        <v>8.0217908994305309E-3</v>
      </c>
      <c r="AL91" s="228" t="s">
        <v>274</v>
      </c>
      <c r="AM91" s="234"/>
      <c r="AN91" s="234"/>
      <c r="AO91" s="234"/>
      <c r="AP91" s="234"/>
      <c r="AQ91" s="234"/>
      <c r="AR91" s="234"/>
    </row>
    <row r="92" spans="1:44" s="187" customFormat="1" ht="40.5" customHeight="1">
      <c r="A92" s="255" t="s">
        <v>4</v>
      </c>
      <c r="B92" s="255" t="s">
        <v>7</v>
      </c>
      <c r="C92" s="255" t="s">
        <v>21</v>
      </c>
      <c r="D92" s="255" t="s">
        <v>69</v>
      </c>
      <c r="E92" s="255" t="s">
        <v>117</v>
      </c>
      <c r="F92" s="255" t="s">
        <v>21</v>
      </c>
      <c r="G92" s="255" t="s">
        <v>170</v>
      </c>
      <c r="H92" s="225" t="s">
        <v>171</v>
      </c>
      <c r="I92" s="256" t="s">
        <v>12</v>
      </c>
      <c r="J92" s="225"/>
      <c r="K92" s="251">
        <v>90000</v>
      </c>
      <c r="L92" s="251">
        <v>0</v>
      </c>
      <c r="M92" s="251">
        <v>0</v>
      </c>
      <c r="N92" s="251">
        <v>0</v>
      </c>
      <c r="O92" s="251">
        <v>90000</v>
      </c>
      <c r="P92" s="251">
        <v>60000</v>
      </c>
      <c r="Q92" s="251">
        <v>60000</v>
      </c>
      <c r="R92" s="251">
        <v>60000</v>
      </c>
      <c r="S92" s="251">
        <v>0</v>
      </c>
      <c r="T92" s="251">
        <v>30000</v>
      </c>
      <c r="U92" s="252">
        <f t="shared" si="4"/>
        <v>66.666666666666657</v>
      </c>
      <c r="V92" s="252">
        <f>IF(OR(R92="", R150="", R150=0), "", R92/R$150*100)</f>
        <v>4.1816005269764492E-2</v>
      </c>
      <c r="W92" s="251">
        <v>60000</v>
      </c>
      <c r="X92" s="251">
        <v>0</v>
      </c>
      <c r="Y92" s="251">
        <v>0</v>
      </c>
      <c r="Z92" s="251">
        <v>0</v>
      </c>
      <c r="AA92" s="251">
        <v>60000</v>
      </c>
      <c r="AB92" s="251">
        <v>60000</v>
      </c>
      <c r="AC92" s="251">
        <v>60000</v>
      </c>
      <c r="AD92" s="251">
        <v>60000</v>
      </c>
      <c r="AE92" s="251">
        <v>0</v>
      </c>
      <c r="AF92" s="251">
        <v>0</v>
      </c>
      <c r="AG92" s="252">
        <f t="shared" si="5"/>
        <v>100</v>
      </c>
      <c r="AH92" s="252">
        <f>IF(OR(AD92="", AD150="", AD150=0), "", AD92/AD$150*100)</f>
        <v>2.5958925296339301E-2</v>
      </c>
      <c r="AI92" s="257">
        <v>0</v>
      </c>
      <c r="AJ92" s="258">
        <f t="shared" si="6"/>
        <v>0</v>
      </c>
      <c r="AK92" s="258">
        <f t="shared" si="7"/>
        <v>1.5857079973425191E-2</v>
      </c>
      <c r="AL92" s="232"/>
      <c r="AM92" s="232"/>
      <c r="AN92" s="232"/>
      <c r="AO92" s="232"/>
      <c r="AP92" s="232"/>
      <c r="AQ92" s="232"/>
      <c r="AR92" s="232"/>
    </row>
    <row r="93" spans="1:44" s="187" customFormat="1" ht="40.5" customHeight="1">
      <c r="A93" s="255" t="s">
        <v>4</v>
      </c>
      <c r="B93" s="255" t="s">
        <v>7</v>
      </c>
      <c r="C93" s="255" t="s">
        <v>21</v>
      </c>
      <c r="D93" s="255" t="s">
        <v>69</v>
      </c>
      <c r="E93" s="255" t="s">
        <v>13</v>
      </c>
      <c r="F93" s="255" t="s">
        <v>15</v>
      </c>
      <c r="G93" s="255" t="s">
        <v>17</v>
      </c>
      <c r="H93" s="225" t="s">
        <v>172</v>
      </c>
      <c r="I93" s="256" t="s">
        <v>12</v>
      </c>
      <c r="J93" s="225"/>
      <c r="K93" s="251">
        <v>27000</v>
      </c>
      <c r="L93" s="251">
        <v>0</v>
      </c>
      <c r="M93" s="251">
        <v>0</v>
      </c>
      <c r="N93" s="251">
        <v>0</v>
      </c>
      <c r="O93" s="251">
        <v>27000</v>
      </c>
      <c r="P93" s="251">
        <v>2760</v>
      </c>
      <c r="Q93" s="251">
        <v>2760</v>
      </c>
      <c r="R93" s="251">
        <v>2760</v>
      </c>
      <c r="S93" s="251">
        <v>0</v>
      </c>
      <c r="T93" s="251">
        <v>24240</v>
      </c>
      <c r="U93" s="252">
        <f t="shared" si="4"/>
        <v>10.222222222222223</v>
      </c>
      <c r="V93" s="252">
        <f>IF(OR(R93="", R150="", R150=0), "", R93/R$150*100)</f>
        <v>1.9235362424091667E-3</v>
      </c>
      <c r="W93" s="251">
        <v>25000</v>
      </c>
      <c r="X93" s="251">
        <v>0</v>
      </c>
      <c r="Y93" s="251">
        <v>0</v>
      </c>
      <c r="Z93" s="251">
        <v>0</v>
      </c>
      <c r="AA93" s="251">
        <v>25000</v>
      </c>
      <c r="AB93" s="251">
        <v>22556</v>
      </c>
      <c r="AC93" s="251">
        <v>22556</v>
      </c>
      <c r="AD93" s="251">
        <v>22556</v>
      </c>
      <c r="AE93" s="251">
        <v>0</v>
      </c>
      <c r="AF93" s="251">
        <v>2444</v>
      </c>
      <c r="AG93" s="252">
        <f t="shared" si="5"/>
        <v>90.224000000000004</v>
      </c>
      <c r="AH93" s="252">
        <f>IF(OR(AD93="", AD150="", AD150=0), "", AD93/AD$150*100)</f>
        <v>9.758825316403822E-3</v>
      </c>
      <c r="AI93" s="257">
        <v>-19796</v>
      </c>
      <c r="AJ93" s="258">
        <f t="shared" si="6"/>
        <v>-87.763787905657026</v>
      </c>
      <c r="AK93" s="258">
        <f t="shared" si="7"/>
        <v>-7.8352890739946546E-3</v>
      </c>
      <c r="AL93" s="235"/>
      <c r="AM93" s="235"/>
      <c r="AN93" s="235"/>
      <c r="AO93" s="235"/>
      <c r="AP93" s="235"/>
      <c r="AQ93" s="235"/>
      <c r="AR93" s="235"/>
    </row>
    <row r="94" spans="1:44" s="187" customFormat="1" ht="40.5" customHeight="1">
      <c r="A94" s="247" t="s">
        <v>4</v>
      </c>
      <c r="B94" s="247" t="s">
        <v>7</v>
      </c>
      <c r="C94" s="247" t="s">
        <v>21</v>
      </c>
      <c r="D94" s="247" t="s">
        <v>51</v>
      </c>
      <c r="E94" s="247" t="s">
        <v>5</v>
      </c>
      <c r="F94" s="247" t="s">
        <v>5</v>
      </c>
      <c r="G94" s="247" t="s">
        <v>5</v>
      </c>
      <c r="H94" s="248" t="s">
        <v>173</v>
      </c>
      <c r="I94" s="249" t="s">
        <v>12</v>
      </c>
      <c r="J94" s="248"/>
      <c r="K94" s="250">
        <v>1766000</v>
      </c>
      <c r="L94" s="250">
        <v>0</v>
      </c>
      <c r="M94" s="250">
        <v>0</v>
      </c>
      <c r="N94" s="250">
        <v>0</v>
      </c>
      <c r="O94" s="250">
        <v>1766000</v>
      </c>
      <c r="P94" s="251">
        <v>1265599</v>
      </c>
      <c r="Q94" s="251">
        <v>1265599</v>
      </c>
      <c r="R94" s="250">
        <v>1265599</v>
      </c>
      <c r="S94" s="251">
        <v>0</v>
      </c>
      <c r="T94" s="250">
        <v>500401</v>
      </c>
      <c r="U94" s="252">
        <f t="shared" si="4"/>
        <v>71.664722536806352</v>
      </c>
      <c r="V94" s="252">
        <f>IF(OR(R94="", R150="", R150=0), "", R94/R$150*100)</f>
        <v>0.8820382408901446</v>
      </c>
      <c r="W94" s="251">
        <v>1942000</v>
      </c>
      <c r="X94" s="251">
        <v>-279000</v>
      </c>
      <c r="Y94" s="251">
        <v>0</v>
      </c>
      <c r="Z94" s="251">
        <v>0</v>
      </c>
      <c r="AA94" s="251">
        <v>1663000</v>
      </c>
      <c r="AB94" s="251">
        <v>1566002</v>
      </c>
      <c r="AC94" s="251">
        <v>1566002</v>
      </c>
      <c r="AD94" s="250">
        <v>1566002</v>
      </c>
      <c r="AE94" s="251">
        <v>0</v>
      </c>
      <c r="AF94" s="251">
        <v>96998</v>
      </c>
      <c r="AG94" s="252">
        <f t="shared" si="5"/>
        <v>94.167288033674083</v>
      </c>
      <c r="AH94" s="252">
        <f>IF(OR(AD94="", AD150="", AD150=0), "", AD94/AD$150*100)</f>
        <v>0.67752881553196576</v>
      </c>
      <c r="AI94" s="253">
        <v>-300403</v>
      </c>
      <c r="AJ94" s="254">
        <f t="shared" si="6"/>
        <v>-19.182797978546642</v>
      </c>
      <c r="AK94" s="254">
        <f t="shared" si="7"/>
        <v>0.20450942535817884</v>
      </c>
      <c r="AL94" s="225" t="s">
        <v>275</v>
      </c>
      <c r="AM94" s="230"/>
      <c r="AN94" s="230"/>
      <c r="AO94" s="230"/>
      <c r="AP94" s="230"/>
      <c r="AQ94" s="230"/>
      <c r="AR94" s="230"/>
    </row>
    <row r="95" spans="1:44" s="187" customFormat="1" ht="40.5" customHeight="1">
      <c r="A95" s="255" t="s">
        <v>4</v>
      </c>
      <c r="B95" s="255" t="s">
        <v>7</v>
      </c>
      <c r="C95" s="255" t="s">
        <v>21</v>
      </c>
      <c r="D95" s="255" t="s">
        <v>51</v>
      </c>
      <c r="E95" s="255" t="s">
        <v>21</v>
      </c>
      <c r="F95" s="255" t="s">
        <v>21</v>
      </c>
      <c r="G95" s="255" t="s">
        <v>23</v>
      </c>
      <c r="H95" s="225" t="s">
        <v>174</v>
      </c>
      <c r="I95" s="256" t="s">
        <v>12</v>
      </c>
      <c r="J95" s="225"/>
      <c r="K95" s="251">
        <v>22000</v>
      </c>
      <c r="L95" s="251">
        <v>0</v>
      </c>
      <c r="M95" s="251">
        <v>0</v>
      </c>
      <c r="N95" s="251">
        <v>0</v>
      </c>
      <c r="O95" s="251">
        <v>22000</v>
      </c>
      <c r="P95" s="251">
        <v>19822</v>
      </c>
      <c r="Q95" s="251">
        <v>19822</v>
      </c>
      <c r="R95" s="251">
        <v>19822</v>
      </c>
      <c r="S95" s="251">
        <v>0</v>
      </c>
      <c r="T95" s="251">
        <v>2178</v>
      </c>
      <c r="U95" s="252">
        <f t="shared" si="4"/>
        <v>90.100000000000009</v>
      </c>
      <c r="V95" s="252">
        <f>IF(OR(R95="", R150="", R150=0), "", R95/R$150*100)</f>
        <v>1.3814614274287863E-2</v>
      </c>
      <c r="W95" s="251">
        <v>30000</v>
      </c>
      <c r="X95" s="251">
        <v>0</v>
      </c>
      <c r="Y95" s="251">
        <v>0</v>
      </c>
      <c r="Z95" s="251">
        <v>0</v>
      </c>
      <c r="AA95" s="251">
        <v>30000</v>
      </c>
      <c r="AB95" s="251">
        <v>24041</v>
      </c>
      <c r="AC95" s="251">
        <v>24041</v>
      </c>
      <c r="AD95" s="251">
        <v>24041</v>
      </c>
      <c r="AE95" s="251">
        <v>0</v>
      </c>
      <c r="AF95" s="251">
        <v>5959</v>
      </c>
      <c r="AG95" s="252">
        <f t="shared" si="5"/>
        <v>80.13666666666667</v>
      </c>
      <c r="AH95" s="252">
        <f>IF(OR(AD95="", AD150="", AD150=0), "", AD95/AD$150*100)</f>
        <v>1.040130871748822E-2</v>
      </c>
      <c r="AI95" s="257">
        <v>-4219</v>
      </c>
      <c r="AJ95" s="258">
        <f t="shared" si="6"/>
        <v>-17.549186805873298</v>
      </c>
      <c r="AK95" s="258">
        <f t="shared" si="7"/>
        <v>3.413305556799643E-3</v>
      </c>
      <c r="AL95" s="235"/>
      <c r="AM95" s="235"/>
      <c r="AN95" s="235"/>
      <c r="AO95" s="235"/>
      <c r="AP95" s="235"/>
      <c r="AQ95" s="235"/>
      <c r="AR95" s="235"/>
    </row>
    <row r="96" spans="1:44" s="187" customFormat="1" ht="40.5" customHeight="1">
      <c r="A96" s="255" t="s">
        <v>4</v>
      </c>
      <c r="B96" s="255" t="s">
        <v>7</v>
      </c>
      <c r="C96" s="255" t="s">
        <v>21</v>
      </c>
      <c r="D96" s="255" t="s">
        <v>51</v>
      </c>
      <c r="E96" s="255" t="s">
        <v>21</v>
      </c>
      <c r="F96" s="255" t="s">
        <v>15</v>
      </c>
      <c r="G96" s="255" t="s">
        <v>17</v>
      </c>
      <c r="H96" s="225" t="s">
        <v>175</v>
      </c>
      <c r="I96" s="256" t="s">
        <v>12</v>
      </c>
      <c r="J96" s="225"/>
      <c r="K96" s="251">
        <v>121000</v>
      </c>
      <c r="L96" s="251">
        <v>0</v>
      </c>
      <c r="M96" s="251">
        <v>0</v>
      </c>
      <c r="N96" s="251">
        <v>0</v>
      </c>
      <c r="O96" s="251">
        <v>121000</v>
      </c>
      <c r="P96" s="251">
        <v>36642</v>
      </c>
      <c r="Q96" s="251">
        <v>36642</v>
      </c>
      <c r="R96" s="251">
        <v>36642</v>
      </c>
      <c r="S96" s="251">
        <v>0</v>
      </c>
      <c r="T96" s="251">
        <v>84358</v>
      </c>
      <c r="U96" s="252">
        <f t="shared" si="4"/>
        <v>30.282644628099177</v>
      </c>
      <c r="V96" s="252">
        <f>IF(OR(R96="", R150="", R150=0), "", R96/R$150*100)</f>
        <v>2.5537034418245178E-2</v>
      </c>
      <c r="W96" s="251">
        <v>113000</v>
      </c>
      <c r="X96" s="251">
        <v>-70000</v>
      </c>
      <c r="Y96" s="251">
        <v>0</v>
      </c>
      <c r="Z96" s="251">
        <v>0</v>
      </c>
      <c r="AA96" s="251">
        <v>43000</v>
      </c>
      <c r="AB96" s="251">
        <v>33968</v>
      </c>
      <c r="AC96" s="251">
        <v>33968</v>
      </c>
      <c r="AD96" s="251">
        <v>33968</v>
      </c>
      <c r="AE96" s="251">
        <v>0</v>
      </c>
      <c r="AF96" s="251">
        <v>9032</v>
      </c>
      <c r="AG96" s="252">
        <f t="shared" si="5"/>
        <v>78.995348837209306</v>
      </c>
      <c r="AH96" s="252">
        <f>IF(OR(AD96="", AD150="", AD150=0), "", AD96/AD$150*100)</f>
        <v>1.4696212907767557E-2</v>
      </c>
      <c r="AI96" s="257">
        <v>2674</v>
      </c>
      <c r="AJ96" s="258">
        <f t="shared" si="6"/>
        <v>7.8721149317004233</v>
      </c>
      <c r="AK96" s="258">
        <f t="shared" si="7"/>
        <v>1.0840821510477621E-2</v>
      </c>
      <c r="AL96" s="235"/>
      <c r="AM96" s="235"/>
      <c r="AN96" s="235"/>
      <c r="AO96" s="235"/>
      <c r="AP96" s="235"/>
      <c r="AQ96" s="235"/>
      <c r="AR96" s="235"/>
    </row>
    <row r="97" spans="1:44" s="187" customFormat="1" ht="40.5" customHeight="1">
      <c r="A97" s="255" t="s">
        <v>4</v>
      </c>
      <c r="B97" s="255" t="s">
        <v>7</v>
      </c>
      <c r="C97" s="255" t="s">
        <v>21</v>
      </c>
      <c r="D97" s="255" t="s">
        <v>51</v>
      </c>
      <c r="E97" s="255" t="s">
        <v>21</v>
      </c>
      <c r="F97" s="255" t="s">
        <v>135</v>
      </c>
      <c r="G97" s="255" t="s">
        <v>137</v>
      </c>
      <c r="H97" s="225" t="s">
        <v>176</v>
      </c>
      <c r="I97" s="256" t="s">
        <v>12</v>
      </c>
      <c r="J97" s="225"/>
      <c r="K97" s="251">
        <v>128000</v>
      </c>
      <c r="L97" s="251">
        <v>0</v>
      </c>
      <c r="M97" s="251">
        <v>0</v>
      </c>
      <c r="N97" s="251">
        <v>0</v>
      </c>
      <c r="O97" s="251">
        <v>128000</v>
      </c>
      <c r="P97" s="251">
        <v>99929</v>
      </c>
      <c r="Q97" s="251">
        <v>99929</v>
      </c>
      <c r="R97" s="251">
        <v>99929</v>
      </c>
      <c r="S97" s="251">
        <v>0</v>
      </c>
      <c r="T97" s="251">
        <v>28071</v>
      </c>
      <c r="U97" s="252">
        <f t="shared" si="4"/>
        <v>78.069531249999997</v>
      </c>
      <c r="V97" s="252">
        <f>IF(OR(R97="", R150="", R150=0), "", R97/R$150*100)</f>
        <v>6.9643859843371611E-2</v>
      </c>
      <c r="W97" s="251">
        <v>282000</v>
      </c>
      <c r="X97" s="251">
        <v>-159000</v>
      </c>
      <c r="Y97" s="251">
        <v>0</v>
      </c>
      <c r="Z97" s="251">
        <v>0</v>
      </c>
      <c r="AA97" s="251">
        <v>123000</v>
      </c>
      <c r="AB97" s="251">
        <v>101313</v>
      </c>
      <c r="AC97" s="251">
        <v>101313</v>
      </c>
      <c r="AD97" s="251">
        <v>101313</v>
      </c>
      <c r="AE97" s="251">
        <v>0</v>
      </c>
      <c r="AF97" s="251">
        <v>21687</v>
      </c>
      <c r="AG97" s="252">
        <f t="shared" si="5"/>
        <v>82.368292682926821</v>
      </c>
      <c r="AH97" s="252">
        <f>IF(OR(AD97="", AD150="", AD150=0), "", AD97/AD$150*100)</f>
        <v>4.3832943309133732E-2</v>
      </c>
      <c r="AI97" s="257">
        <v>-1384</v>
      </c>
      <c r="AJ97" s="258">
        <f t="shared" si="6"/>
        <v>-1.3660635851272787</v>
      </c>
      <c r="AK97" s="258">
        <f t="shared" si="7"/>
        <v>2.5810916534237879E-2</v>
      </c>
      <c r="AL97" s="235"/>
      <c r="AM97" s="235"/>
      <c r="AN97" s="235"/>
      <c r="AO97" s="235"/>
      <c r="AP97" s="235"/>
      <c r="AQ97" s="235"/>
      <c r="AR97" s="235"/>
    </row>
    <row r="98" spans="1:44" s="187" customFormat="1" ht="40.5" customHeight="1">
      <c r="A98" s="255" t="s">
        <v>4</v>
      </c>
      <c r="B98" s="255" t="s">
        <v>7</v>
      </c>
      <c r="C98" s="255" t="s">
        <v>21</v>
      </c>
      <c r="D98" s="255" t="s">
        <v>51</v>
      </c>
      <c r="E98" s="255" t="s">
        <v>21</v>
      </c>
      <c r="F98" s="255" t="s">
        <v>127</v>
      </c>
      <c r="G98" s="255" t="s">
        <v>129</v>
      </c>
      <c r="H98" s="225" t="s">
        <v>177</v>
      </c>
      <c r="I98" s="256" t="s">
        <v>12</v>
      </c>
      <c r="J98" s="225"/>
      <c r="K98" s="251">
        <v>50000</v>
      </c>
      <c r="L98" s="251">
        <v>0</v>
      </c>
      <c r="M98" s="251">
        <v>0</v>
      </c>
      <c r="N98" s="251">
        <v>0</v>
      </c>
      <c r="O98" s="251">
        <v>50000</v>
      </c>
      <c r="P98" s="251">
        <v>0</v>
      </c>
      <c r="Q98" s="251">
        <v>0</v>
      </c>
      <c r="R98" s="251">
        <v>0</v>
      </c>
      <c r="S98" s="251">
        <v>0</v>
      </c>
      <c r="T98" s="251">
        <v>50000</v>
      </c>
      <c r="U98" s="252">
        <f t="shared" si="4"/>
        <v>0</v>
      </c>
      <c r="V98" s="252">
        <f>IF(OR(R98="", R150="", R150=0), "", R98/R$150*100)</f>
        <v>0</v>
      </c>
      <c r="W98" s="251">
        <v>50000</v>
      </c>
      <c r="X98" s="251">
        <v>0</v>
      </c>
      <c r="Y98" s="251">
        <v>0</v>
      </c>
      <c r="Z98" s="251">
        <v>0</v>
      </c>
      <c r="AA98" s="251">
        <v>50000</v>
      </c>
      <c r="AB98" s="251">
        <v>0</v>
      </c>
      <c r="AC98" s="251">
        <v>0</v>
      </c>
      <c r="AD98" s="251">
        <v>0</v>
      </c>
      <c r="AE98" s="251">
        <v>0</v>
      </c>
      <c r="AF98" s="251">
        <v>50000</v>
      </c>
      <c r="AG98" s="252">
        <f t="shared" si="5"/>
        <v>0</v>
      </c>
      <c r="AH98" s="252">
        <f>IF(OR(AD98="", AD150="", AD150=0), "", AD98/AD$150*100)</f>
        <v>0</v>
      </c>
      <c r="AI98" s="257">
        <v>0</v>
      </c>
      <c r="AJ98" s="258">
        <f t="shared" si="6"/>
        <v>0</v>
      </c>
      <c r="AK98" s="258">
        <f t="shared" si="7"/>
        <v>0</v>
      </c>
      <c r="AL98" s="235"/>
      <c r="AM98" s="235"/>
      <c r="AN98" s="235"/>
      <c r="AO98" s="235"/>
      <c r="AP98" s="235"/>
      <c r="AQ98" s="235"/>
      <c r="AR98" s="235"/>
    </row>
    <row r="99" spans="1:44" s="187" customFormat="1" ht="40.5" customHeight="1">
      <c r="A99" s="255" t="s">
        <v>4</v>
      </c>
      <c r="B99" s="255" t="s">
        <v>7</v>
      </c>
      <c r="C99" s="255" t="s">
        <v>21</v>
      </c>
      <c r="D99" s="255" t="s">
        <v>51</v>
      </c>
      <c r="E99" s="255" t="s">
        <v>36</v>
      </c>
      <c r="F99" s="255" t="s">
        <v>21</v>
      </c>
      <c r="G99" s="255" t="s">
        <v>23</v>
      </c>
      <c r="H99" s="225" t="s">
        <v>178</v>
      </c>
      <c r="I99" s="256" t="s">
        <v>12</v>
      </c>
      <c r="J99" s="225"/>
      <c r="K99" s="251">
        <v>85000</v>
      </c>
      <c r="L99" s="251">
        <v>0</v>
      </c>
      <c r="M99" s="251">
        <v>0</v>
      </c>
      <c r="N99" s="251">
        <v>0</v>
      </c>
      <c r="O99" s="251">
        <v>85000</v>
      </c>
      <c r="P99" s="251">
        <v>84366</v>
      </c>
      <c r="Q99" s="251">
        <v>84366</v>
      </c>
      <c r="R99" s="251">
        <v>84366</v>
      </c>
      <c r="S99" s="251">
        <v>0</v>
      </c>
      <c r="T99" s="251">
        <v>634</v>
      </c>
      <c r="U99" s="252">
        <f t="shared" si="4"/>
        <v>99.25411764705882</v>
      </c>
      <c r="V99" s="252">
        <f>IF(OR(R99="", R150="", R150=0), "", R99/R$150*100)</f>
        <v>5.8797485009815853E-2</v>
      </c>
      <c r="W99" s="251">
        <v>142000</v>
      </c>
      <c r="X99" s="251">
        <v>-50000</v>
      </c>
      <c r="Y99" s="251">
        <v>0</v>
      </c>
      <c r="Z99" s="251">
        <v>0</v>
      </c>
      <c r="AA99" s="251">
        <v>92000</v>
      </c>
      <c r="AB99" s="251">
        <v>84180</v>
      </c>
      <c r="AC99" s="251">
        <v>84180</v>
      </c>
      <c r="AD99" s="251">
        <v>84180</v>
      </c>
      <c r="AE99" s="251">
        <v>0</v>
      </c>
      <c r="AF99" s="251">
        <v>7820</v>
      </c>
      <c r="AG99" s="252">
        <f t="shared" si="5"/>
        <v>91.5</v>
      </c>
      <c r="AH99" s="252">
        <f>IF(OR(AD99="", AD150="", AD150=0), "", AD99/AD$150*100)</f>
        <v>3.6420372190764043E-2</v>
      </c>
      <c r="AI99" s="257">
        <v>186</v>
      </c>
      <c r="AJ99" s="258">
        <f t="shared" si="6"/>
        <v>0.2209550962223806</v>
      </c>
      <c r="AK99" s="258">
        <f t="shared" si="7"/>
        <v>2.237711281905181E-2</v>
      </c>
      <c r="AL99" s="235"/>
      <c r="AM99" s="235"/>
      <c r="AN99" s="235"/>
      <c r="AO99" s="235"/>
      <c r="AP99" s="235"/>
      <c r="AQ99" s="235"/>
      <c r="AR99" s="235"/>
    </row>
    <row r="100" spans="1:44" s="187" customFormat="1" ht="40.5" customHeight="1">
      <c r="A100" s="255" t="s">
        <v>4</v>
      </c>
      <c r="B100" s="255" t="s">
        <v>7</v>
      </c>
      <c r="C100" s="255" t="s">
        <v>21</v>
      </c>
      <c r="D100" s="255" t="s">
        <v>51</v>
      </c>
      <c r="E100" s="255" t="s">
        <v>36</v>
      </c>
      <c r="F100" s="255" t="s">
        <v>32</v>
      </c>
      <c r="G100" s="255" t="s">
        <v>34</v>
      </c>
      <c r="H100" s="225" t="s">
        <v>179</v>
      </c>
      <c r="I100" s="256" t="s">
        <v>12</v>
      </c>
      <c r="J100" s="225"/>
      <c r="K100" s="251">
        <v>5000</v>
      </c>
      <c r="L100" s="251">
        <v>0</v>
      </c>
      <c r="M100" s="251">
        <v>0</v>
      </c>
      <c r="N100" s="251">
        <v>0</v>
      </c>
      <c r="O100" s="251">
        <v>5000</v>
      </c>
      <c r="P100" s="251">
        <v>0</v>
      </c>
      <c r="Q100" s="251">
        <v>0</v>
      </c>
      <c r="R100" s="251">
        <v>0</v>
      </c>
      <c r="S100" s="251">
        <v>0</v>
      </c>
      <c r="T100" s="251">
        <v>5000</v>
      </c>
      <c r="U100" s="252">
        <f t="shared" si="4"/>
        <v>0</v>
      </c>
      <c r="V100" s="252">
        <f>IF(OR(R100="", R150="", R150=0), "", R100/R$150*100)</f>
        <v>0</v>
      </c>
      <c r="W100" s="251">
        <v>0</v>
      </c>
      <c r="X100" s="251">
        <v>0</v>
      </c>
      <c r="Y100" s="251">
        <v>0</v>
      </c>
      <c r="Z100" s="251">
        <v>0</v>
      </c>
      <c r="AA100" s="251">
        <v>0</v>
      </c>
      <c r="AB100" s="251">
        <v>0</v>
      </c>
      <c r="AC100" s="251">
        <v>0</v>
      </c>
      <c r="AD100" s="251">
        <v>0</v>
      </c>
      <c r="AE100" s="251">
        <v>0</v>
      </c>
      <c r="AF100" s="251">
        <v>0</v>
      </c>
      <c r="AG100" s="252" t="str">
        <f t="shared" si="5"/>
        <v/>
      </c>
      <c r="AH100" s="252">
        <f>IF(OR(AD100="", AD150="", AD150=0), "", AD100/AD$150*100)</f>
        <v>0</v>
      </c>
      <c r="AI100" s="257">
        <v>0</v>
      </c>
      <c r="AJ100" s="258">
        <f t="shared" si="6"/>
        <v>0</v>
      </c>
      <c r="AK100" s="258">
        <f t="shared" si="7"/>
        <v>0</v>
      </c>
      <c r="AL100" s="225"/>
      <c r="AM100" s="225"/>
      <c r="AN100" s="225"/>
      <c r="AO100" s="225"/>
      <c r="AP100" s="225"/>
      <c r="AQ100" s="225"/>
      <c r="AR100" s="225"/>
    </row>
    <row r="101" spans="1:44" s="187" customFormat="1" ht="40.5" customHeight="1">
      <c r="A101" s="255" t="s">
        <v>4</v>
      </c>
      <c r="B101" s="255" t="s">
        <v>7</v>
      </c>
      <c r="C101" s="255" t="s">
        <v>21</v>
      </c>
      <c r="D101" s="255" t="s">
        <v>51</v>
      </c>
      <c r="E101" s="255" t="s">
        <v>36</v>
      </c>
      <c r="F101" s="255" t="s">
        <v>32</v>
      </c>
      <c r="G101" s="255" t="s">
        <v>140</v>
      </c>
      <c r="H101" s="225" t="s">
        <v>180</v>
      </c>
      <c r="I101" s="256" t="s">
        <v>12</v>
      </c>
      <c r="J101" s="225"/>
      <c r="K101" s="251">
        <v>9000</v>
      </c>
      <c r="L101" s="251">
        <v>0</v>
      </c>
      <c r="M101" s="251">
        <v>0</v>
      </c>
      <c r="N101" s="251">
        <v>0</v>
      </c>
      <c r="O101" s="251">
        <v>9000</v>
      </c>
      <c r="P101" s="251">
        <v>0</v>
      </c>
      <c r="Q101" s="251">
        <v>0</v>
      </c>
      <c r="R101" s="251">
        <v>0</v>
      </c>
      <c r="S101" s="251">
        <v>0</v>
      </c>
      <c r="T101" s="251">
        <v>9000</v>
      </c>
      <c r="U101" s="252">
        <f t="shared" si="4"/>
        <v>0</v>
      </c>
      <c r="V101" s="252">
        <f>IF(OR(R101="", R150="", R150=0), "", R101/R$150*100)</f>
        <v>0</v>
      </c>
      <c r="W101" s="251">
        <v>0</v>
      </c>
      <c r="X101" s="251">
        <v>0</v>
      </c>
      <c r="Y101" s="251">
        <v>0</v>
      </c>
      <c r="Z101" s="251">
        <v>0</v>
      </c>
      <c r="AA101" s="251">
        <v>0</v>
      </c>
      <c r="AB101" s="251">
        <v>0</v>
      </c>
      <c r="AC101" s="251">
        <v>0</v>
      </c>
      <c r="AD101" s="251">
        <v>0</v>
      </c>
      <c r="AE101" s="251">
        <v>0</v>
      </c>
      <c r="AF101" s="251">
        <v>0</v>
      </c>
      <c r="AG101" s="252" t="str">
        <f t="shared" si="5"/>
        <v/>
      </c>
      <c r="AH101" s="252">
        <f>IF(OR(AD101="", AD150="", AD150=0), "", AD101/AD$150*100)</f>
        <v>0</v>
      </c>
      <c r="AI101" s="257">
        <v>0</v>
      </c>
      <c r="AJ101" s="258">
        <f t="shared" si="6"/>
        <v>0</v>
      </c>
      <c r="AK101" s="258">
        <f t="shared" si="7"/>
        <v>0</v>
      </c>
      <c r="AL101" s="225"/>
      <c r="AM101" s="225"/>
      <c r="AN101" s="225"/>
      <c r="AO101" s="225"/>
      <c r="AP101" s="225"/>
      <c r="AQ101" s="225"/>
      <c r="AR101" s="225"/>
    </row>
    <row r="102" spans="1:44" s="187" customFormat="1" ht="40.5" customHeight="1">
      <c r="A102" s="255" t="s">
        <v>4</v>
      </c>
      <c r="B102" s="255" t="s">
        <v>7</v>
      </c>
      <c r="C102" s="255" t="s">
        <v>21</v>
      </c>
      <c r="D102" s="255" t="s">
        <v>51</v>
      </c>
      <c r="E102" s="255" t="s">
        <v>56</v>
      </c>
      <c r="F102" s="255" t="s">
        <v>28</v>
      </c>
      <c r="G102" s="255" t="s">
        <v>146</v>
      </c>
      <c r="H102" s="225" t="s">
        <v>181</v>
      </c>
      <c r="I102" s="256" t="s">
        <v>12</v>
      </c>
      <c r="J102" s="225"/>
      <c r="K102" s="251">
        <v>769000</v>
      </c>
      <c r="L102" s="251">
        <v>0</v>
      </c>
      <c r="M102" s="251">
        <v>0</v>
      </c>
      <c r="N102" s="251">
        <v>0</v>
      </c>
      <c r="O102" s="251">
        <v>769000</v>
      </c>
      <c r="P102" s="251">
        <v>448360</v>
      </c>
      <c r="Q102" s="251">
        <v>448360</v>
      </c>
      <c r="R102" s="251">
        <v>448360</v>
      </c>
      <c r="S102" s="251">
        <v>0</v>
      </c>
      <c r="T102" s="251">
        <v>320640</v>
      </c>
      <c r="U102" s="252">
        <f t="shared" si="4"/>
        <v>58.304291287386214</v>
      </c>
      <c r="V102" s="252">
        <f>IF(OR(R102="", R150="", R150=0), "", R102/R$150*100)</f>
        <v>0.31247706871252678</v>
      </c>
      <c r="W102" s="251">
        <v>748000</v>
      </c>
      <c r="X102" s="251">
        <v>0</v>
      </c>
      <c r="Y102" s="251">
        <v>0</v>
      </c>
      <c r="Z102" s="251">
        <v>0</v>
      </c>
      <c r="AA102" s="251">
        <v>748000</v>
      </c>
      <c r="AB102" s="251">
        <v>746020</v>
      </c>
      <c r="AC102" s="251">
        <v>746020</v>
      </c>
      <c r="AD102" s="251">
        <v>746020</v>
      </c>
      <c r="AE102" s="251">
        <v>0</v>
      </c>
      <c r="AF102" s="251">
        <v>1980</v>
      </c>
      <c r="AG102" s="252">
        <f t="shared" si="5"/>
        <v>99.735294117647058</v>
      </c>
      <c r="AH102" s="252">
        <f>IF(OR(AD102="", AD150="", AD150=0), "", AD102/AD$150*100)</f>
        <v>0.32276462415958412</v>
      </c>
      <c r="AI102" s="257">
        <v>-297660</v>
      </c>
      <c r="AJ102" s="258">
        <f t="shared" si="6"/>
        <v>-39.89973459156591</v>
      </c>
      <c r="AK102" s="258">
        <f t="shared" si="7"/>
        <v>-1.0287555447057339E-2</v>
      </c>
      <c r="AL102" s="228"/>
      <c r="AM102" s="228"/>
      <c r="AN102" s="228"/>
      <c r="AO102" s="228"/>
      <c r="AP102" s="228"/>
      <c r="AQ102" s="228"/>
      <c r="AR102" s="228"/>
    </row>
    <row r="103" spans="1:44" s="187" customFormat="1" ht="40.5" customHeight="1">
      <c r="A103" s="255" t="s">
        <v>4</v>
      </c>
      <c r="B103" s="255" t="s">
        <v>7</v>
      </c>
      <c r="C103" s="255" t="s">
        <v>21</v>
      </c>
      <c r="D103" s="255" t="s">
        <v>51</v>
      </c>
      <c r="E103" s="255" t="s">
        <v>56</v>
      </c>
      <c r="F103" s="255" t="s">
        <v>28</v>
      </c>
      <c r="G103" s="255" t="s">
        <v>92</v>
      </c>
      <c r="H103" s="225" t="s">
        <v>182</v>
      </c>
      <c r="I103" s="256" t="s">
        <v>12</v>
      </c>
      <c r="J103" s="225"/>
      <c r="K103" s="251">
        <v>83000</v>
      </c>
      <c r="L103" s="251">
        <v>0</v>
      </c>
      <c r="M103" s="251">
        <v>0</v>
      </c>
      <c r="N103" s="251">
        <v>0</v>
      </c>
      <c r="O103" s="251">
        <v>83000</v>
      </c>
      <c r="P103" s="251">
        <v>82830</v>
      </c>
      <c r="Q103" s="251">
        <v>82830</v>
      </c>
      <c r="R103" s="251">
        <v>82830</v>
      </c>
      <c r="S103" s="251">
        <v>0</v>
      </c>
      <c r="T103" s="251">
        <v>170</v>
      </c>
      <c r="U103" s="252">
        <f t="shared" si="4"/>
        <v>99.795180722891558</v>
      </c>
      <c r="V103" s="252">
        <f>IF(OR(R103="", R150="", R150=0), "", R103/R$150*100)</f>
        <v>5.7726995274909883E-2</v>
      </c>
      <c r="W103" s="251">
        <v>83000</v>
      </c>
      <c r="X103" s="251">
        <v>0</v>
      </c>
      <c r="Y103" s="251">
        <v>0</v>
      </c>
      <c r="Z103" s="251">
        <v>0</v>
      </c>
      <c r="AA103" s="251">
        <v>83000</v>
      </c>
      <c r="AB103" s="251">
        <v>82830</v>
      </c>
      <c r="AC103" s="251">
        <v>82830</v>
      </c>
      <c r="AD103" s="251">
        <v>82830</v>
      </c>
      <c r="AE103" s="251">
        <v>0</v>
      </c>
      <c r="AF103" s="251">
        <v>170</v>
      </c>
      <c r="AG103" s="252">
        <f t="shared" si="5"/>
        <v>99.795180722891558</v>
      </c>
      <c r="AH103" s="252">
        <f>IF(OR(AD103="", AD150="", AD150=0), "", AD103/AD$150*100)</f>
        <v>3.583629637159641E-2</v>
      </c>
      <c r="AI103" s="257">
        <v>0</v>
      </c>
      <c r="AJ103" s="258">
        <f t="shared" si="6"/>
        <v>0</v>
      </c>
      <c r="AK103" s="258">
        <f t="shared" si="7"/>
        <v>2.1890698903313473E-2</v>
      </c>
      <c r="AL103" s="228"/>
      <c r="AM103" s="228"/>
      <c r="AN103" s="228"/>
      <c r="AO103" s="228"/>
      <c r="AP103" s="228"/>
      <c r="AQ103" s="228"/>
      <c r="AR103" s="228"/>
    </row>
    <row r="104" spans="1:44" s="187" customFormat="1" ht="40.5" customHeight="1">
      <c r="A104" s="255" t="s">
        <v>4</v>
      </c>
      <c r="B104" s="255" t="s">
        <v>7</v>
      </c>
      <c r="C104" s="255" t="s">
        <v>21</v>
      </c>
      <c r="D104" s="255" t="s">
        <v>51</v>
      </c>
      <c r="E104" s="255" t="s">
        <v>40</v>
      </c>
      <c r="F104" s="255" t="s">
        <v>28</v>
      </c>
      <c r="G104" s="255" t="s">
        <v>30</v>
      </c>
      <c r="H104" s="225" t="s">
        <v>183</v>
      </c>
      <c r="I104" s="256" t="s">
        <v>12</v>
      </c>
      <c r="J104" s="225"/>
      <c r="K104" s="251">
        <v>14000</v>
      </c>
      <c r="L104" s="251">
        <v>0</v>
      </c>
      <c r="M104" s="251">
        <v>0</v>
      </c>
      <c r="N104" s="251">
        <v>0</v>
      </c>
      <c r="O104" s="251">
        <v>14000</v>
      </c>
      <c r="P104" s="251">
        <v>13650</v>
      </c>
      <c r="Q104" s="251">
        <v>13650</v>
      </c>
      <c r="R104" s="251">
        <v>13650</v>
      </c>
      <c r="S104" s="251">
        <v>0</v>
      </c>
      <c r="T104" s="251">
        <v>350</v>
      </c>
      <c r="U104" s="252">
        <f t="shared" si="4"/>
        <v>97.5</v>
      </c>
      <c r="V104" s="252">
        <f>IF(OR(R104="", R150="", R150=0), "", R104/R$150*100)</f>
        <v>9.5131411988714221E-3</v>
      </c>
      <c r="W104" s="251">
        <v>14000</v>
      </c>
      <c r="X104" s="251">
        <v>0</v>
      </c>
      <c r="Y104" s="251">
        <v>0</v>
      </c>
      <c r="Z104" s="251">
        <v>0</v>
      </c>
      <c r="AA104" s="251">
        <v>14000</v>
      </c>
      <c r="AB104" s="251">
        <v>13650</v>
      </c>
      <c r="AC104" s="251">
        <v>13650</v>
      </c>
      <c r="AD104" s="251">
        <v>13650</v>
      </c>
      <c r="AE104" s="251">
        <v>0</v>
      </c>
      <c r="AF104" s="251">
        <v>350</v>
      </c>
      <c r="AG104" s="252">
        <f t="shared" si="5"/>
        <v>97.5</v>
      </c>
      <c r="AH104" s="252">
        <f>IF(OR(AD104="", AD150="", AD150=0), "", AD104/AD$150*100)</f>
        <v>5.9056555049171915E-3</v>
      </c>
      <c r="AI104" s="257">
        <v>0</v>
      </c>
      <c r="AJ104" s="258">
        <f t="shared" si="6"/>
        <v>0</v>
      </c>
      <c r="AK104" s="258">
        <f t="shared" si="7"/>
        <v>3.6074856939542306E-3</v>
      </c>
      <c r="AL104" s="235"/>
      <c r="AM104" s="235"/>
      <c r="AN104" s="235"/>
      <c r="AO104" s="235"/>
      <c r="AP104" s="235"/>
      <c r="AQ104" s="235"/>
      <c r="AR104" s="235"/>
    </row>
    <row r="105" spans="1:44" s="187" customFormat="1" ht="40.5" customHeight="1">
      <c r="A105" s="255" t="s">
        <v>4</v>
      </c>
      <c r="B105" s="255" t="s">
        <v>7</v>
      </c>
      <c r="C105" s="255" t="s">
        <v>21</v>
      </c>
      <c r="D105" s="255" t="s">
        <v>51</v>
      </c>
      <c r="E105" s="255" t="s">
        <v>40</v>
      </c>
      <c r="F105" s="255" t="s">
        <v>161</v>
      </c>
      <c r="G105" s="255" t="s">
        <v>184</v>
      </c>
      <c r="H105" s="225" t="s">
        <v>185</v>
      </c>
      <c r="I105" s="256" t="s">
        <v>12</v>
      </c>
      <c r="J105" s="225"/>
      <c r="K105" s="251">
        <v>480000</v>
      </c>
      <c r="L105" s="251">
        <v>0</v>
      </c>
      <c r="M105" s="251">
        <v>0</v>
      </c>
      <c r="N105" s="251">
        <v>0</v>
      </c>
      <c r="O105" s="251">
        <v>480000</v>
      </c>
      <c r="P105" s="251">
        <v>480000</v>
      </c>
      <c r="Q105" s="251">
        <v>480000</v>
      </c>
      <c r="R105" s="251">
        <v>480000</v>
      </c>
      <c r="S105" s="251">
        <v>0</v>
      </c>
      <c r="T105" s="251">
        <v>0</v>
      </c>
      <c r="U105" s="252">
        <f t="shared" si="4"/>
        <v>100</v>
      </c>
      <c r="V105" s="252">
        <f>IF(OR(R105="", R150="", R150=0), "", R105/R$150*100)</f>
        <v>0.33452804215811593</v>
      </c>
      <c r="W105" s="251">
        <v>480000</v>
      </c>
      <c r="X105" s="251">
        <v>0</v>
      </c>
      <c r="Y105" s="251">
        <v>0</v>
      </c>
      <c r="Z105" s="251">
        <v>0</v>
      </c>
      <c r="AA105" s="251">
        <v>480000</v>
      </c>
      <c r="AB105" s="251">
        <v>480000</v>
      </c>
      <c r="AC105" s="251">
        <v>480000</v>
      </c>
      <c r="AD105" s="251">
        <v>480000</v>
      </c>
      <c r="AE105" s="251">
        <v>0</v>
      </c>
      <c r="AF105" s="251">
        <v>0</v>
      </c>
      <c r="AG105" s="252">
        <f t="shared" si="5"/>
        <v>100</v>
      </c>
      <c r="AH105" s="252">
        <f>IF(OR(AD105="", AD150="", AD150=0), "", AD105/AD$150*100)</f>
        <v>0.20767140237071441</v>
      </c>
      <c r="AI105" s="257">
        <v>0</v>
      </c>
      <c r="AJ105" s="258">
        <f t="shared" si="6"/>
        <v>0</v>
      </c>
      <c r="AK105" s="258">
        <f t="shared" si="7"/>
        <v>0.12685663978740153</v>
      </c>
      <c r="AL105" s="235"/>
      <c r="AM105" s="235"/>
      <c r="AN105" s="235"/>
      <c r="AO105" s="235"/>
      <c r="AP105" s="235"/>
      <c r="AQ105" s="235"/>
      <c r="AR105" s="235"/>
    </row>
    <row r="106" spans="1:44" s="187" customFormat="1" ht="40.5" customHeight="1">
      <c r="A106" s="247" t="s">
        <v>4</v>
      </c>
      <c r="B106" s="247" t="s">
        <v>7</v>
      </c>
      <c r="C106" s="247" t="s">
        <v>21</v>
      </c>
      <c r="D106" s="247" t="s">
        <v>63</v>
      </c>
      <c r="E106" s="247" t="s">
        <v>5</v>
      </c>
      <c r="F106" s="247" t="s">
        <v>5</v>
      </c>
      <c r="G106" s="247" t="s">
        <v>5</v>
      </c>
      <c r="H106" s="248" t="s">
        <v>186</v>
      </c>
      <c r="I106" s="249" t="s">
        <v>12</v>
      </c>
      <c r="J106" s="248"/>
      <c r="K106" s="250">
        <v>0</v>
      </c>
      <c r="L106" s="250">
        <v>34560000</v>
      </c>
      <c r="M106" s="250">
        <v>7513000</v>
      </c>
      <c r="N106" s="250">
        <v>0</v>
      </c>
      <c r="O106" s="250">
        <v>42073000</v>
      </c>
      <c r="P106" s="251">
        <v>39515949</v>
      </c>
      <c r="Q106" s="251">
        <v>39515949</v>
      </c>
      <c r="R106" s="250">
        <v>39515949</v>
      </c>
      <c r="S106" s="251">
        <v>0</v>
      </c>
      <c r="T106" s="250">
        <v>2557051</v>
      </c>
      <c r="U106" s="252">
        <f t="shared" si="4"/>
        <v>93.922346873291659</v>
      </c>
      <c r="V106" s="252">
        <f>IF(OR(R106="", R150="", R150=0), "", R106/R$150*100)</f>
        <v>27.539985527062417</v>
      </c>
      <c r="W106" s="251">
        <v>77065000</v>
      </c>
      <c r="X106" s="251">
        <v>64403000</v>
      </c>
      <c r="Y106" s="251">
        <v>0</v>
      </c>
      <c r="Z106" s="251">
        <v>0</v>
      </c>
      <c r="AA106" s="251">
        <v>141468000</v>
      </c>
      <c r="AB106" s="251">
        <v>134394720</v>
      </c>
      <c r="AC106" s="251">
        <v>130445720</v>
      </c>
      <c r="AD106" s="250">
        <v>130445720</v>
      </c>
      <c r="AE106" s="251">
        <v>7513000</v>
      </c>
      <c r="AF106" s="251">
        <v>3509280</v>
      </c>
      <c r="AG106" s="252">
        <f t="shared" si="5"/>
        <v>92.208640823366423</v>
      </c>
      <c r="AH106" s="252">
        <f>IF(OR(AD106="", AD150="", AD150=0), "", AD106/AD$150*100)</f>
        <v>56.437178345119897</v>
      </c>
      <c r="AI106" s="253">
        <v>-90929771</v>
      </c>
      <c r="AJ106" s="254">
        <f t="shared" si="6"/>
        <v>-69.706979270764876</v>
      </c>
      <c r="AK106" s="254">
        <f t="shared" si="7"/>
        <v>-28.89719281805748</v>
      </c>
      <c r="AL106" s="228"/>
      <c r="AM106" s="234"/>
      <c r="AN106" s="234"/>
      <c r="AO106" s="234"/>
      <c r="AP106" s="234"/>
      <c r="AQ106" s="234"/>
      <c r="AR106" s="234"/>
    </row>
    <row r="107" spans="1:44" s="187" customFormat="1" ht="40.5" customHeight="1">
      <c r="A107" s="255" t="s">
        <v>4</v>
      </c>
      <c r="B107" s="255" t="s">
        <v>7</v>
      </c>
      <c r="C107" s="255" t="s">
        <v>21</v>
      </c>
      <c r="D107" s="255" t="s">
        <v>63</v>
      </c>
      <c r="E107" s="255" t="s">
        <v>7</v>
      </c>
      <c r="F107" s="255" t="s">
        <v>72</v>
      </c>
      <c r="G107" s="255" t="s">
        <v>74</v>
      </c>
      <c r="H107" s="225" t="s">
        <v>75</v>
      </c>
      <c r="I107" s="256" t="s">
        <v>12</v>
      </c>
      <c r="J107" s="225"/>
      <c r="K107" s="251">
        <v>0</v>
      </c>
      <c r="L107" s="251">
        <v>0</v>
      </c>
      <c r="M107" s="251">
        <v>0</v>
      </c>
      <c r="N107" s="251">
        <v>0</v>
      </c>
      <c r="O107" s="251">
        <v>0</v>
      </c>
      <c r="P107" s="251">
        <v>0</v>
      </c>
      <c r="Q107" s="251">
        <v>0</v>
      </c>
      <c r="R107" s="251">
        <v>0</v>
      </c>
      <c r="S107" s="251">
        <v>0</v>
      </c>
      <c r="T107" s="251">
        <v>0</v>
      </c>
      <c r="U107" s="252" t="str">
        <f t="shared" si="4"/>
        <v/>
      </c>
      <c r="V107" s="252">
        <f>IF(OR(R107="", R150="", R150=0), "", R107/R$150*100)</f>
        <v>0</v>
      </c>
      <c r="W107" s="251">
        <v>315000</v>
      </c>
      <c r="X107" s="251">
        <v>11000</v>
      </c>
      <c r="Y107" s="251">
        <v>0</v>
      </c>
      <c r="Z107" s="251">
        <v>0</v>
      </c>
      <c r="AA107" s="251">
        <v>326000</v>
      </c>
      <c r="AB107" s="251">
        <v>320705</v>
      </c>
      <c r="AC107" s="251">
        <v>320705</v>
      </c>
      <c r="AD107" s="251">
        <v>320705</v>
      </c>
      <c r="AE107" s="251">
        <v>0</v>
      </c>
      <c r="AF107" s="251">
        <v>5295</v>
      </c>
      <c r="AG107" s="252">
        <f t="shared" si="5"/>
        <v>98.375766871165652</v>
      </c>
      <c r="AH107" s="252">
        <f>IF(OR(AD107="", AD150="", AD150=0), "", AD107/AD$150*100)</f>
        <v>0.13875261895270827</v>
      </c>
      <c r="AI107" s="257">
        <v>-320705</v>
      </c>
      <c r="AJ107" s="258" t="str">
        <f t="shared" si="6"/>
        <v>皆減</v>
      </c>
      <c r="AK107" s="258">
        <f t="shared" si="7"/>
        <v>-0.13875261895270827</v>
      </c>
      <c r="AL107" s="228"/>
      <c r="AM107" s="228"/>
      <c r="AN107" s="228"/>
      <c r="AO107" s="228"/>
      <c r="AP107" s="228"/>
      <c r="AQ107" s="228"/>
      <c r="AR107" s="228"/>
    </row>
    <row r="108" spans="1:44" s="187" customFormat="1" ht="40.5" customHeight="1">
      <c r="A108" s="255" t="s">
        <v>4</v>
      </c>
      <c r="B108" s="255" t="s">
        <v>7</v>
      </c>
      <c r="C108" s="255" t="s">
        <v>21</v>
      </c>
      <c r="D108" s="255" t="s">
        <v>63</v>
      </c>
      <c r="E108" s="255" t="s">
        <v>21</v>
      </c>
      <c r="F108" s="255" t="s">
        <v>21</v>
      </c>
      <c r="G108" s="255" t="s">
        <v>23</v>
      </c>
      <c r="H108" s="225" t="s">
        <v>27</v>
      </c>
      <c r="I108" s="256" t="s">
        <v>12</v>
      </c>
      <c r="J108" s="225"/>
      <c r="K108" s="251">
        <v>0</v>
      </c>
      <c r="L108" s="251">
        <v>0</v>
      </c>
      <c r="M108" s="251">
        <v>0</v>
      </c>
      <c r="N108" s="251">
        <v>0</v>
      </c>
      <c r="O108" s="251">
        <v>0</v>
      </c>
      <c r="P108" s="251">
        <v>0</v>
      </c>
      <c r="Q108" s="251">
        <v>0</v>
      </c>
      <c r="R108" s="251">
        <v>0</v>
      </c>
      <c r="S108" s="251">
        <v>0</v>
      </c>
      <c r="T108" s="251">
        <v>0</v>
      </c>
      <c r="U108" s="252" t="str">
        <f t="shared" si="4"/>
        <v/>
      </c>
      <c r="V108" s="252">
        <f>IF(OR(R108="", R150="", R150=0), "", R108/R$150*100)</f>
        <v>0</v>
      </c>
      <c r="W108" s="251">
        <v>1571000</v>
      </c>
      <c r="X108" s="251">
        <v>398000</v>
      </c>
      <c r="Y108" s="251">
        <v>0</v>
      </c>
      <c r="Z108" s="251">
        <v>0</v>
      </c>
      <c r="AA108" s="251">
        <v>1969000</v>
      </c>
      <c r="AB108" s="251">
        <v>1862420</v>
      </c>
      <c r="AC108" s="251">
        <v>1862420</v>
      </c>
      <c r="AD108" s="251">
        <v>1862420</v>
      </c>
      <c r="AE108" s="251">
        <v>0</v>
      </c>
      <c r="AF108" s="251">
        <v>106580</v>
      </c>
      <c r="AG108" s="252">
        <f t="shared" si="5"/>
        <v>94.5871000507872</v>
      </c>
      <c r="AH108" s="252">
        <f>IF(OR(AD108="", AD150="", AD150=0), "", AD108/AD$150*100)</f>
        <v>0.80577369417347067</v>
      </c>
      <c r="AI108" s="257">
        <v>-1862420</v>
      </c>
      <c r="AJ108" s="258" t="str">
        <f t="shared" si="6"/>
        <v>皆減</v>
      </c>
      <c r="AK108" s="258">
        <f t="shared" si="7"/>
        <v>-0.80577369417347067</v>
      </c>
      <c r="AL108" s="228"/>
      <c r="AM108" s="228"/>
      <c r="AN108" s="228"/>
      <c r="AO108" s="228"/>
      <c r="AP108" s="228"/>
      <c r="AQ108" s="228"/>
      <c r="AR108" s="228"/>
    </row>
    <row r="109" spans="1:44" s="187" customFormat="1" ht="40.5" customHeight="1">
      <c r="A109" s="255" t="s">
        <v>4</v>
      </c>
      <c r="B109" s="255" t="s">
        <v>7</v>
      </c>
      <c r="C109" s="255" t="s">
        <v>21</v>
      </c>
      <c r="D109" s="255" t="s">
        <v>63</v>
      </c>
      <c r="E109" s="255" t="s">
        <v>21</v>
      </c>
      <c r="F109" s="255" t="s">
        <v>32</v>
      </c>
      <c r="G109" s="255" t="s">
        <v>34</v>
      </c>
      <c r="H109" s="225" t="s">
        <v>35</v>
      </c>
      <c r="I109" s="256" t="s">
        <v>12</v>
      </c>
      <c r="J109" s="225"/>
      <c r="K109" s="251">
        <v>0</v>
      </c>
      <c r="L109" s="251">
        <v>0</v>
      </c>
      <c r="M109" s="251">
        <v>0</v>
      </c>
      <c r="N109" s="251">
        <v>0</v>
      </c>
      <c r="O109" s="251">
        <v>0</v>
      </c>
      <c r="P109" s="251">
        <v>0</v>
      </c>
      <c r="Q109" s="251">
        <v>0</v>
      </c>
      <c r="R109" s="251">
        <v>0</v>
      </c>
      <c r="S109" s="251">
        <v>0</v>
      </c>
      <c r="T109" s="251">
        <v>0</v>
      </c>
      <c r="U109" s="252" t="str">
        <f t="shared" si="4"/>
        <v/>
      </c>
      <c r="V109" s="252">
        <f>IF(OR(R109="", R150="", R150=0), "", R109/R$150*100)</f>
        <v>0</v>
      </c>
      <c r="W109" s="251">
        <v>0</v>
      </c>
      <c r="X109" s="251">
        <v>0</v>
      </c>
      <c r="Y109" s="251">
        <v>0</v>
      </c>
      <c r="Z109" s="251">
        <v>13200</v>
      </c>
      <c r="AA109" s="251">
        <v>13200</v>
      </c>
      <c r="AB109" s="251">
        <v>13200</v>
      </c>
      <c r="AC109" s="251">
        <v>13200</v>
      </c>
      <c r="AD109" s="251">
        <v>13200</v>
      </c>
      <c r="AE109" s="251">
        <v>0</v>
      </c>
      <c r="AF109" s="251">
        <v>0</v>
      </c>
      <c r="AG109" s="252">
        <f t="shared" si="5"/>
        <v>100</v>
      </c>
      <c r="AH109" s="252">
        <f>IF(OR(AD109="", AD150="", AD150=0), "", AD109/AD$150*100)</f>
        <v>5.7109635651946466E-3</v>
      </c>
      <c r="AI109" s="257">
        <v>-13200</v>
      </c>
      <c r="AJ109" s="258" t="str">
        <f t="shared" si="6"/>
        <v>皆減</v>
      </c>
      <c r="AK109" s="258">
        <f t="shared" si="7"/>
        <v>-5.7109635651946466E-3</v>
      </c>
      <c r="AL109" s="228"/>
      <c r="AM109" s="228"/>
      <c r="AN109" s="228"/>
      <c r="AO109" s="228"/>
      <c r="AP109" s="228"/>
      <c r="AQ109" s="228"/>
      <c r="AR109" s="228"/>
    </row>
    <row r="110" spans="1:44" s="187" customFormat="1" ht="40.5" customHeight="1">
      <c r="A110" s="255" t="s">
        <v>4</v>
      </c>
      <c r="B110" s="255" t="s">
        <v>7</v>
      </c>
      <c r="C110" s="255" t="s">
        <v>21</v>
      </c>
      <c r="D110" s="255" t="s">
        <v>63</v>
      </c>
      <c r="E110" s="255" t="s">
        <v>21</v>
      </c>
      <c r="F110" s="255" t="s">
        <v>127</v>
      </c>
      <c r="G110" s="255" t="s">
        <v>129</v>
      </c>
      <c r="H110" s="225" t="s">
        <v>130</v>
      </c>
      <c r="I110" s="256" t="s">
        <v>12</v>
      </c>
      <c r="J110" s="225"/>
      <c r="K110" s="251">
        <v>0</v>
      </c>
      <c r="L110" s="251">
        <v>0</v>
      </c>
      <c r="M110" s="251">
        <v>0</v>
      </c>
      <c r="N110" s="251">
        <v>0</v>
      </c>
      <c r="O110" s="251">
        <v>0</v>
      </c>
      <c r="P110" s="251">
        <v>0</v>
      </c>
      <c r="Q110" s="251">
        <v>0</v>
      </c>
      <c r="R110" s="251">
        <v>0</v>
      </c>
      <c r="S110" s="251">
        <v>0</v>
      </c>
      <c r="T110" s="251">
        <v>0</v>
      </c>
      <c r="U110" s="252" t="str">
        <f t="shared" si="4"/>
        <v/>
      </c>
      <c r="V110" s="252">
        <f>IF(OR(R110="", R150="", R150=0), "", R110/R$150*100)</f>
        <v>0</v>
      </c>
      <c r="W110" s="251">
        <v>9409000</v>
      </c>
      <c r="X110" s="251">
        <v>-136000</v>
      </c>
      <c r="Y110" s="251">
        <v>0</v>
      </c>
      <c r="Z110" s="251">
        <v>0</v>
      </c>
      <c r="AA110" s="251">
        <v>9273000</v>
      </c>
      <c r="AB110" s="251">
        <v>9272682</v>
      </c>
      <c r="AC110" s="251">
        <v>9272682</v>
      </c>
      <c r="AD110" s="251">
        <v>9272682</v>
      </c>
      <c r="AE110" s="251">
        <v>0</v>
      </c>
      <c r="AF110" s="251">
        <v>318</v>
      </c>
      <c r="AG110" s="252">
        <f t="shared" si="5"/>
        <v>99.996570689097382</v>
      </c>
      <c r="AH110" s="252">
        <f>IF(OR(AD110="", AD150="", AD150=0), "", AD110/AD$150*100)</f>
        <v>4.0118143222451694</v>
      </c>
      <c r="AI110" s="257">
        <v>-9272682</v>
      </c>
      <c r="AJ110" s="258" t="str">
        <f t="shared" si="6"/>
        <v>皆減</v>
      </c>
      <c r="AK110" s="258">
        <f t="shared" si="7"/>
        <v>-4.0118143222451694</v>
      </c>
      <c r="AL110" s="228"/>
      <c r="AM110" s="228"/>
      <c r="AN110" s="228"/>
      <c r="AO110" s="228"/>
      <c r="AP110" s="228"/>
      <c r="AQ110" s="228"/>
      <c r="AR110" s="228"/>
    </row>
    <row r="111" spans="1:44" s="187" customFormat="1" ht="40.5" customHeight="1">
      <c r="A111" s="255" t="s">
        <v>4</v>
      </c>
      <c r="B111" s="255" t="s">
        <v>7</v>
      </c>
      <c r="C111" s="255" t="s">
        <v>21</v>
      </c>
      <c r="D111" s="255" t="s">
        <v>63</v>
      </c>
      <c r="E111" s="255" t="s">
        <v>36</v>
      </c>
      <c r="F111" s="255" t="s">
        <v>21</v>
      </c>
      <c r="G111" s="255" t="s">
        <v>23</v>
      </c>
      <c r="H111" s="225" t="s">
        <v>91</v>
      </c>
      <c r="I111" s="256" t="s">
        <v>12</v>
      </c>
      <c r="J111" s="225"/>
      <c r="K111" s="251">
        <v>0</v>
      </c>
      <c r="L111" s="251">
        <v>0</v>
      </c>
      <c r="M111" s="251">
        <v>0</v>
      </c>
      <c r="N111" s="251">
        <v>0</v>
      </c>
      <c r="O111" s="251">
        <v>0</v>
      </c>
      <c r="P111" s="251">
        <v>0</v>
      </c>
      <c r="Q111" s="251">
        <v>0</v>
      </c>
      <c r="R111" s="251">
        <v>0</v>
      </c>
      <c r="S111" s="251">
        <v>0</v>
      </c>
      <c r="T111" s="251">
        <v>0</v>
      </c>
      <c r="U111" s="252" t="str">
        <f t="shared" si="4"/>
        <v/>
      </c>
      <c r="V111" s="252">
        <f>IF(OR(R111="", R150="", R150=0), "", R111/R$150*100)</f>
        <v>0</v>
      </c>
      <c r="W111" s="251">
        <v>756000</v>
      </c>
      <c r="X111" s="251">
        <v>311000</v>
      </c>
      <c r="Y111" s="251">
        <v>0</v>
      </c>
      <c r="Z111" s="251">
        <v>0</v>
      </c>
      <c r="AA111" s="251">
        <v>1067000</v>
      </c>
      <c r="AB111" s="251">
        <v>1048800</v>
      </c>
      <c r="AC111" s="251">
        <v>1048800</v>
      </c>
      <c r="AD111" s="251">
        <v>1048800</v>
      </c>
      <c r="AE111" s="251">
        <v>0</v>
      </c>
      <c r="AF111" s="251">
        <v>18200</v>
      </c>
      <c r="AG111" s="252">
        <f t="shared" si="5"/>
        <v>98.294283036551079</v>
      </c>
      <c r="AH111" s="252">
        <f>IF(OR(AD111="", AD150="", AD150=0), "", AD111/AD$150*100)</f>
        <v>0.453762014180011</v>
      </c>
      <c r="AI111" s="257">
        <v>-1048800</v>
      </c>
      <c r="AJ111" s="258" t="str">
        <f t="shared" si="6"/>
        <v>皆減</v>
      </c>
      <c r="AK111" s="258">
        <f t="shared" si="7"/>
        <v>-0.453762014180011</v>
      </c>
      <c r="AL111" s="228"/>
      <c r="AM111" s="228"/>
      <c r="AN111" s="228"/>
      <c r="AO111" s="228"/>
      <c r="AP111" s="228"/>
      <c r="AQ111" s="228"/>
      <c r="AR111" s="228"/>
    </row>
    <row r="112" spans="1:44" s="187" customFormat="1" ht="40.5" customHeight="1">
      <c r="A112" s="255" t="s">
        <v>4</v>
      </c>
      <c r="B112" s="255" t="s">
        <v>7</v>
      </c>
      <c r="C112" s="255" t="s">
        <v>21</v>
      </c>
      <c r="D112" s="255" t="s">
        <v>63</v>
      </c>
      <c r="E112" s="255" t="s">
        <v>36</v>
      </c>
      <c r="F112" s="255" t="s">
        <v>32</v>
      </c>
      <c r="G112" s="255" t="s">
        <v>34</v>
      </c>
      <c r="H112" s="225" t="s">
        <v>55</v>
      </c>
      <c r="I112" s="256" t="s">
        <v>12</v>
      </c>
      <c r="J112" s="225"/>
      <c r="K112" s="251">
        <v>0</v>
      </c>
      <c r="L112" s="251">
        <v>0</v>
      </c>
      <c r="M112" s="251">
        <v>0</v>
      </c>
      <c r="N112" s="251">
        <v>0</v>
      </c>
      <c r="O112" s="251">
        <v>0</v>
      </c>
      <c r="P112" s="251">
        <v>0</v>
      </c>
      <c r="Q112" s="251">
        <v>0</v>
      </c>
      <c r="R112" s="251">
        <v>0</v>
      </c>
      <c r="S112" s="251">
        <v>0</v>
      </c>
      <c r="T112" s="251">
        <v>0</v>
      </c>
      <c r="U112" s="252" t="str">
        <f t="shared" si="4"/>
        <v/>
      </c>
      <c r="V112" s="252">
        <f>IF(OR(R112="", R150="", R150=0), "", R112/R$150*100)</f>
        <v>0</v>
      </c>
      <c r="W112" s="251">
        <v>1463000</v>
      </c>
      <c r="X112" s="251">
        <v>-1012000</v>
      </c>
      <c r="Y112" s="251">
        <v>0</v>
      </c>
      <c r="Z112" s="251">
        <v>0</v>
      </c>
      <c r="AA112" s="251">
        <v>451000</v>
      </c>
      <c r="AB112" s="251">
        <v>450648</v>
      </c>
      <c r="AC112" s="251">
        <v>450648</v>
      </c>
      <c r="AD112" s="251">
        <v>450648</v>
      </c>
      <c r="AE112" s="251">
        <v>0</v>
      </c>
      <c r="AF112" s="251">
        <v>352</v>
      </c>
      <c r="AG112" s="252">
        <f t="shared" si="5"/>
        <v>99.921951219512195</v>
      </c>
      <c r="AH112" s="252">
        <f>IF(OR(AD112="", AD150="", AD150=0), "", AD112/AD$150*100)</f>
        <v>0.19497229611574524</v>
      </c>
      <c r="AI112" s="257">
        <v>-450648</v>
      </c>
      <c r="AJ112" s="258" t="str">
        <f t="shared" si="6"/>
        <v>皆減</v>
      </c>
      <c r="AK112" s="258">
        <f t="shared" si="7"/>
        <v>-0.19497229611574524</v>
      </c>
      <c r="AL112" s="228"/>
      <c r="AM112" s="228"/>
      <c r="AN112" s="228"/>
      <c r="AO112" s="228"/>
      <c r="AP112" s="228"/>
      <c r="AQ112" s="228"/>
      <c r="AR112" s="228"/>
    </row>
    <row r="113" spans="1:44" s="187" customFormat="1" ht="40.5" customHeight="1">
      <c r="A113" s="255" t="s">
        <v>4</v>
      </c>
      <c r="B113" s="255" t="s">
        <v>7</v>
      </c>
      <c r="C113" s="255" t="s">
        <v>21</v>
      </c>
      <c r="D113" s="255" t="s">
        <v>63</v>
      </c>
      <c r="E113" s="255" t="s">
        <v>56</v>
      </c>
      <c r="F113" s="255" t="s">
        <v>15</v>
      </c>
      <c r="G113" s="255" t="s">
        <v>17</v>
      </c>
      <c r="H113" s="225" t="s">
        <v>188</v>
      </c>
      <c r="I113" s="256" t="s">
        <v>12</v>
      </c>
      <c r="J113" s="225"/>
      <c r="K113" s="251">
        <v>0</v>
      </c>
      <c r="L113" s="251">
        <v>0</v>
      </c>
      <c r="M113" s="251">
        <v>0</v>
      </c>
      <c r="N113" s="251">
        <v>0</v>
      </c>
      <c r="O113" s="251">
        <v>0</v>
      </c>
      <c r="P113" s="251">
        <v>0</v>
      </c>
      <c r="Q113" s="251">
        <v>0</v>
      </c>
      <c r="R113" s="251">
        <v>0</v>
      </c>
      <c r="S113" s="251">
        <v>0</v>
      </c>
      <c r="T113" s="251">
        <v>0</v>
      </c>
      <c r="U113" s="252" t="str">
        <f t="shared" si="4"/>
        <v/>
      </c>
      <c r="V113" s="252">
        <f>IF(OR(R113="", R150="", R150=0), "", R113/R$150*100)</f>
        <v>0</v>
      </c>
      <c r="W113" s="251">
        <v>12848000</v>
      </c>
      <c r="X113" s="251">
        <v>0</v>
      </c>
      <c r="Y113" s="251">
        <v>0</v>
      </c>
      <c r="Z113" s="251">
        <v>0</v>
      </c>
      <c r="AA113" s="251">
        <v>12848000</v>
      </c>
      <c r="AB113" s="251">
        <v>12848000</v>
      </c>
      <c r="AC113" s="251">
        <v>12848000</v>
      </c>
      <c r="AD113" s="251">
        <v>12848000</v>
      </c>
      <c r="AE113" s="251">
        <v>0</v>
      </c>
      <c r="AF113" s="251">
        <v>0</v>
      </c>
      <c r="AG113" s="252">
        <f t="shared" si="5"/>
        <v>100</v>
      </c>
      <c r="AH113" s="252">
        <f>IF(OR(AD113="", AD150="", AD150=0), "", AD113/AD$150*100)</f>
        <v>5.5586712034561225</v>
      </c>
      <c r="AI113" s="257">
        <v>-12848000</v>
      </c>
      <c r="AJ113" s="258" t="str">
        <f t="shared" si="6"/>
        <v>皆減</v>
      </c>
      <c r="AK113" s="258">
        <f t="shared" si="7"/>
        <v>-5.5586712034561225</v>
      </c>
      <c r="AL113" s="235"/>
      <c r="AM113" s="235"/>
      <c r="AN113" s="235"/>
      <c r="AO113" s="235"/>
      <c r="AP113" s="235"/>
      <c r="AQ113" s="235"/>
      <c r="AR113" s="235"/>
    </row>
    <row r="114" spans="1:44" s="203" customFormat="1" ht="40.5" customHeight="1">
      <c r="A114" s="259" t="s">
        <v>4</v>
      </c>
      <c r="B114" s="259" t="s">
        <v>7</v>
      </c>
      <c r="C114" s="259" t="s">
        <v>21</v>
      </c>
      <c r="D114" s="259" t="s">
        <v>63</v>
      </c>
      <c r="E114" s="259" t="s">
        <v>56</v>
      </c>
      <c r="F114" s="259" t="s">
        <v>28</v>
      </c>
      <c r="G114" s="259" t="s">
        <v>151</v>
      </c>
      <c r="H114" s="260" t="s">
        <v>189</v>
      </c>
      <c r="I114" s="261" t="s">
        <v>12</v>
      </c>
      <c r="J114" s="260"/>
      <c r="K114" s="262">
        <v>0</v>
      </c>
      <c r="L114" s="262">
        <v>0</v>
      </c>
      <c r="M114" s="262">
        <v>0</v>
      </c>
      <c r="N114" s="262">
        <v>0</v>
      </c>
      <c r="O114" s="262">
        <v>0</v>
      </c>
      <c r="P114" s="262">
        <v>0</v>
      </c>
      <c r="Q114" s="262">
        <v>0</v>
      </c>
      <c r="R114" s="262">
        <v>0</v>
      </c>
      <c r="S114" s="262">
        <v>0</v>
      </c>
      <c r="T114" s="262">
        <v>0</v>
      </c>
      <c r="U114" s="263" t="str">
        <f t="shared" si="4"/>
        <v/>
      </c>
      <c r="V114" s="263">
        <f>IF(OR(R114="", R150="", R150=0), "", R114/R$150*100)</f>
        <v>0</v>
      </c>
      <c r="W114" s="262">
        <v>0</v>
      </c>
      <c r="X114" s="262">
        <v>3870000</v>
      </c>
      <c r="Y114" s="262">
        <v>0</v>
      </c>
      <c r="Z114" s="262">
        <v>0</v>
      </c>
      <c r="AA114" s="262">
        <v>3870000</v>
      </c>
      <c r="AB114" s="262">
        <v>3865162</v>
      </c>
      <c r="AC114" s="262">
        <v>3865162</v>
      </c>
      <c r="AD114" s="262">
        <v>3865162</v>
      </c>
      <c r="AE114" s="262">
        <v>0</v>
      </c>
      <c r="AF114" s="262">
        <v>4838</v>
      </c>
      <c r="AG114" s="263">
        <f t="shared" si="5"/>
        <v>99.874987080103367</v>
      </c>
      <c r="AH114" s="263">
        <f>IF(OR(AD114="", AD150="", AD150=0), "", AD114/AD$150*100)</f>
        <v>1.6722575269374902</v>
      </c>
      <c r="AI114" s="264">
        <v>-3865162</v>
      </c>
      <c r="AJ114" s="263" t="str">
        <f t="shared" si="6"/>
        <v>皆減</v>
      </c>
      <c r="AK114" s="263">
        <f t="shared" si="7"/>
        <v>-1.6722575269374902</v>
      </c>
      <c r="AL114" s="236"/>
      <c r="AM114" s="236"/>
      <c r="AN114" s="236"/>
      <c r="AO114" s="236"/>
      <c r="AP114" s="236"/>
      <c r="AQ114" s="236"/>
      <c r="AR114" s="236"/>
    </row>
    <row r="115" spans="1:44" s="203" customFormat="1" ht="40.5" customHeight="1">
      <c r="A115" s="259" t="s">
        <v>4</v>
      </c>
      <c r="B115" s="259" t="s">
        <v>7</v>
      </c>
      <c r="C115" s="259" t="s">
        <v>21</v>
      </c>
      <c r="D115" s="259" t="s">
        <v>63</v>
      </c>
      <c r="E115" s="259" t="s">
        <v>56</v>
      </c>
      <c r="F115" s="259" t="s">
        <v>28</v>
      </c>
      <c r="G115" s="259" t="s">
        <v>92</v>
      </c>
      <c r="H115" s="260" t="s">
        <v>190</v>
      </c>
      <c r="I115" s="261" t="s">
        <v>12</v>
      </c>
      <c r="J115" s="260"/>
      <c r="K115" s="262">
        <v>0</v>
      </c>
      <c r="L115" s="262">
        <v>7360000</v>
      </c>
      <c r="M115" s="262">
        <v>0</v>
      </c>
      <c r="N115" s="262">
        <v>0</v>
      </c>
      <c r="O115" s="262">
        <v>7360000</v>
      </c>
      <c r="P115" s="262">
        <v>6917449</v>
      </c>
      <c r="Q115" s="262">
        <v>6917449</v>
      </c>
      <c r="R115" s="262">
        <v>6917449</v>
      </c>
      <c r="S115" s="262">
        <v>0</v>
      </c>
      <c r="T115" s="262">
        <v>442551</v>
      </c>
      <c r="U115" s="263">
        <f t="shared" si="4"/>
        <v>93.987078804347817</v>
      </c>
      <c r="V115" s="263">
        <f>IF(OR(R115="", R150="", R150=0), "", R115/R$150*100)</f>
        <v>4.8210013972887857</v>
      </c>
      <c r="W115" s="262" t="s">
        <v>5</v>
      </c>
      <c r="X115" s="262" t="s">
        <v>5</v>
      </c>
      <c r="Y115" s="262" t="s">
        <v>5</v>
      </c>
      <c r="Z115" s="262" t="s">
        <v>5</v>
      </c>
      <c r="AA115" s="262" t="s">
        <v>5</v>
      </c>
      <c r="AB115" s="262" t="s">
        <v>5</v>
      </c>
      <c r="AC115" s="262" t="s">
        <v>5</v>
      </c>
      <c r="AD115" s="262">
        <v>0</v>
      </c>
      <c r="AE115" s="262" t="s">
        <v>5</v>
      </c>
      <c r="AF115" s="262" t="s">
        <v>5</v>
      </c>
      <c r="AG115" s="263" t="str">
        <f t="shared" si="5"/>
        <v/>
      </c>
      <c r="AH115" s="263">
        <f>IF(OR(AD115="", AD150="", AD150=0), "", AD115/AD$150*100)</f>
        <v>0</v>
      </c>
      <c r="AI115" s="264">
        <v>6917449</v>
      </c>
      <c r="AJ115" s="263" t="str">
        <f t="shared" si="6"/>
        <v>皆増</v>
      </c>
      <c r="AK115" s="263">
        <f t="shared" si="7"/>
        <v>4.8210013972887857</v>
      </c>
      <c r="AL115" s="236"/>
      <c r="AM115" s="236"/>
      <c r="AN115" s="236"/>
      <c r="AO115" s="236"/>
      <c r="AP115" s="236"/>
      <c r="AQ115" s="236"/>
      <c r="AR115" s="236"/>
    </row>
    <row r="116" spans="1:44" s="187" customFormat="1" ht="40.5" customHeight="1">
      <c r="A116" s="255" t="s">
        <v>4</v>
      </c>
      <c r="B116" s="255" t="s">
        <v>7</v>
      </c>
      <c r="C116" s="255" t="s">
        <v>21</v>
      </c>
      <c r="D116" s="255" t="s">
        <v>63</v>
      </c>
      <c r="E116" s="255" t="s">
        <v>56</v>
      </c>
      <c r="F116" s="255" t="s">
        <v>28</v>
      </c>
      <c r="G116" s="255" t="s">
        <v>92</v>
      </c>
      <c r="H116" s="225" t="s">
        <v>191</v>
      </c>
      <c r="I116" s="256" t="s">
        <v>12</v>
      </c>
      <c r="J116" s="225"/>
      <c r="K116" s="251" t="s">
        <v>5</v>
      </c>
      <c r="L116" s="251" t="s">
        <v>5</v>
      </c>
      <c r="M116" s="251" t="s">
        <v>5</v>
      </c>
      <c r="N116" s="251" t="s">
        <v>5</v>
      </c>
      <c r="O116" s="251" t="s">
        <v>5</v>
      </c>
      <c r="P116" s="251" t="s">
        <v>5</v>
      </c>
      <c r="Q116" s="251" t="s">
        <v>5</v>
      </c>
      <c r="R116" s="251">
        <v>0</v>
      </c>
      <c r="S116" s="251" t="s">
        <v>5</v>
      </c>
      <c r="T116" s="251" t="s">
        <v>5</v>
      </c>
      <c r="U116" s="252" t="str">
        <f t="shared" si="4"/>
        <v/>
      </c>
      <c r="V116" s="252">
        <f>IF(OR(R116="", R150="", R150=0), "", R116/R$150*100)</f>
        <v>0</v>
      </c>
      <c r="W116" s="251">
        <v>0</v>
      </c>
      <c r="X116" s="251">
        <v>146000</v>
      </c>
      <c r="Y116" s="251">
        <v>0</v>
      </c>
      <c r="Z116" s="251">
        <v>0</v>
      </c>
      <c r="AA116" s="251">
        <v>146000</v>
      </c>
      <c r="AB116" s="251">
        <v>143550</v>
      </c>
      <c r="AC116" s="251">
        <v>143550</v>
      </c>
      <c r="AD116" s="251">
        <v>143550</v>
      </c>
      <c r="AE116" s="251">
        <v>0</v>
      </c>
      <c r="AF116" s="251">
        <v>2450</v>
      </c>
      <c r="AG116" s="252">
        <f t="shared" si="5"/>
        <v>98.321917808219183</v>
      </c>
      <c r="AH116" s="252">
        <f>IF(OR(AD116="", AD150="", AD150=0), "", AD116/AD$150*100)</f>
        <v>6.2106728771491787E-2</v>
      </c>
      <c r="AI116" s="257">
        <v>-143550</v>
      </c>
      <c r="AJ116" s="258" t="str">
        <f t="shared" si="6"/>
        <v>皆減</v>
      </c>
      <c r="AK116" s="258">
        <f t="shared" si="7"/>
        <v>-6.2106728771491787E-2</v>
      </c>
      <c r="AL116" s="228"/>
      <c r="AM116" s="228"/>
      <c r="AN116" s="228"/>
      <c r="AO116" s="228"/>
      <c r="AP116" s="228"/>
      <c r="AQ116" s="228"/>
      <c r="AR116" s="228"/>
    </row>
    <row r="117" spans="1:44" s="187" customFormat="1" ht="40.5" customHeight="1">
      <c r="A117" s="255" t="s">
        <v>4</v>
      </c>
      <c r="B117" s="255" t="s">
        <v>7</v>
      </c>
      <c r="C117" s="255" t="s">
        <v>21</v>
      </c>
      <c r="D117" s="255" t="s">
        <v>63</v>
      </c>
      <c r="E117" s="255" t="s">
        <v>192</v>
      </c>
      <c r="F117" s="255" t="s">
        <v>21</v>
      </c>
      <c r="G117" s="255" t="s">
        <v>59</v>
      </c>
      <c r="H117" s="225" t="s">
        <v>195</v>
      </c>
      <c r="I117" s="256" t="s">
        <v>12</v>
      </c>
      <c r="J117" s="225"/>
      <c r="K117" s="251">
        <v>0</v>
      </c>
      <c r="L117" s="251">
        <v>0</v>
      </c>
      <c r="M117" s="251">
        <v>3949000</v>
      </c>
      <c r="N117" s="251">
        <v>0</v>
      </c>
      <c r="O117" s="251">
        <v>3949000</v>
      </c>
      <c r="P117" s="251">
        <v>3949000</v>
      </c>
      <c r="Q117" s="251">
        <v>3949000</v>
      </c>
      <c r="R117" s="251">
        <v>3949000</v>
      </c>
      <c r="S117" s="251">
        <v>0</v>
      </c>
      <c r="T117" s="251">
        <v>0</v>
      </c>
      <c r="U117" s="252">
        <f t="shared" si="4"/>
        <v>100</v>
      </c>
      <c r="V117" s="252">
        <f>IF(OR(R117="", R150="", R150=0), "", R117/R$150*100)</f>
        <v>2.7521900801716663</v>
      </c>
      <c r="W117" s="251">
        <v>4477000</v>
      </c>
      <c r="X117" s="251">
        <v>-528000</v>
      </c>
      <c r="Y117" s="251">
        <v>0</v>
      </c>
      <c r="Z117" s="251">
        <v>0</v>
      </c>
      <c r="AA117" s="251">
        <v>3949000</v>
      </c>
      <c r="AB117" s="251">
        <v>3949000</v>
      </c>
      <c r="AC117" s="251">
        <v>0</v>
      </c>
      <c r="AD117" s="251">
        <v>0</v>
      </c>
      <c r="AE117" s="251">
        <v>3949000</v>
      </c>
      <c r="AF117" s="251">
        <v>0</v>
      </c>
      <c r="AG117" s="252">
        <f t="shared" si="5"/>
        <v>0</v>
      </c>
      <c r="AH117" s="252">
        <f>IF(OR(AD117="", AD150="", AD150=0), "", AD117/AD$150*100)</f>
        <v>0</v>
      </c>
      <c r="AI117" s="257">
        <v>3949000</v>
      </c>
      <c r="AJ117" s="258" t="str">
        <f t="shared" si="6"/>
        <v>皆増</v>
      </c>
      <c r="AK117" s="258">
        <f t="shared" si="7"/>
        <v>2.7521900801716663</v>
      </c>
      <c r="AL117" s="228"/>
      <c r="AM117" s="228"/>
      <c r="AN117" s="228"/>
      <c r="AO117" s="228"/>
      <c r="AP117" s="228"/>
      <c r="AQ117" s="228"/>
      <c r="AR117" s="228"/>
    </row>
    <row r="118" spans="1:44" s="187" customFormat="1" ht="40.5" customHeight="1">
      <c r="A118" s="255" t="s">
        <v>4</v>
      </c>
      <c r="B118" s="255" t="s">
        <v>7</v>
      </c>
      <c r="C118" s="255" t="s">
        <v>21</v>
      </c>
      <c r="D118" s="255" t="s">
        <v>63</v>
      </c>
      <c r="E118" s="255" t="s">
        <v>192</v>
      </c>
      <c r="F118" s="255" t="s">
        <v>21</v>
      </c>
      <c r="G118" s="255" t="s">
        <v>170</v>
      </c>
      <c r="H118" s="225" t="s">
        <v>196</v>
      </c>
      <c r="I118" s="256" t="s">
        <v>12</v>
      </c>
      <c r="J118" s="225"/>
      <c r="K118" s="251">
        <v>0</v>
      </c>
      <c r="L118" s="251">
        <v>0</v>
      </c>
      <c r="M118" s="251">
        <v>0</v>
      </c>
      <c r="N118" s="251">
        <v>0</v>
      </c>
      <c r="O118" s="251">
        <v>0</v>
      </c>
      <c r="P118" s="251">
        <v>0</v>
      </c>
      <c r="Q118" s="251">
        <v>0</v>
      </c>
      <c r="R118" s="251">
        <v>0</v>
      </c>
      <c r="S118" s="251">
        <v>0</v>
      </c>
      <c r="T118" s="251">
        <v>0</v>
      </c>
      <c r="U118" s="252" t="str">
        <f t="shared" si="4"/>
        <v/>
      </c>
      <c r="V118" s="252">
        <f>IF(OR(R118="", R150="", R150=0), "", R118/R$150*100)</f>
        <v>0</v>
      </c>
      <c r="W118" s="251">
        <v>9191000</v>
      </c>
      <c r="X118" s="251">
        <v>-1278000</v>
      </c>
      <c r="Y118" s="251">
        <v>0</v>
      </c>
      <c r="Z118" s="251">
        <v>0</v>
      </c>
      <c r="AA118" s="251">
        <v>7913000</v>
      </c>
      <c r="AB118" s="251">
        <v>7912318</v>
      </c>
      <c r="AC118" s="251">
        <v>7912318</v>
      </c>
      <c r="AD118" s="251">
        <v>7912318</v>
      </c>
      <c r="AE118" s="251">
        <v>0</v>
      </c>
      <c r="AF118" s="251">
        <v>682</v>
      </c>
      <c r="AG118" s="252">
        <f t="shared" si="5"/>
        <v>99.991381271325665</v>
      </c>
      <c r="AH118" s="252">
        <f>IF(OR(AD118="", AD150="", AD150=0), "", AD118/AD$150*100)</f>
        <v>3.4232545313813465</v>
      </c>
      <c r="AI118" s="257">
        <v>-7912318</v>
      </c>
      <c r="AJ118" s="258" t="str">
        <f t="shared" si="6"/>
        <v>皆減</v>
      </c>
      <c r="AK118" s="258">
        <f t="shared" si="7"/>
        <v>-3.4232545313813465</v>
      </c>
      <c r="AL118" s="228"/>
      <c r="AM118" s="228"/>
      <c r="AN118" s="228"/>
      <c r="AO118" s="228"/>
      <c r="AP118" s="228"/>
      <c r="AQ118" s="228"/>
      <c r="AR118" s="228"/>
    </row>
    <row r="119" spans="1:44" s="187" customFormat="1" ht="40.5" customHeight="1">
      <c r="A119" s="255" t="s">
        <v>4</v>
      </c>
      <c r="B119" s="255" t="s">
        <v>7</v>
      </c>
      <c r="C119" s="255" t="s">
        <v>21</v>
      </c>
      <c r="D119" s="255" t="s">
        <v>63</v>
      </c>
      <c r="E119" s="255" t="s">
        <v>98</v>
      </c>
      <c r="F119" s="255" t="s">
        <v>21</v>
      </c>
      <c r="G119" s="255" t="s">
        <v>23</v>
      </c>
      <c r="H119" s="225" t="s">
        <v>99</v>
      </c>
      <c r="I119" s="256" t="s">
        <v>12</v>
      </c>
      <c r="J119" s="225"/>
      <c r="K119" s="251">
        <v>0</v>
      </c>
      <c r="L119" s="251">
        <v>0</v>
      </c>
      <c r="M119" s="251">
        <v>0</v>
      </c>
      <c r="N119" s="251">
        <v>0</v>
      </c>
      <c r="O119" s="251">
        <v>0</v>
      </c>
      <c r="P119" s="251">
        <v>0</v>
      </c>
      <c r="Q119" s="251">
        <v>0</v>
      </c>
      <c r="R119" s="251">
        <v>0</v>
      </c>
      <c r="S119" s="251">
        <v>0</v>
      </c>
      <c r="T119" s="251">
        <v>0</v>
      </c>
      <c r="U119" s="252" t="str">
        <f t="shared" si="4"/>
        <v/>
      </c>
      <c r="V119" s="252">
        <f>IF(OR(R119="", R150="", R150=0), "", R119/R$150*100)</f>
        <v>0</v>
      </c>
      <c r="W119" s="251">
        <v>20427000</v>
      </c>
      <c r="X119" s="251">
        <v>5073000</v>
      </c>
      <c r="Y119" s="251">
        <v>0</v>
      </c>
      <c r="Z119" s="251">
        <v>0</v>
      </c>
      <c r="AA119" s="251">
        <v>25500000</v>
      </c>
      <c r="AB119" s="251">
        <v>24365172</v>
      </c>
      <c r="AC119" s="251">
        <v>24365172</v>
      </c>
      <c r="AD119" s="251">
        <v>24365172</v>
      </c>
      <c r="AE119" s="251">
        <v>0</v>
      </c>
      <c r="AF119" s="251">
        <v>1134828</v>
      </c>
      <c r="AG119" s="252">
        <f t="shared" si="5"/>
        <v>95.54969411764705</v>
      </c>
      <c r="AH119" s="252">
        <f>IF(OR(AD119="", AD150="", AD150=0), "", AD119/AD$150*100)</f>
        <v>10.541561329674302</v>
      </c>
      <c r="AI119" s="257">
        <v>-24365172</v>
      </c>
      <c r="AJ119" s="258" t="str">
        <f t="shared" si="6"/>
        <v>皆減</v>
      </c>
      <c r="AK119" s="258">
        <f t="shared" si="7"/>
        <v>-10.541561329674302</v>
      </c>
      <c r="AL119" s="235"/>
      <c r="AM119" s="235"/>
      <c r="AN119" s="235"/>
      <c r="AO119" s="235"/>
      <c r="AP119" s="235"/>
      <c r="AQ119" s="235"/>
      <c r="AR119" s="235"/>
    </row>
    <row r="120" spans="1:44" s="187" customFormat="1" ht="40.5" customHeight="1">
      <c r="A120" s="255" t="s">
        <v>4</v>
      </c>
      <c r="B120" s="255" t="s">
        <v>7</v>
      </c>
      <c r="C120" s="255" t="s">
        <v>21</v>
      </c>
      <c r="D120" s="255" t="s">
        <v>63</v>
      </c>
      <c r="E120" s="255" t="s">
        <v>46</v>
      </c>
      <c r="F120" s="255" t="s">
        <v>21</v>
      </c>
      <c r="G120" s="255" t="s">
        <v>23</v>
      </c>
      <c r="H120" s="225" t="s">
        <v>197</v>
      </c>
      <c r="I120" s="256" t="s">
        <v>12</v>
      </c>
      <c r="J120" s="225"/>
      <c r="K120" s="251">
        <v>0</v>
      </c>
      <c r="L120" s="251">
        <v>0</v>
      </c>
      <c r="M120" s="251">
        <v>0</v>
      </c>
      <c r="N120" s="251">
        <v>0</v>
      </c>
      <c r="O120" s="251">
        <v>0</v>
      </c>
      <c r="P120" s="251">
        <v>0</v>
      </c>
      <c r="Q120" s="251">
        <v>0</v>
      </c>
      <c r="R120" s="251">
        <v>0</v>
      </c>
      <c r="S120" s="251">
        <v>0</v>
      </c>
      <c r="T120" s="251">
        <v>0</v>
      </c>
      <c r="U120" s="252" t="str">
        <f t="shared" si="4"/>
        <v/>
      </c>
      <c r="V120" s="252">
        <f>IF(OR(R120="", R150="", R150=0), "", R120/R$150*100)</f>
        <v>0</v>
      </c>
      <c r="W120" s="251">
        <v>608000</v>
      </c>
      <c r="X120" s="251">
        <v>-18000</v>
      </c>
      <c r="Y120" s="251">
        <v>0</v>
      </c>
      <c r="Z120" s="251">
        <v>0</v>
      </c>
      <c r="AA120" s="251">
        <v>590000</v>
      </c>
      <c r="AB120" s="251">
        <v>589900</v>
      </c>
      <c r="AC120" s="251">
        <v>589900</v>
      </c>
      <c r="AD120" s="251">
        <v>589900</v>
      </c>
      <c r="AE120" s="251">
        <v>0</v>
      </c>
      <c r="AF120" s="251">
        <v>100</v>
      </c>
      <c r="AG120" s="252">
        <f t="shared" si="5"/>
        <v>99.983050847457619</v>
      </c>
      <c r="AH120" s="252">
        <f>IF(OR(AD120="", AD150="", AD150=0), "", AD120/AD$150*100)</f>
        <v>0.25521950053850928</v>
      </c>
      <c r="AI120" s="257">
        <v>-589900</v>
      </c>
      <c r="AJ120" s="258" t="str">
        <f t="shared" si="6"/>
        <v>皆減</v>
      </c>
      <c r="AK120" s="258">
        <f t="shared" si="7"/>
        <v>-0.25521950053850928</v>
      </c>
      <c r="AL120" s="235"/>
      <c r="AM120" s="235"/>
      <c r="AN120" s="235"/>
      <c r="AO120" s="235"/>
      <c r="AP120" s="235"/>
      <c r="AQ120" s="235"/>
      <c r="AR120" s="235"/>
    </row>
    <row r="121" spans="1:44" s="187" customFormat="1" ht="40.5" customHeight="1">
      <c r="A121" s="255" t="s">
        <v>4</v>
      </c>
      <c r="B121" s="255" t="s">
        <v>7</v>
      </c>
      <c r="C121" s="255" t="s">
        <v>21</v>
      </c>
      <c r="D121" s="255" t="s">
        <v>63</v>
      </c>
      <c r="E121" s="255" t="s">
        <v>46</v>
      </c>
      <c r="F121" s="255" t="s">
        <v>15</v>
      </c>
      <c r="G121" s="255" t="s">
        <v>198</v>
      </c>
      <c r="H121" s="225" t="s">
        <v>199</v>
      </c>
      <c r="I121" s="256" t="s">
        <v>12</v>
      </c>
      <c r="J121" s="225"/>
      <c r="K121" s="251">
        <v>0</v>
      </c>
      <c r="L121" s="251">
        <v>0</v>
      </c>
      <c r="M121" s="251">
        <v>0</v>
      </c>
      <c r="N121" s="251">
        <v>0</v>
      </c>
      <c r="O121" s="251">
        <v>0</v>
      </c>
      <c r="P121" s="251">
        <v>0</v>
      </c>
      <c r="Q121" s="251">
        <v>0</v>
      </c>
      <c r="R121" s="251">
        <v>0</v>
      </c>
      <c r="S121" s="251">
        <v>0</v>
      </c>
      <c r="T121" s="251">
        <v>0</v>
      </c>
      <c r="U121" s="252" t="str">
        <f t="shared" si="4"/>
        <v/>
      </c>
      <c r="V121" s="252">
        <f>IF(OR(R121="", R150="", R150=0), "", R121/R$150*100)</f>
        <v>0</v>
      </c>
      <c r="W121" s="251">
        <v>0</v>
      </c>
      <c r="X121" s="251">
        <v>17682000</v>
      </c>
      <c r="Y121" s="251">
        <v>0</v>
      </c>
      <c r="Z121" s="251">
        <v>0</v>
      </c>
      <c r="AA121" s="251">
        <v>17682000</v>
      </c>
      <c r="AB121" s="251">
        <v>17346200</v>
      </c>
      <c r="AC121" s="251">
        <v>17346200</v>
      </c>
      <c r="AD121" s="251">
        <v>17346200</v>
      </c>
      <c r="AE121" s="251">
        <v>0</v>
      </c>
      <c r="AF121" s="251">
        <v>335800</v>
      </c>
      <c r="AG121" s="252">
        <f t="shared" si="5"/>
        <v>98.100893564076458</v>
      </c>
      <c r="AH121" s="252">
        <f>IF(OR(AD121="", AD150="", AD150=0), "", AD121/AD$150*100)</f>
        <v>7.5048118329226812</v>
      </c>
      <c r="AI121" s="257">
        <v>-17346200</v>
      </c>
      <c r="AJ121" s="258" t="str">
        <f t="shared" si="6"/>
        <v>皆減</v>
      </c>
      <c r="AK121" s="258">
        <f t="shared" si="7"/>
        <v>-7.5048118329226812</v>
      </c>
      <c r="AL121" s="228"/>
      <c r="AM121" s="228"/>
      <c r="AN121" s="228"/>
      <c r="AO121" s="228"/>
      <c r="AP121" s="228"/>
      <c r="AQ121" s="228"/>
      <c r="AR121" s="228"/>
    </row>
    <row r="122" spans="1:44" s="187" customFormat="1" ht="40.5" customHeight="1">
      <c r="A122" s="255" t="s">
        <v>4</v>
      </c>
      <c r="B122" s="255" t="s">
        <v>7</v>
      </c>
      <c r="C122" s="255" t="s">
        <v>21</v>
      </c>
      <c r="D122" s="255" t="s">
        <v>63</v>
      </c>
      <c r="E122" s="255" t="s">
        <v>46</v>
      </c>
      <c r="F122" s="255" t="s">
        <v>15</v>
      </c>
      <c r="G122" s="255" t="s">
        <v>200</v>
      </c>
      <c r="H122" s="225" t="s">
        <v>201</v>
      </c>
      <c r="I122" s="256" t="s">
        <v>12</v>
      </c>
      <c r="J122" s="225"/>
      <c r="K122" s="251">
        <v>0</v>
      </c>
      <c r="L122" s="251">
        <v>0</v>
      </c>
      <c r="M122" s="251">
        <v>0</v>
      </c>
      <c r="N122" s="251">
        <v>0</v>
      </c>
      <c r="O122" s="251">
        <v>0</v>
      </c>
      <c r="P122" s="251">
        <v>0</v>
      </c>
      <c r="Q122" s="251">
        <v>0</v>
      </c>
      <c r="R122" s="251">
        <v>0</v>
      </c>
      <c r="S122" s="251">
        <v>0</v>
      </c>
      <c r="T122" s="251">
        <v>0</v>
      </c>
      <c r="U122" s="252" t="str">
        <f t="shared" si="4"/>
        <v/>
      </c>
      <c r="V122" s="252">
        <f>IF(OR(R122="", R150="", R150=0), "", R122/R$150*100)</f>
        <v>0</v>
      </c>
      <c r="W122" s="251">
        <v>0</v>
      </c>
      <c r="X122" s="251">
        <v>1851000</v>
      </c>
      <c r="Y122" s="251">
        <v>0</v>
      </c>
      <c r="Z122" s="251">
        <v>0</v>
      </c>
      <c r="AA122" s="251">
        <v>1851000</v>
      </c>
      <c r="AB122" s="251">
        <v>1850500</v>
      </c>
      <c r="AC122" s="251">
        <v>1850500</v>
      </c>
      <c r="AD122" s="251">
        <v>1850500</v>
      </c>
      <c r="AE122" s="251">
        <v>0</v>
      </c>
      <c r="AF122" s="251">
        <v>500</v>
      </c>
      <c r="AG122" s="252">
        <f t="shared" si="5"/>
        <v>99.972987574284161</v>
      </c>
      <c r="AH122" s="252">
        <f>IF(OR(AD122="", AD150="", AD150=0), "", AD122/AD$150*100)</f>
        <v>0.8006165210145979</v>
      </c>
      <c r="AI122" s="257">
        <v>-1850500</v>
      </c>
      <c r="AJ122" s="258" t="str">
        <f t="shared" si="6"/>
        <v>皆減</v>
      </c>
      <c r="AK122" s="258">
        <f t="shared" si="7"/>
        <v>-0.8006165210145979</v>
      </c>
      <c r="AL122" s="228"/>
      <c r="AM122" s="228"/>
      <c r="AN122" s="228"/>
      <c r="AO122" s="228"/>
      <c r="AP122" s="228"/>
      <c r="AQ122" s="228"/>
      <c r="AR122" s="228"/>
    </row>
    <row r="123" spans="1:44" s="187" customFormat="1" ht="40.5" customHeight="1">
      <c r="A123" s="255" t="s">
        <v>4</v>
      </c>
      <c r="B123" s="255" t="s">
        <v>7</v>
      </c>
      <c r="C123" s="255" t="s">
        <v>21</v>
      </c>
      <c r="D123" s="255" t="s">
        <v>63</v>
      </c>
      <c r="E123" s="255" t="s">
        <v>46</v>
      </c>
      <c r="F123" s="255" t="s">
        <v>15</v>
      </c>
      <c r="G123" s="255" t="s">
        <v>202</v>
      </c>
      <c r="H123" s="225" t="s">
        <v>203</v>
      </c>
      <c r="I123" s="256" t="s">
        <v>12</v>
      </c>
      <c r="J123" s="225"/>
      <c r="K123" s="251">
        <v>0</v>
      </c>
      <c r="L123" s="251">
        <v>0</v>
      </c>
      <c r="M123" s="251">
        <v>0</v>
      </c>
      <c r="N123" s="251">
        <v>0</v>
      </c>
      <c r="O123" s="251">
        <v>0</v>
      </c>
      <c r="P123" s="251">
        <v>0</v>
      </c>
      <c r="Q123" s="251">
        <v>0</v>
      </c>
      <c r="R123" s="251">
        <v>0</v>
      </c>
      <c r="S123" s="251">
        <v>0</v>
      </c>
      <c r="T123" s="251">
        <v>0</v>
      </c>
      <c r="U123" s="252" t="str">
        <f t="shared" si="4"/>
        <v/>
      </c>
      <c r="V123" s="252">
        <f>IF(OR(R123="", R150="", R150=0), "", R123/R$150*100)</f>
        <v>0</v>
      </c>
      <c r="W123" s="251">
        <v>0</v>
      </c>
      <c r="X123" s="251">
        <v>1200000</v>
      </c>
      <c r="Y123" s="251">
        <v>0</v>
      </c>
      <c r="Z123" s="251">
        <v>0</v>
      </c>
      <c r="AA123" s="251">
        <v>1200000</v>
      </c>
      <c r="AB123" s="251">
        <v>1200000</v>
      </c>
      <c r="AC123" s="251">
        <v>1200000</v>
      </c>
      <c r="AD123" s="251">
        <v>1200000</v>
      </c>
      <c r="AE123" s="251">
        <v>0</v>
      </c>
      <c r="AF123" s="251">
        <v>0</v>
      </c>
      <c r="AG123" s="252">
        <f t="shared" si="5"/>
        <v>100</v>
      </c>
      <c r="AH123" s="252">
        <f>IF(OR(AD123="", AD150="", AD150=0), "", AD123/AD$150*100)</f>
        <v>0.51917850592678605</v>
      </c>
      <c r="AI123" s="257">
        <v>-1200000</v>
      </c>
      <c r="AJ123" s="258" t="str">
        <f t="shared" si="6"/>
        <v>皆減</v>
      </c>
      <c r="AK123" s="258">
        <f t="shared" si="7"/>
        <v>-0.51917850592678605</v>
      </c>
      <c r="AL123" s="228"/>
      <c r="AM123" s="228"/>
      <c r="AN123" s="228"/>
      <c r="AO123" s="228"/>
      <c r="AP123" s="228"/>
      <c r="AQ123" s="228"/>
      <c r="AR123" s="228"/>
    </row>
    <row r="124" spans="1:44" s="187" customFormat="1" ht="40.5" customHeight="1">
      <c r="A124" s="255" t="s">
        <v>4</v>
      </c>
      <c r="B124" s="255" t="s">
        <v>7</v>
      </c>
      <c r="C124" s="255" t="s">
        <v>21</v>
      </c>
      <c r="D124" s="255" t="s">
        <v>63</v>
      </c>
      <c r="E124" s="255" t="s">
        <v>46</v>
      </c>
      <c r="F124" s="255" t="s">
        <v>15</v>
      </c>
      <c r="G124" s="255" t="s">
        <v>204</v>
      </c>
      <c r="H124" s="225" t="s">
        <v>205</v>
      </c>
      <c r="I124" s="256" t="s">
        <v>12</v>
      </c>
      <c r="J124" s="225"/>
      <c r="K124" s="251">
        <v>0</v>
      </c>
      <c r="L124" s="251">
        <v>0</v>
      </c>
      <c r="M124" s="251">
        <v>0</v>
      </c>
      <c r="N124" s="251">
        <v>0</v>
      </c>
      <c r="O124" s="251">
        <v>0</v>
      </c>
      <c r="P124" s="251">
        <v>0</v>
      </c>
      <c r="Q124" s="251">
        <v>0</v>
      </c>
      <c r="R124" s="251">
        <v>0</v>
      </c>
      <c r="S124" s="251">
        <v>0</v>
      </c>
      <c r="T124" s="251">
        <v>0</v>
      </c>
      <c r="U124" s="252" t="str">
        <f t="shared" si="4"/>
        <v/>
      </c>
      <c r="V124" s="252">
        <f>IF(OR(R124="", R150="", R150=0), "", R124/R$150*100)</f>
        <v>0</v>
      </c>
      <c r="W124" s="251">
        <v>0</v>
      </c>
      <c r="X124" s="251">
        <v>3274000</v>
      </c>
      <c r="Y124" s="251">
        <v>0</v>
      </c>
      <c r="Z124" s="251">
        <v>0</v>
      </c>
      <c r="AA124" s="251">
        <v>3274000</v>
      </c>
      <c r="AB124" s="251">
        <v>3065100</v>
      </c>
      <c r="AC124" s="251">
        <v>3065100</v>
      </c>
      <c r="AD124" s="251">
        <v>3065100</v>
      </c>
      <c r="AE124" s="251">
        <v>0</v>
      </c>
      <c r="AF124" s="251">
        <v>208900</v>
      </c>
      <c r="AG124" s="252">
        <f t="shared" si="5"/>
        <v>93.619425778863771</v>
      </c>
      <c r="AH124" s="252">
        <f>IF(OR(AD124="", AD150="", AD150=0), "", AD124/AD$150*100)</f>
        <v>1.3261116987634933</v>
      </c>
      <c r="AI124" s="257">
        <v>-3065100</v>
      </c>
      <c r="AJ124" s="258" t="str">
        <f t="shared" si="6"/>
        <v>皆減</v>
      </c>
      <c r="AK124" s="258">
        <f t="shared" si="7"/>
        <v>-1.3261116987634933</v>
      </c>
      <c r="AL124" s="228"/>
      <c r="AM124" s="228"/>
      <c r="AN124" s="228"/>
      <c r="AO124" s="228"/>
      <c r="AP124" s="228"/>
      <c r="AQ124" s="228"/>
      <c r="AR124" s="228"/>
    </row>
    <row r="125" spans="1:44" s="187" customFormat="1" ht="40.5" customHeight="1">
      <c r="A125" s="255" t="s">
        <v>4</v>
      </c>
      <c r="B125" s="255" t="s">
        <v>7</v>
      </c>
      <c r="C125" s="255" t="s">
        <v>21</v>
      </c>
      <c r="D125" s="255" t="s">
        <v>63</v>
      </c>
      <c r="E125" s="255" t="s">
        <v>46</v>
      </c>
      <c r="F125" s="255" t="s">
        <v>15</v>
      </c>
      <c r="G125" s="255" t="s">
        <v>206</v>
      </c>
      <c r="H125" s="225" t="s">
        <v>207</v>
      </c>
      <c r="I125" s="256" t="s">
        <v>12</v>
      </c>
      <c r="J125" s="225"/>
      <c r="K125" s="251">
        <v>0</v>
      </c>
      <c r="L125" s="251">
        <v>0</v>
      </c>
      <c r="M125" s="251">
        <v>0</v>
      </c>
      <c r="N125" s="251">
        <v>0</v>
      </c>
      <c r="O125" s="251">
        <v>0</v>
      </c>
      <c r="P125" s="251">
        <v>0</v>
      </c>
      <c r="Q125" s="251">
        <v>0</v>
      </c>
      <c r="R125" s="251">
        <v>0</v>
      </c>
      <c r="S125" s="251">
        <v>0</v>
      </c>
      <c r="T125" s="251">
        <v>0</v>
      </c>
      <c r="U125" s="252" t="str">
        <f t="shared" si="4"/>
        <v/>
      </c>
      <c r="V125" s="252">
        <f>IF(OR(R125="", R150="", R150=0), "", R125/R$150*100)</f>
        <v>0</v>
      </c>
      <c r="W125" s="251">
        <v>1000000</v>
      </c>
      <c r="X125" s="251">
        <v>0</v>
      </c>
      <c r="Y125" s="251">
        <v>0</v>
      </c>
      <c r="Z125" s="251">
        <v>0</v>
      </c>
      <c r="AA125" s="251">
        <v>1000000</v>
      </c>
      <c r="AB125" s="251">
        <v>1000000</v>
      </c>
      <c r="AC125" s="251">
        <v>1000000</v>
      </c>
      <c r="AD125" s="251">
        <v>1000000</v>
      </c>
      <c r="AE125" s="251">
        <v>0</v>
      </c>
      <c r="AF125" s="251">
        <v>0</v>
      </c>
      <c r="AG125" s="252">
        <f t="shared" si="5"/>
        <v>100</v>
      </c>
      <c r="AH125" s="252">
        <f>IF(OR(AD125="", AD150="", AD150=0), "", AD125/AD$150*100)</f>
        <v>0.43264875493898836</v>
      </c>
      <c r="AI125" s="257">
        <v>-1000000</v>
      </c>
      <c r="AJ125" s="258" t="str">
        <f t="shared" si="6"/>
        <v>皆減</v>
      </c>
      <c r="AK125" s="258">
        <f t="shared" si="7"/>
        <v>-0.43264875493898836</v>
      </c>
      <c r="AL125" s="228"/>
      <c r="AM125" s="228"/>
      <c r="AN125" s="228"/>
      <c r="AO125" s="228"/>
      <c r="AP125" s="228"/>
      <c r="AQ125" s="228"/>
      <c r="AR125" s="228"/>
    </row>
    <row r="126" spans="1:44" s="187" customFormat="1" ht="40.5" customHeight="1">
      <c r="A126" s="255" t="s">
        <v>4</v>
      </c>
      <c r="B126" s="255" t="s">
        <v>7</v>
      </c>
      <c r="C126" s="255" t="s">
        <v>21</v>
      </c>
      <c r="D126" s="255" t="s">
        <v>63</v>
      </c>
      <c r="E126" s="255" t="s">
        <v>46</v>
      </c>
      <c r="F126" s="255" t="s">
        <v>15</v>
      </c>
      <c r="G126" s="255" t="s">
        <v>208</v>
      </c>
      <c r="H126" s="225" t="s">
        <v>209</v>
      </c>
      <c r="I126" s="256" t="s">
        <v>12</v>
      </c>
      <c r="J126" s="225"/>
      <c r="K126" s="251">
        <v>0</v>
      </c>
      <c r="L126" s="251">
        <v>0</v>
      </c>
      <c r="M126" s="251">
        <v>0</v>
      </c>
      <c r="N126" s="251">
        <v>0</v>
      </c>
      <c r="O126" s="251">
        <v>0</v>
      </c>
      <c r="P126" s="251">
        <v>0</v>
      </c>
      <c r="Q126" s="251">
        <v>0</v>
      </c>
      <c r="R126" s="251">
        <v>0</v>
      </c>
      <c r="S126" s="251">
        <v>0</v>
      </c>
      <c r="T126" s="251">
        <v>0</v>
      </c>
      <c r="U126" s="252" t="str">
        <f t="shared" si="4"/>
        <v/>
      </c>
      <c r="V126" s="252">
        <f>IF(OR(R126="", R150="", R150=0), "", R126/R$150*100)</f>
        <v>0</v>
      </c>
      <c r="W126" s="251">
        <v>2000000</v>
      </c>
      <c r="X126" s="251">
        <v>-500000</v>
      </c>
      <c r="Y126" s="251">
        <v>0</v>
      </c>
      <c r="Z126" s="251">
        <v>0</v>
      </c>
      <c r="AA126" s="251">
        <v>1500000</v>
      </c>
      <c r="AB126" s="251">
        <v>1300000</v>
      </c>
      <c r="AC126" s="251">
        <v>1300000</v>
      </c>
      <c r="AD126" s="251">
        <v>1300000</v>
      </c>
      <c r="AE126" s="251">
        <v>0</v>
      </c>
      <c r="AF126" s="251">
        <v>200000</v>
      </c>
      <c r="AG126" s="252">
        <f t="shared" si="5"/>
        <v>86.666666666666671</v>
      </c>
      <c r="AH126" s="252">
        <f>IF(OR(AD126="", AD150="", AD150=0), "", AD126/AD$150*100)</f>
        <v>0.56244338142068495</v>
      </c>
      <c r="AI126" s="257">
        <v>-1300000</v>
      </c>
      <c r="AJ126" s="258" t="str">
        <f t="shared" si="6"/>
        <v>皆減</v>
      </c>
      <c r="AK126" s="258">
        <f t="shared" si="7"/>
        <v>-0.56244338142068495</v>
      </c>
      <c r="AL126" s="228"/>
      <c r="AM126" s="228"/>
      <c r="AN126" s="228"/>
      <c r="AO126" s="228"/>
      <c r="AP126" s="228"/>
      <c r="AQ126" s="228"/>
      <c r="AR126" s="228"/>
    </row>
    <row r="127" spans="1:44" s="187" customFormat="1" ht="40.5" customHeight="1">
      <c r="A127" s="255" t="s">
        <v>4</v>
      </c>
      <c r="B127" s="255" t="s">
        <v>7</v>
      </c>
      <c r="C127" s="255" t="s">
        <v>21</v>
      </c>
      <c r="D127" s="255" t="s">
        <v>63</v>
      </c>
      <c r="E127" s="255" t="s">
        <v>46</v>
      </c>
      <c r="F127" s="255" t="s">
        <v>15</v>
      </c>
      <c r="G127" s="255" t="s">
        <v>210</v>
      </c>
      <c r="H127" s="225" t="s">
        <v>211</v>
      </c>
      <c r="I127" s="256" t="s">
        <v>12</v>
      </c>
      <c r="J127" s="225"/>
      <c r="K127" s="251">
        <v>0</v>
      </c>
      <c r="L127" s="251">
        <v>0</v>
      </c>
      <c r="M127" s="251">
        <v>0</v>
      </c>
      <c r="N127" s="251">
        <v>0</v>
      </c>
      <c r="O127" s="251">
        <v>0</v>
      </c>
      <c r="P127" s="251">
        <v>0</v>
      </c>
      <c r="Q127" s="251">
        <v>0</v>
      </c>
      <c r="R127" s="251">
        <v>0</v>
      </c>
      <c r="S127" s="251">
        <v>0</v>
      </c>
      <c r="T127" s="251">
        <v>0</v>
      </c>
      <c r="U127" s="252" t="str">
        <f t="shared" si="4"/>
        <v/>
      </c>
      <c r="V127" s="252">
        <f>IF(OR(R127="", R150="", R150=0), "", R127/R$150*100)</f>
        <v>0</v>
      </c>
      <c r="W127" s="251">
        <v>3000000</v>
      </c>
      <c r="X127" s="251">
        <v>0</v>
      </c>
      <c r="Y127" s="251">
        <v>0</v>
      </c>
      <c r="Z127" s="251">
        <v>0</v>
      </c>
      <c r="AA127" s="251">
        <v>3000000</v>
      </c>
      <c r="AB127" s="251">
        <v>2658803</v>
      </c>
      <c r="AC127" s="251">
        <v>2658803</v>
      </c>
      <c r="AD127" s="251">
        <v>2658803</v>
      </c>
      <c r="AE127" s="251">
        <v>0</v>
      </c>
      <c r="AF127" s="251">
        <v>341197</v>
      </c>
      <c r="AG127" s="252">
        <f t="shared" si="5"/>
        <v>88.626766666666668</v>
      </c>
      <c r="AH127" s="252">
        <f>IF(OR(AD127="", AD150="", AD150=0), "", AD127/AD$150*100)</f>
        <v>1.150327807578047</v>
      </c>
      <c r="AI127" s="257">
        <v>-2658803</v>
      </c>
      <c r="AJ127" s="258" t="str">
        <f t="shared" si="6"/>
        <v>皆減</v>
      </c>
      <c r="AK127" s="258">
        <f t="shared" si="7"/>
        <v>-1.150327807578047</v>
      </c>
      <c r="AL127" s="228"/>
      <c r="AM127" s="228"/>
      <c r="AN127" s="228"/>
      <c r="AO127" s="228"/>
      <c r="AP127" s="228"/>
      <c r="AQ127" s="228"/>
      <c r="AR127" s="228"/>
    </row>
    <row r="128" spans="1:44" s="187" customFormat="1" ht="40.5" customHeight="1">
      <c r="A128" s="255" t="s">
        <v>4</v>
      </c>
      <c r="B128" s="255" t="s">
        <v>7</v>
      </c>
      <c r="C128" s="255" t="s">
        <v>21</v>
      </c>
      <c r="D128" s="255" t="s">
        <v>63</v>
      </c>
      <c r="E128" s="255" t="s">
        <v>46</v>
      </c>
      <c r="F128" s="255" t="s">
        <v>15</v>
      </c>
      <c r="G128" s="255" t="s">
        <v>212</v>
      </c>
      <c r="H128" s="225" t="s">
        <v>213</v>
      </c>
      <c r="I128" s="256" t="s">
        <v>12</v>
      </c>
      <c r="J128" s="225"/>
      <c r="K128" s="251">
        <v>0</v>
      </c>
      <c r="L128" s="251">
        <v>0</v>
      </c>
      <c r="M128" s="251">
        <v>0</v>
      </c>
      <c r="N128" s="251">
        <v>0</v>
      </c>
      <c r="O128" s="251">
        <v>0</v>
      </c>
      <c r="P128" s="251">
        <v>0</v>
      </c>
      <c r="Q128" s="251">
        <v>0</v>
      </c>
      <c r="R128" s="251">
        <v>0</v>
      </c>
      <c r="S128" s="251">
        <v>0</v>
      </c>
      <c r="T128" s="251">
        <v>0</v>
      </c>
      <c r="U128" s="252" t="str">
        <f t="shared" si="4"/>
        <v/>
      </c>
      <c r="V128" s="252">
        <f>IF(OR(R128="", R150="", R150=0), "", R128/R$150*100)</f>
        <v>0</v>
      </c>
      <c r="W128" s="251">
        <v>10000000</v>
      </c>
      <c r="X128" s="251">
        <v>-3136000</v>
      </c>
      <c r="Y128" s="251">
        <v>0</v>
      </c>
      <c r="Z128" s="251">
        <v>-13200</v>
      </c>
      <c r="AA128" s="251">
        <v>6850800</v>
      </c>
      <c r="AB128" s="251">
        <v>6850000</v>
      </c>
      <c r="AC128" s="251">
        <v>6850000</v>
      </c>
      <c r="AD128" s="251">
        <v>6850000</v>
      </c>
      <c r="AE128" s="251">
        <v>0</v>
      </c>
      <c r="AF128" s="251">
        <v>800</v>
      </c>
      <c r="AG128" s="252">
        <f t="shared" si="5"/>
        <v>99.988322531675138</v>
      </c>
      <c r="AH128" s="252">
        <f>IF(OR(AD128="", AD150="", AD150=0), "", AD128/AD$150*100)</f>
        <v>2.9636439713320706</v>
      </c>
      <c r="AI128" s="257">
        <v>-6850000</v>
      </c>
      <c r="AJ128" s="258" t="str">
        <f t="shared" si="6"/>
        <v>皆減</v>
      </c>
      <c r="AK128" s="258">
        <f t="shared" si="7"/>
        <v>-2.9636439713320706</v>
      </c>
      <c r="AL128" s="228"/>
      <c r="AM128" s="228"/>
      <c r="AN128" s="228"/>
      <c r="AO128" s="228"/>
      <c r="AP128" s="228"/>
      <c r="AQ128" s="228"/>
      <c r="AR128" s="228"/>
    </row>
    <row r="129" spans="1:44" s="187" customFormat="1" ht="40.5" customHeight="1">
      <c r="A129" s="255" t="s">
        <v>4</v>
      </c>
      <c r="B129" s="255" t="s">
        <v>7</v>
      </c>
      <c r="C129" s="255" t="s">
        <v>21</v>
      </c>
      <c r="D129" s="255" t="s">
        <v>63</v>
      </c>
      <c r="E129" s="255" t="s">
        <v>46</v>
      </c>
      <c r="F129" s="255" t="s">
        <v>15</v>
      </c>
      <c r="G129" s="255" t="s">
        <v>30</v>
      </c>
      <c r="H129" s="225" t="s">
        <v>214</v>
      </c>
      <c r="I129" s="256" t="s">
        <v>12</v>
      </c>
      <c r="J129" s="225"/>
      <c r="K129" s="251">
        <v>0</v>
      </c>
      <c r="L129" s="251">
        <v>0</v>
      </c>
      <c r="M129" s="251">
        <v>0</v>
      </c>
      <c r="N129" s="251">
        <v>0</v>
      </c>
      <c r="O129" s="251">
        <v>0</v>
      </c>
      <c r="P129" s="251">
        <v>0</v>
      </c>
      <c r="Q129" s="251">
        <v>0</v>
      </c>
      <c r="R129" s="251">
        <v>0</v>
      </c>
      <c r="S129" s="251">
        <v>0</v>
      </c>
      <c r="T129" s="251">
        <v>0</v>
      </c>
      <c r="U129" s="252" t="str">
        <f t="shared" si="4"/>
        <v/>
      </c>
      <c r="V129" s="252">
        <f>IF(OR(R129="", R150="", R150=0), "", R129/R$150*100)</f>
        <v>0</v>
      </c>
      <c r="W129" s="251">
        <v>0</v>
      </c>
      <c r="X129" s="251">
        <v>5250000</v>
      </c>
      <c r="Y129" s="251">
        <v>0</v>
      </c>
      <c r="Z129" s="251">
        <v>0</v>
      </c>
      <c r="AA129" s="251">
        <v>5250000</v>
      </c>
      <c r="AB129" s="251">
        <v>5177160</v>
      </c>
      <c r="AC129" s="251">
        <v>5177160</v>
      </c>
      <c r="AD129" s="251">
        <v>5177160</v>
      </c>
      <c r="AE129" s="251">
        <v>0</v>
      </c>
      <c r="AF129" s="251">
        <v>72840</v>
      </c>
      <c r="AG129" s="252">
        <f t="shared" si="5"/>
        <v>98.612571428571428</v>
      </c>
      <c r="AH129" s="252">
        <f>IF(OR(AD129="", AD150="", AD150=0), "", AD129/AD$150*100)</f>
        <v>2.2398918281199331</v>
      </c>
      <c r="AI129" s="257">
        <v>-5177160</v>
      </c>
      <c r="AJ129" s="252" t="str">
        <f t="shared" si="6"/>
        <v>皆減</v>
      </c>
      <c r="AK129" s="252">
        <f t="shared" si="7"/>
        <v>-2.2398918281199331</v>
      </c>
      <c r="AL129" s="228"/>
      <c r="AM129" s="228"/>
      <c r="AN129" s="228"/>
      <c r="AO129" s="228"/>
      <c r="AP129" s="228"/>
      <c r="AQ129" s="228"/>
      <c r="AR129" s="228"/>
    </row>
    <row r="130" spans="1:44" s="187" customFormat="1" ht="40.5" customHeight="1">
      <c r="A130" s="255" t="s">
        <v>4</v>
      </c>
      <c r="B130" s="255" t="s">
        <v>7</v>
      </c>
      <c r="C130" s="255" t="s">
        <v>21</v>
      </c>
      <c r="D130" s="255" t="s">
        <v>63</v>
      </c>
      <c r="E130" s="255" t="s">
        <v>46</v>
      </c>
      <c r="F130" s="255" t="s">
        <v>15</v>
      </c>
      <c r="G130" s="255" t="s">
        <v>78</v>
      </c>
      <c r="H130" s="225" t="s">
        <v>215</v>
      </c>
      <c r="I130" s="256" t="s">
        <v>12</v>
      </c>
      <c r="J130" s="225"/>
      <c r="K130" s="251">
        <v>0</v>
      </c>
      <c r="L130" s="251">
        <v>0</v>
      </c>
      <c r="M130" s="251">
        <v>0</v>
      </c>
      <c r="N130" s="251">
        <v>0</v>
      </c>
      <c r="O130" s="251">
        <v>0</v>
      </c>
      <c r="P130" s="251">
        <v>0</v>
      </c>
      <c r="Q130" s="251">
        <v>0</v>
      </c>
      <c r="R130" s="251">
        <v>0</v>
      </c>
      <c r="S130" s="251">
        <v>0</v>
      </c>
      <c r="T130" s="251">
        <v>0</v>
      </c>
      <c r="U130" s="252" t="str">
        <f t="shared" si="4"/>
        <v/>
      </c>
      <c r="V130" s="252">
        <f>IF(OR(R130="", R150="", R150=0), "", R130/R$150*100)</f>
        <v>0</v>
      </c>
      <c r="W130" s="251">
        <v>0</v>
      </c>
      <c r="X130" s="251">
        <v>941000</v>
      </c>
      <c r="Y130" s="251">
        <v>0</v>
      </c>
      <c r="Z130" s="251">
        <v>0</v>
      </c>
      <c r="AA130" s="251">
        <v>941000</v>
      </c>
      <c r="AB130" s="251">
        <v>941000</v>
      </c>
      <c r="AC130" s="251">
        <v>941000</v>
      </c>
      <c r="AD130" s="251">
        <v>941000</v>
      </c>
      <c r="AE130" s="251">
        <v>0</v>
      </c>
      <c r="AF130" s="251">
        <v>0</v>
      </c>
      <c r="AG130" s="252">
        <f t="shared" si="5"/>
        <v>100</v>
      </c>
      <c r="AH130" s="252">
        <f>IF(OR(AD130="", AD150="", AD150=0), "", AD130/AD$150*100)</f>
        <v>0.40712247839758808</v>
      </c>
      <c r="AI130" s="257">
        <v>-941000</v>
      </c>
      <c r="AJ130" s="252" t="str">
        <f t="shared" si="6"/>
        <v>皆減</v>
      </c>
      <c r="AK130" s="252">
        <f t="shared" si="7"/>
        <v>-0.40712247839758808</v>
      </c>
      <c r="AL130" s="228"/>
      <c r="AM130" s="228"/>
      <c r="AN130" s="228"/>
      <c r="AO130" s="228"/>
      <c r="AP130" s="228"/>
      <c r="AQ130" s="228"/>
      <c r="AR130" s="228"/>
    </row>
    <row r="131" spans="1:44" s="187" customFormat="1" ht="40.5" customHeight="1">
      <c r="A131" s="255" t="s">
        <v>4</v>
      </c>
      <c r="B131" s="255" t="s">
        <v>7</v>
      </c>
      <c r="C131" s="255" t="s">
        <v>21</v>
      </c>
      <c r="D131" s="255" t="s">
        <v>63</v>
      </c>
      <c r="E131" s="255" t="s">
        <v>46</v>
      </c>
      <c r="F131" s="255" t="s">
        <v>15</v>
      </c>
      <c r="G131" s="255" t="s">
        <v>146</v>
      </c>
      <c r="H131" s="225" t="s">
        <v>216</v>
      </c>
      <c r="I131" s="256" t="s">
        <v>12</v>
      </c>
      <c r="J131" s="225"/>
      <c r="K131" s="251">
        <v>0</v>
      </c>
      <c r="L131" s="251">
        <v>0</v>
      </c>
      <c r="M131" s="251">
        <v>0</v>
      </c>
      <c r="N131" s="251">
        <v>0</v>
      </c>
      <c r="O131" s="251">
        <v>0</v>
      </c>
      <c r="P131" s="251">
        <v>0</v>
      </c>
      <c r="Q131" s="251">
        <v>0</v>
      </c>
      <c r="R131" s="251">
        <v>0</v>
      </c>
      <c r="S131" s="251">
        <v>0</v>
      </c>
      <c r="T131" s="251">
        <v>0</v>
      </c>
      <c r="U131" s="252" t="str">
        <f t="shared" si="4"/>
        <v/>
      </c>
      <c r="V131" s="252">
        <f>IF(OR(R131="", R150="", R150=0), "", R131/R$150*100)</f>
        <v>0</v>
      </c>
      <c r="W131" s="251">
        <v>0</v>
      </c>
      <c r="X131" s="251">
        <v>1400000</v>
      </c>
      <c r="Y131" s="251">
        <v>0</v>
      </c>
      <c r="Z131" s="251">
        <v>0</v>
      </c>
      <c r="AA131" s="251">
        <v>1400000</v>
      </c>
      <c r="AB131" s="251">
        <v>1400000</v>
      </c>
      <c r="AC131" s="251">
        <v>1400000</v>
      </c>
      <c r="AD131" s="251">
        <v>1400000</v>
      </c>
      <c r="AE131" s="251">
        <v>0</v>
      </c>
      <c r="AF131" s="251">
        <v>0</v>
      </c>
      <c r="AG131" s="252">
        <f t="shared" si="5"/>
        <v>100</v>
      </c>
      <c r="AH131" s="252">
        <f>IF(OR(AD131="", AD150="", AD150=0), "", AD131/AD$150*100)</f>
        <v>0.60570825691458374</v>
      </c>
      <c r="AI131" s="257">
        <v>-1400000</v>
      </c>
      <c r="AJ131" s="252" t="str">
        <f t="shared" si="6"/>
        <v>皆減</v>
      </c>
      <c r="AK131" s="252">
        <f t="shared" si="7"/>
        <v>-0.60570825691458374</v>
      </c>
      <c r="AL131" s="228"/>
      <c r="AM131" s="228"/>
      <c r="AN131" s="228"/>
      <c r="AO131" s="228"/>
      <c r="AP131" s="228"/>
      <c r="AQ131" s="228"/>
      <c r="AR131" s="228"/>
    </row>
    <row r="132" spans="1:44" s="187" customFormat="1" ht="40.5" customHeight="1">
      <c r="A132" s="255" t="s">
        <v>4</v>
      </c>
      <c r="B132" s="255" t="s">
        <v>7</v>
      </c>
      <c r="C132" s="255" t="s">
        <v>21</v>
      </c>
      <c r="D132" s="255" t="s">
        <v>63</v>
      </c>
      <c r="E132" s="255" t="s">
        <v>46</v>
      </c>
      <c r="F132" s="255" t="s">
        <v>32</v>
      </c>
      <c r="G132" s="255" t="s">
        <v>88</v>
      </c>
      <c r="H132" s="225" t="s">
        <v>217</v>
      </c>
      <c r="I132" s="256" t="s">
        <v>12</v>
      </c>
      <c r="J132" s="225"/>
      <c r="K132" s="251">
        <v>0</v>
      </c>
      <c r="L132" s="251">
        <v>0</v>
      </c>
      <c r="M132" s="251">
        <v>0</v>
      </c>
      <c r="N132" s="251">
        <v>0</v>
      </c>
      <c r="O132" s="251">
        <v>0</v>
      </c>
      <c r="P132" s="251">
        <v>0</v>
      </c>
      <c r="Q132" s="251">
        <v>0</v>
      </c>
      <c r="R132" s="251">
        <v>0</v>
      </c>
      <c r="S132" s="251">
        <v>0</v>
      </c>
      <c r="T132" s="251">
        <v>0</v>
      </c>
      <c r="U132" s="252" t="str">
        <f t="shared" ref="U132:U150" si="8">IF(OR(R132="", O132="", O132=0), "", R132/O132*100)</f>
        <v/>
      </c>
      <c r="V132" s="252">
        <f>IF(OR(R132="", R150="", R150=0), "", R132/R$150*100)</f>
        <v>0</v>
      </c>
      <c r="W132" s="251">
        <v>0</v>
      </c>
      <c r="X132" s="251">
        <v>20000000</v>
      </c>
      <c r="Y132" s="251">
        <v>0</v>
      </c>
      <c r="Z132" s="251">
        <v>0</v>
      </c>
      <c r="AA132" s="251">
        <v>20000000</v>
      </c>
      <c r="AB132" s="251">
        <v>19728000</v>
      </c>
      <c r="AC132" s="251">
        <v>19728000</v>
      </c>
      <c r="AD132" s="251">
        <v>19728000</v>
      </c>
      <c r="AE132" s="251">
        <v>0</v>
      </c>
      <c r="AF132" s="251">
        <v>272000</v>
      </c>
      <c r="AG132" s="252">
        <f t="shared" ref="AG132:AG150" si="9">IF(OR(AD132="", AA132="", AA132=0), "", AD132/AA132*100)</f>
        <v>98.64</v>
      </c>
      <c r="AH132" s="252">
        <f>IF(OR(AD132="", AD150="", AD150=0), "", AD132/AD$150*100)</f>
        <v>8.5352946374363636</v>
      </c>
      <c r="AI132" s="257">
        <v>-19728000</v>
      </c>
      <c r="AJ132" s="252" t="str">
        <f t="shared" ref="AJ132:AJ150" si="10">IF(AI132=0, 0, IF(AND(OR(R132="", R132=0), AD132&lt;&gt;"", AD132&lt;&gt;0), "皆減", IF(AND(OR(AD132="", AD132=0), R132&lt;&gt;"", R132&lt;&gt;0), "皆増", AI132/AD132*100)))</f>
        <v>皆減</v>
      </c>
      <c r="AK132" s="252">
        <f t="shared" ref="AK132:AK150" si="11">IF(V132="", IF(AH132="", "", 0-AH132), IF(AH132="", V132, V132-AH132))</f>
        <v>-8.5352946374363636</v>
      </c>
      <c r="AL132" s="228"/>
      <c r="AM132" s="228"/>
      <c r="AN132" s="228"/>
      <c r="AO132" s="228"/>
      <c r="AP132" s="228"/>
      <c r="AQ132" s="228"/>
      <c r="AR132" s="228"/>
    </row>
    <row r="133" spans="1:44" s="187" customFormat="1" ht="40.5" customHeight="1">
      <c r="A133" s="255" t="s">
        <v>4</v>
      </c>
      <c r="B133" s="255" t="s">
        <v>7</v>
      </c>
      <c r="C133" s="255" t="s">
        <v>21</v>
      </c>
      <c r="D133" s="255" t="s">
        <v>63</v>
      </c>
      <c r="E133" s="255" t="s">
        <v>46</v>
      </c>
      <c r="F133" s="255" t="s">
        <v>32</v>
      </c>
      <c r="G133" s="255" t="s">
        <v>218</v>
      </c>
      <c r="H133" s="225" t="s">
        <v>219</v>
      </c>
      <c r="I133" s="256" t="s">
        <v>12</v>
      </c>
      <c r="J133" s="225"/>
      <c r="K133" s="251">
        <v>0</v>
      </c>
      <c r="L133" s="251">
        <v>0</v>
      </c>
      <c r="M133" s="251">
        <v>0</v>
      </c>
      <c r="N133" s="251">
        <v>0</v>
      </c>
      <c r="O133" s="251">
        <v>0</v>
      </c>
      <c r="P133" s="251">
        <v>0</v>
      </c>
      <c r="Q133" s="251">
        <v>0</v>
      </c>
      <c r="R133" s="251">
        <v>0</v>
      </c>
      <c r="S133" s="251">
        <v>0</v>
      </c>
      <c r="T133" s="251">
        <v>0</v>
      </c>
      <c r="U133" s="252" t="str">
        <f t="shared" si="8"/>
        <v/>
      </c>
      <c r="V133" s="252">
        <f>IF(OR(R133="", R150="", R150=0), "", R133/R$150*100)</f>
        <v>0</v>
      </c>
      <c r="W133" s="251">
        <v>0</v>
      </c>
      <c r="X133" s="251">
        <v>4060000</v>
      </c>
      <c r="Y133" s="251">
        <v>0</v>
      </c>
      <c r="Z133" s="251">
        <v>0</v>
      </c>
      <c r="AA133" s="251">
        <v>4060000</v>
      </c>
      <c r="AB133" s="251">
        <v>3526400</v>
      </c>
      <c r="AC133" s="251">
        <v>3526400</v>
      </c>
      <c r="AD133" s="251">
        <v>3526400</v>
      </c>
      <c r="AE133" s="251">
        <v>0</v>
      </c>
      <c r="AF133" s="251">
        <v>533600</v>
      </c>
      <c r="AG133" s="252">
        <f t="shared" si="9"/>
        <v>86.857142857142861</v>
      </c>
      <c r="AH133" s="252">
        <f>IF(OR(AD133="", AD150="", AD150=0), "", AD133/AD$150*100)</f>
        <v>1.5256925694168486</v>
      </c>
      <c r="AI133" s="257">
        <v>-3526400</v>
      </c>
      <c r="AJ133" s="258" t="str">
        <f t="shared" si="10"/>
        <v>皆減</v>
      </c>
      <c r="AK133" s="258">
        <f t="shared" si="11"/>
        <v>-1.5256925694168486</v>
      </c>
      <c r="AL133" s="228"/>
      <c r="AM133" s="228"/>
      <c r="AN133" s="228"/>
      <c r="AO133" s="228"/>
      <c r="AP133" s="228"/>
      <c r="AQ133" s="228"/>
      <c r="AR133" s="228"/>
    </row>
    <row r="134" spans="1:44" s="187" customFormat="1" ht="40.5" customHeight="1">
      <c r="A134" s="255" t="s">
        <v>4</v>
      </c>
      <c r="B134" s="255" t="s">
        <v>7</v>
      </c>
      <c r="C134" s="255" t="s">
        <v>21</v>
      </c>
      <c r="D134" s="255" t="s">
        <v>63</v>
      </c>
      <c r="E134" s="255" t="s">
        <v>46</v>
      </c>
      <c r="F134" s="255" t="s">
        <v>32</v>
      </c>
      <c r="G134" s="255" t="s">
        <v>220</v>
      </c>
      <c r="H134" s="225" t="s">
        <v>221</v>
      </c>
      <c r="I134" s="256" t="s">
        <v>12</v>
      </c>
      <c r="J134" s="225"/>
      <c r="K134" s="251">
        <v>0</v>
      </c>
      <c r="L134" s="251">
        <v>0</v>
      </c>
      <c r="M134" s="251">
        <v>3564000</v>
      </c>
      <c r="N134" s="251">
        <v>0</v>
      </c>
      <c r="O134" s="251">
        <v>3564000</v>
      </c>
      <c r="P134" s="251">
        <v>3384000</v>
      </c>
      <c r="Q134" s="251">
        <v>3384000</v>
      </c>
      <c r="R134" s="251">
        <v>3384000</v>
      </c>
      <c r="S134" s="251">
        <v>0</v>
      </c>
      <c r="T134" s="251">
        <v>180000</v>
      </c>
      <c r="U134" s="252">
        <f t="shared" si="8"/>
        <v>94.949494949494948</v>
      </c>
      <c r="V134" s="252">
        <f>IF(OR(R134="", R150="", R150=0), "", R134/R$150*100)</f>
        <v>2.3584226972147175</v>
      </c>
      <c r="W134" s="251">
        <v>0</v>
      </c>
      <c r="X134" s="251">
        <v>3564000</v>
      </c>
      <c r="Y134" s="251">
        <v>0</v>
      </c>
      <c r="Z134" s="251">
        <v>0</v>
      </c>
      <c r="AA134" s="251">
        <v>3564000</v>
      </c>
      <c r="AB134" s="251">
        <v>0</v>
      </c>
      <c r="AC134" s="251">
        <v>0</v>
      </c>
      <c r="AD134" s="251">
        <v>0</v>
      </c>
      <c r="AE134" s="251">
        <v>3564000</v>
      </c>
      <c r="AF134" s="251">
        <v>0</v>
      </c>
      <c r="AG134" s="252">
        <f t="shared" si="9"/>
        <v>0</v>
      </c>
      <c r="AH134" s="252">
        <f>IF(OR(AD134="", AD150="", AD150=0), "", AD134/AD$150*100)</f>
        <v>0</v>
      </c>
      <c r="AI134" s="257">
        <v>3384000</v>
      </c>
      <c r="AJ134" s="258" t="str">
        <f t="shared" si="10"/>
        <v>皆増</v>
      </c>
      <c r="AK134" s="258">
        <f t="shared" si="11"/>
        <v>2.3584226972147175</v>
      </c>
      <c r="AL134" s="228"/>
      <c r="AM134" s="228"/>
      <c r="AN134" s="228"/>
      <c r="AO134" s="228"/>
      <c r="AP134" s="228"/>
      <c r="AQ134" s="228"/>
      <c r="AR134" s="228"/>
    </row>
    <row r="135" spans="1:44" s="187" customFormat="1" ht="40.5" customHeight="1">
      <c r="A135" s="255" t="s">
        <v>4</v>
      </c>
      <c r="B135" s="255" t="s">
        <v>7</v>
      </c>
      <c r="C135" s="255" t="s">
        <v>21</v>
      </c>
      <c r="D135" s="255" t="s">
        <v>63</v>
      </c>
      <c r="E135" s="255" t="s">
        <v>46</v>
      </c>
      <c r="F135" s="255" t="s">
        <v>32</v>
      </c>
      <c r="G135" s="255" t="s">
        <v>122</v>
      </c>
      <c r="H135" s="225" t="s">
        <v>222</v>
      </c>
      <c r="I135" s="256" t="s">
        <v>12</v>
      </c>
      <c r="J135" s="225"/>
      <c r="K135" s="251">
        <v>0</v>
      </c>
      <c r="L135" s="251">
        <v>27200000</v>
      </c>
      <c r="M135" s="251">
        <v>0</v>
      </c>
      <c r="N135" s="251">
        <v>0</v>
      </c>
      <c r="O135" s="251">
        <v>27200000</v>
      </c>
      <c r="P135" s="251">
        <v>25265500</v>
      </c>
      <c r="Q135" s="251">
        <v>25265500</v>
      </c>
      <c r="R135" s="251">
        <v>25265500</v>
      </c>
      <c r="S135" s="251">
        <v>0</v>
      </c>
      <c r="T135" s="251">
        <v>1934500</v>
      </c>
      <c r="U135" s="252">
        <f t="shared" si="8"/>
        <v>92.887867647058826</v>
      </c>
      <c r="V135" s="252">
        <f>IF(OR(R135="", R150="", R150=0), "", R135/R$150*100)</f>
        <v>17.608371352387248</v>
      </c>
      <c r="W135" s="251" t="s">
        <v>5</v>
      </c>
      <c r="X135" s="251" t="s">
        <v>5</v>
      </c>
      <c r="Y135" s="251" t="s">
        <v>5</v>
      </c>
      <c r="Z135" s="251" t="s">
        <v>5</v>
      </c>
      <c r="AA135" s="251" t="s">
        <v>5</v>
      </c>
      <c r="AB135" s="251" t="s">
        <v>5</v>
      </c>
      <c r="AC135" s="251" t="s">
        <v>5</v>
      </c>
      <c r="AD135" s="251">
        <v>0</v>
      </c>
      <c r="AE135" s="251" t="s">
        <v>5</v>
      </c>
      <c r="AF135" s="251" t="s">
        <v>5</v>
      </c>
      <c r="AG135" s="252" t="str">
        <f t="shared" si="9"/>
        <v/>
      </c>
      <c r="AH135" s="252">
        <f>IF(OR(AD135="", AD150="", AD150=0), "", AD135/AD$150*100)</f>
        <v>0</v>
      </c>
      <c r="AI135" s="257">
        <v>25265500</v>
      </c>
      <c r="AJ135" s="258" t="str">
        <f t="shared" si="10"/>
        <v>皆増</v>
      </c>
      <c r="AK135" s="258">
        <f t="shared" si="11"/>
        <v>17.608371352387248</v>
      </c>
      <c r="AL135" s="228"/>
      <c r="AM135" s="228"/>
      <c r="AN135" s="228"/>
      <c r="AO135" s="228"/>
      <c r="AP135" s="228"/>
      <c r="AQ135" s="228"/>
      <c r="AR135" s="228"/>
    </row>
    <row r="136" spans="1:44" s="187" customFormat="1" ht="40.5" customHeight="1">
      <c r="A136" s="255" t="s">
        <v>4</v>
      </c>
      <c r="B136" s="255" t="s">
        <v>7</v>
      </c>
      <c r="C136" s="255" t="s">
        <v>21</v>
      </c>
      <c r="D136" s="255" t="s">
        <v>63</v>
      </c>
      <c r="E136" s="255" t="s">
        <v>46</v>
      </c>
      <c r="F136" s="255" t="s">
        <v>32</v>
      </c>
      <c r="G136" s="255" t="s">
        <v>223</v>
      </c>
      <c r="H136" s="225" t="s">
        <v>224</v>
      </c>
      <c r="I136" s="256" t="s">
        <v>12</v>
      </c>
      <c r="J136" s="225"/>
      <c r="K136" s="251" t="s">
        <v>5</v>
      </c>
      <c r="L136" s="251" t="s">
        <v>5</v>
      </c>
      <c r="M136" s="251" t="s">
        <v>5</v>
      </c>
      <c r="N136" s="251" t="s">
        <v>5</v>
      </c>
      <c r="O136" s="251" t="s">
        <v>5</v>
      </c>
      <c r="P136" s="251" t="s">
        <v>5</v>
      </c>
      <c r="Q136" s="251" t="s">
        <v>5</v>
      </c>
      <c r="R136" s="251">
        <v>0</v>
      </c>
      <c r="S136" s="251" t="s">
        <v>5</v>
      </c>
      <c r="T136" s="251" t="s">
        <v>5</v>
      </c>
      <c r="U136" s="252" t="str">
        <f t="shared" si="8"/>
        <v/>
      </c>
      <c r="V136" s="252">
        <f>IF(OR(R136="", R150="", R150=0), "", R136/R$150*100)</f>
        <v>0</v>
      </c>
      <c r="W136" s="251">
        <v>0</v>
      </c>
      <c r="X136" s="251">
        <v>1980000</v>
      </c>
      <c r="Y136" s="251">
        <v>0</v>
      </c>
      <c r="Z136" s="251">
        <v>0</v>
      </c>
      <c r="AA136" s="251">
        <v>1980000</v>
      </c>
      <c r="AB136" s="251">
        <v>1710000</v>
      </c>
      <c r="AC136" s="251">
        <v>1710000</v>
      </c>
      <c r="AD136" s="251">
        <v>1710000</v>
      </c>
      <c r="AE136" s="251">
        <v>0</v>
      </c>
      <c r="AF136" s="251">
        <v>270000</v>
      </c>
      <c r="AG136" s="252">
        <f t="shared" si="9"/>
        <v>86.36363636363636</v>
      </c>
      <c r="AH136" s="252">
        <f>IF(OR(AD136="", AD150="", AD150=0), "", AD136/AD$150*100)</f>
        <v>0.73982937094567014</v>
      </c>
      <c r="AI136" s="257">
        <v>-1710000</v>
      </c>
      <c r="AJ136" s="258" t="str">
        <f t="shared" si="10"/>
        <v>皆減</v>
      </c>
      <c r="AK136" s="258">
        <f t="shared" si="11"/>
        <v>-0.73982937094567014</v>
      </c>
      <c r="AL136" s="228"/>
      <c r="AM136" s="228"/>
      <c r="AN136" s="228"/>
      <c r="AO136" s="228"/>
      <c r="AP136" s="228"/>
      <c r="AQ136" s="228"/>
      <c r="AR136" s="228"/>
    </row>
    <row r="137" spans="1:44" s="187" customFormat="1" ht="40.5" customHeight="1">
      <c r="A137" s="247" t="s">
        <v>4</v>
      </c>
      <c r="B137" s="247" t="s">
        <v>7</v>
      </c>
      <c r="C137" s="247" t="s">
        <v>21</v>
      </c>
      <c r="D137" s="247" t="s">
        <v>225</v>
      </c>
      <c r="E137" s="247" t="s">
        <v>5</v>
      </c>
      <c r="F137" s="247" t="s">
        <v>5</v>
      </c>
      <c r="G137" s="247" t="s">
        <v>5</v>
      </c>
      <c r="H137" s="248" t="s">
        <v>226</v>
      </c>
      <c r="I137" s="249" t="s">
        <v>12</v>
      </c>
      <c r="J137" s="248"/>
      <c r="K137" s="250">
        <v>3063000</v>
      </c>
      <c r="L137" s="250">
        <v>0</v>
      </c>
      <c r="M137" s="250">
        <v>0</v>
      </c>
      <c r="N137" s="250">
        <v>0</v>
      </c>
      <c r="O137" s="250">
        <v>3063000</v>
      </c>
      <c r="P137" s="251">
        <v>2967028</v>
      </c>
      <c r="Q137" s="251">
        <v>2967028</v>
      </c>
      <c r="R137" s="250">
        <v>2967028</v>
      </c>
      <c r="S137" s="251">
        <v>0</v>
      </c>
      <c r="T137" s="250">
        <v>95972</v>
      </c>
      <c r="U137" s="252">
        <f t="shared" si="8"/>
        <v>96.866731962128625</v>
      </c>
      <c r="V137" s="252">
        <f>IF(OR(R137="", R150="", R150=0), "", R137/R$150*100)</f>
        <v>2.0678209747256466</v>
      </c>
      <c r="W137" s="251">
        <v>3008000</v>
      </c>
      <c r="X137" s="251">
        <v>-445000</v>
      </c>
      <c r="Y137" s="251">
        <v>0</v>
      </c>
      <c r="Z137" s="251">
        <v>0</v>
      </c>
      <c r="AA137" s="251">
        <v>2563000</v>
      </c>
      <c r="AB137" s="251">
        <v>2549741</v>
      </c>
      <c r="AC137" s="251">
        <v>2549741</v>
      </c>
      <c r="AD137" s="250">
        <v>2549741</v>
      </c>
      <c r="AE137" s="251">
        <v>0</v>
      </c>
      <c r="AF137" s="251">
        <v>13259</v>
      </c>
      <c r="AG137" s="252">
        <f t="shared" si="9"/>
        <v>99.482676550916892</v>
      </c>
      <c r="AH137" s="252">
        <f>IF(OR(AD137="", AD150="", AD150=0), "", AD137/AD$150*100)</f>
        <v>1.1031422690668913</v>
      </c>
      <c r="AI137" s="253">
        <v>417287</v>
      </c>
      <c r="AJ137" s="254">
        <f t="shared" si="10"/>
        <v>16.365858336199636</v>
      </c>
      <c r="AK137" s="254">
        <f t="shared" si="11"/>
        <v>0.96467870565875535</v>
      </c>
      <c r="AL137" s="228"/>
      <c r="AM137" s="234"/>
      <c r="AN137" s="234"/>
      <c r="AO137" s="234"/>
      <c r="AP137" s="234"/>
      <c r="AQ137" s="234"/>
      <c r="AR137" s="234"/>
    </row>
    <row r="138" spans="1:44" s="187" customFormat="1" ht="40.5" customHeight="1">
      <c r="A138" s="255" t="s">
        <v>4</v>
      </c>
      <c r="B138" s="255" t="s">
        <v>7</v>
      </c>
      <c r="C138" s="255" t="s">
        <v>21</v>
      </c>
      <c r="D138" s="255" t="s">
        <v>225</v>
      </c>
      <c r="E138" s="255" t="s">
        <v>56</v>
      </c>
      <c r="F138" s="255" t="s">
        <v>28</v>
      </c>
      <c r="G138" s="255" t="s">
        <v>30</v>
      </c>
      <c r="H138" s="225" t="s">
        <v>227</v>
      </c>
      <c r="I138" s="256" t="s">
        <v>12</v>
      </c>
      <c r="J138" s="225"/>
      <c r="K138" s="251">
        <v>1320000</v>
      </c>
      <c r="L138" s="251">
        <v>0</v>
      </c>
      <c r="M138" s="251">
        <v>0</v>
      </c>
      <c r="N138" s="251">
        <v>0</v>
      </c>
      <c r="O138" s="251">
        <v>1320000</v>
      </c>
      <c r="P138" s="251">
        <v>1320000</v>
      </c>
      <c r="Q138" s="251">
        <v>1320000</v>
      </c>
      <c r="R138" s="251">
        <v>1320000</v>
      </c>
      <c r="S138" s="251">
        <v>0</v>
      </c>
      <c r="T138" s="251">
        <v>0</v>
      </c>
      <c r="U138" s="252">
        <f t="shared" si="8"/>
        <v>100</v>
      </c>
      <c r="V138" s="252">
        <f>IF(OR(R138="", R150="", R150=0), "", R138/R$150*100)</f>
        <v>0.91995211593481874</v>
      </c>
      <c r="W138" s="251">
        <v>1265000</v>
      </c>
      <c r="X138" s="251">
        <v>0</v>
      </c>
      <c r="Y138" s="251">
        <v>0</v>
      </c>
      <c r="Z138" s="251">
        <v>0</v>
      </c>
      <c r="AA138" s="251">
        <v>1265000</v>
      </c>
      <c r="AB138" s="251">
        <v>1260600</v>
      </c>
      <c r="AC138" s="251">
        <v>1260600</v>
      </c>
      <c r="AD138" s="251">
        <v>1260600</v>
      </c>
      <c r="AE138" s="251">
        <v>0</v>
      </c>
      <c r="AF138" s="251">
        <v>4400</v>
      </c>
      <c r="AG138" s="252">
        <f t="shared" si="9"/>
        <v>99.65217391304347</v>
      </c>
      <c r="AH138" s="252">
        <f>IF(OR(AD138="", AD150="", AD150=0), "", AD138/AD$150*100)</f>
        <v>0.54539702047608873</v>
      </c>
      <c r="AI138" s="257">
        <v>59400</v>
      </c>
      <c r="AJ138" s="258">
        <f t="shared" si="10"/>
        <v>4.7120418848167542</v>
      </c>
      <c r="AK138" s="258">
        <f t="shared" si="11"/>
        <v>0.37455509545873</v>
      </c>
      <c r="AL138" s="235"/>
      <c r="AM138" s="235"/>
      <c r="AN138" s="235"/>
      <c r="AO138" s="235"/>
      <c r="AP138" s="235"/>
      <c r="AQ138" s="235"/>
      <c r="AR138" s="235"/>
    </row>
    <row r="139" spans="1:44" s="187" customFormat="1" ht="40.5" customHeight="1">
      <c r="A139" s="255" t="s">
        <v>4</v>
      </c>
      <c r="B139" s="255" t="s">
        <v>7</v>
      </c>
      <c r="C139" s="255" t="s">
        <v>21</v>
      </c>
      <c r="D139" s="255" t="s">
        <v>225</v>
      </c>
      <c r="E139" s="255" t="s">
        <v>46</v>
      </c>
      <c r="F139" s="255" t="s">
        <v>15</v>
      </c>
      <c r="G139" s="255" t="s">
        <v>17</v>
      </c>
      <c r="H139" s="225" t="s">
        <v>228</v>
      </c>
      <c r="I139" s="256" t="s">
        <v>12</v>
      </c>
      <c r="J139" s="225"/>
      <c r="K139" s="251">
        <v>1743000</v>
      </c>
      <c r="L139" s="251">
        <v>0</v>
      </c>
      <c r="M139" s="251">
        <v>0</v>
      </c>
      <c r="N139" s="251">
        <v>0</v>
      </c>
      <c r="O139" s="251">
        <v>1743000</v>
      </c>
      <c r="P139" s="251">
        <v>1647028</v>
      </c>
      <c r="Q139" s="251">
        <v>1647028</v>
      </c>
      <c r="R139" s="251">
        <v>1647028</v>
      </c>
      <c r="S139" s="251">
        <v>0</v>
      </c>
      <c r="T139" s="251">
        <v>95972</v>
      </c>
      <c r="U139" s="252">
        <f t="shared" si="8"/>
        <v>94.493861158921405</v>
      </c>
      <c r="V139" s="252">
        <f>IF(OR(R139="", R150="", R150=0), "", R139/R$150*100)</f>
        <v>1.1478688587908279</v>
      </c>
      <c r="W139" s="251">
        <v>1743000</v>
      </c>
      <c r="X139" s="251">
        <v>-445000</v>
      </c>
      <c r="Y139" s="251">
        <v>0</v>
      </c>
      <c r="Z139" s="251">
        <v>0</v>
      </c>
      <c r="AA139" s="251">
        <v>1298000</v>
      </c>
      <c r="AB139" s="251">
        <v>1289141</v>
      </c>
      <c r="AC139" s="251">
        <v>1289141</v>
      </c>
      <c r="AD139" s="251">
        <v>1289141</v>
      </c>
      <c r="AE139" s="251">
        <v>0</v>
      </c>
      <c r="AF139" s="251">
        <v>8859</v>
      </c>
      <c r="AG139" s="252">
        <f t="shared" si="9"/>
        <v>99.317488443759629</v>
      </c>
      <c r="AH139" s="252">
        <f>IF(OR(AD139="", AD150="", AD150=0), "", AD139/AD$150*100)</f>
        <v>0.55774524859080243</v>
      </c>
      <c r="AI139" s="257">
        <v>357887</v>
      </c>
      <c r="AJ139" s="258">
        <f t="shared" si="10"/>
        <v>27.7616645502703</v>
      </c>
      <c r="AK139" s="258">
        <f t="shared" si="11"/>
        <v>0.59012361020002546</v>
      </c>
      <c r="AL139" s="235"/>
      <c r="AM139" s="235"/>
      <c r="AN139" s="235"/>
      <c r="AO139" s="235"/>
      <c r="AP139" s="235"/>
      <c r="AQ139" s="235"/>
      <c r="AR139" s="235"/>
    </row>
    <row r="140" spans="1:44" s="187" customFormat="1" ht="40.5" customHeight="1">
      <c r="A140" s="247" t="s">
        <v>4</v>
      </c>
      <c r="B140" s="247" t="s">
        <v>7</v>
      </c>
      <c r="C140" s="247" t="s">
        <v>21</v>
      </c>
      <c r="D140" s="247" t="s">
        <v>115</v>
      </c>
      <c r="E140" s="247" t="s">
        <v>5</v>
      </c>
      <c r="F140" s="247" t="s">
        <v>5</v>
      </c>
      <c r="G140" s="247" t="s">
        <v>5</v>
      </c>
      <c r="H140" s="248" t="s">
        <v>229</v>
      </c>
      <c r="I140" s="249" t="s">
        <v>12</v>
      </c>
      <c r="J140" s="248"/>
      <c r="K140" s="250">
        <v>4730000</v>
      </c>
      <c r="L140" s="250">
        <v>0</v>
      </c>
      <c r="M140" s="250">
        <v>0</v>
      </c>
      <c r="N140" s="250">
        <v>0</v>
      </c>
      <c r="O140" s="250">
        <v>4730000</v>
      </c>
      <c r="P140" s="251">
        <v>4696025</v>
      </c>
      <c r="Q140" s="251">
        <v>4696025</v>
      </c>
      <c r="R140" s="250">
        <v>4696025</v>
      </c>
      <c r="S140" s="251">
        <v>0</v>
      </c>
      <c r="T140" s="250">
        <v>33975</v>
      </c>
      <c r="U140" s="252">
        <f t="shared" si="8"/>
        <v>99.281712473572938</v>
      </c>
      <c r="V140" s="252">
        <f>IF(OR(R140="", R150="", R150=0), "", R140/R$150*100)</f>
        <v>3.2728167691157632</v>
      </c>
      <c r="W140" s="251">
        <v>5237000</v>
      </c>
      <c r="X140" s="251">
        <v>0</v>
      </c>
      <c r="Y140" s="251">
        <v>0</v>
      </c>
      <c r="Z140" s="251">
        <v>0</v>
      </c>
      <c r="AA140" s="251">
        <v>5237000</v>
      </c>
      <c r="AB140" s="251">
        <v>4169000</v>
      </c>
      <c r="AC140" s="251">
        <v>4169000</v>
      </c>
      <c r="AD140" s="250">
        <v>4169000</v>
      </c>
      <c r="AE140" s="251">
        <v>0</v>
      </c>
      <c r="AF140" s="251">
        <v>1068000</v>
      </c>
      <c r="AG140" s="252">
        <f t="shared" si="9"/>
        <v>79.606645025778121</v>
      </c>
      <c r="AH140" s="252">
        <f>IF(OR(AD140="", AD150="", AD150=0), "", AD140/AD$150*100)</f>
        <v>1.8037126593406425</v>
      </c>
      <c r="AI140" s="253">
        <v>527025</v>
      </c>
      <c r="AJ140" s="254">
        <f t="shared" si="10"/>
        <v>12.641520748380907</v>
      </c>
      <c r="AK140" s="254">
        <f t="shared" si="11"/>
        <v>1.4691041097751207</v>
      </c>
      <c r="AL140" s="228"/>
      <c r="AM140" s="228"/>
      <c r="AN140" s="228"/>
      <c r="AO140" s="228"/>
      <c r="AP140" s="228"/>
      <c r="AQ140" s="228"/>
      <c r="AR140" s="228"/>
    </row>
    <row r="141" spans="1:44" s="187" customFormat="1" ht="40.5" customHeight="1">
      <c r="A141" s="255" t="s">
        <v>4</v>
      </c>
      <c r="B141" s="255" t="s">
        <v>7</v>
      </c>
      <c r="C141" s="255" t="s">
        <v>21</v>
      </c>
      <c r="D141" s="255" t="s">
        <v>115</v>
      </c>
      <c r="E141" s="255" t="s">
        <v>56</v>
      </c>
      <c r="F141" s="255" t="s">
        <v>28</v>
      </c>
      <c r="G141" s="255" t="s">
        <v>30</v>
      </c>
      <c r="H141" s="225" t="s">
        <v>230</v>
      </c>
      <c r="I141" s="256" t="s">
        <v>12</v>
      </c>
      <c r="J141" s="225"/>
      <c r="K141" s="251">
        <v>4730000</v>
      </c>
      <c r="L141" s="251">
        <v>0</v>
      </c>
      <c r="M141" s="251">
        <v>0</v>
      </c>
      <c r="N141" s="251">
        <v>0</v>
      </c>
      <c r="O141" s="251">
        <v>4730000</v>
      </c>
      <c r="P141" s="251">
        <v>4696025</v>
      </c>
      <c r="Q141" s="251">
        <v>4696025</v>
      </c>
      <c r="R141" s="251">
        <v>4696025</v>
      </c>
      <c r="S141" s="251">
        <v>0</v>
      </c>
      <c r="T141" s="251">
        <v>33975</v>
      </c>
      <c r="U141" s="252">
        <f t="shared" si="8"/>
        <v>99.281712473572938</v>
      </c>
      <c r="V141" s="252">
        <f>IF(OR(R141="", R150="", R150=0), "", R141/R$150*100)</f>
        <v>3.2728167691157632</v>
      </c>
      <c r="W141" s="251">
        <v>5237000</v>
      </c>
      <c r="X141" s="251">
        <v>0</v>
      </c>
      <c r="Y141" s="251">
        <v>0</v>
      </c>
      <c r="Z141" s="251">
        <v>0</v>
      </c>
      <c r="AA141" s="251">
        <v>5237000</v>
      </c>
      <c r="AB141" s="251">
        <v>4169000</v>
      </c>
      <c r="AC141" s="251">
        <v>4169000</v>
      </c>
      <c r="AD141" s="251">
        <v>4169000</v>
      </c>
      <c r="AE141" s="251">
        <v>0</v>
      </c>
      <c r="AF141" s="251">
        <v>1068000</v>
      </c>
      <c r="AG141" s="252">
        <f t="shared" si="9"/>
        <v>79.606645025778121</v>
      </c>
      <c r="AH141" s="252">
        <f>IF(OR(AD141="", AD150="", AD150=0), "", AD141/AD$150*100)</f>
        <v>1.8037126593406425</v>
      </c>
      <c r="AI141" s="257">
        <v>527025</v>
      </c>
      <c r="AJ141" s="258">
        <f t="shared" si="10"/>
        <v>12.641520748380907</v>
      </c>
      <c r="AK141" s="258">
        <f t="shared" si="11"/>
        <v>1.4691041097751207</v>
      </c>
      <c r="AL141" s="235"/>
      <c r="AM141" s="235"/>
      <c r="AN141" s="235"/>
      <c r="AO141" s="235"/>
      <c r="AP141" s="235"/>
      <c r="AQ141" s="235"/>
      <c r="AR141" s="235"/>
    </row>
    <row r="142" spans="1:44" s="187" customFormat="1" ht="40.5" customHeight="1">
      <c r="A142" s="247" t="s">
        <v>4</v>
      </c>
      <c r="B142" s="247" t="s">
        <v>7</v>
      </c>
      <c r="C142" s="247" t="s">
        <v>21</v>
      </c>
      <c r="D142" s="247" t="s">
        <v>231</v>
      </c>
      <c r="E142" s="247" t="s">
        <v>5</v>
      </c>
      <c r="F142" s="247" t="s">
        <v>5</v>
      </c>
      <c r="G142" s="247" t="s">
        <v>5</v>
      </c>
      <c r="H142" s="248" t="s">
        <v>232</v>
      </c>
      <c r="I142" s="249" t="s">
        <v>12</v>
      </c>
      <c r="J142" s="248"/>
      <c r="K142" s="250">
        <v>2011000</v>
      </c>
      <c r="L142" s="250">
        <v>0</v>
      </c>
      <c r="M142" s="250">
        <v>0</v>
      </c>
      <c r="N142" s="250">
        <v>0</v>
      </c>
      <c r="O142" s="250">
        <v>2011000</v>
      </c>
      <c r="P142" s="251">
        <v>1982200</v>
      </c>
      <c r="Q142" s="251">
        <v>1982200</v>
      </c>
      <c r="R142" s="250">
        <v>1982200</v>
      </c>
      <c r="S142" s="251">
        <v>0</v>
      </c>
      <c r="T142" s="250">
        <v>28800</v>
      </c>
      <c r="U142" s="252">
        <f t="shared" si="8"/>
        <v>98.567876678269513</v>
      </c>
      <c r="V142" s="252">
        <f>IF(OR(R142="", R150="", R150=0), "", R142/R$150*100)</f>
        <v>1.3814614274287862</v>
      </c>
      <c r="W142" s="251">
        <v>7235000</v>
      </c>
      <c r="X142" s="251">
        <v>0</v>
      </c>
      <c r="Y142" s="251">
        <v>0</v>
      </c>
      <c r="Z142" s="251">
        <v>0</v>
      </c>
      <c r="AA142" s="251">
        <v>7235000</v>
      </c>
      <c r="AB142" s="251">
        <v>7233600</v>
      </c>
      <c r="AC142" s="251">
        <v>7233600</v>
      </c>
      <c r="AD142" s="250">
        <v>7233600</v>
      </c>
      <c r="AE142" s="251">
        <v>0</v>
      </c>
      <c r="AF142" s="251">
        <v>1400</v>
      </c>
      <c r="AG142" s="252">
        <f t="shared" si="9"/>
        <v>99.980649619903247</v>
      </c>
      <c r="AH142" s="252">
        <f>IF(OR(AD142="", AD150="", AD150=0), "", AD142/AD$150*100)</f>
        <v>3.1296080337266661</v>
      </c>
      <c r="AI142" s="253">
        <v>-5251400</v>
      </c>
      <c r="AJ142" s="254">
        <f t="shared" si="10"/>
        <v>-72.59732360097324</v>
      </c>
      <c r="AK142" s="254">
        <f t="shared" si="11"/>
        <v>-1.7481466062978799</v>
      </c>
      <c r="AL142" s="228"/>
      <c r="AM142" s="234"/>
      <c r="AN142" s="234"/>
      <c r="AO142" s="234"/>
      <c r="AP142" s="234"/>
      <c r="AQ142" s="234"/>
      <c r="AR142" s="234"/>
    </row>
    <row r="143" spans="1:44" s="187" customFormat="1" ht="40.5" customHeight="1">
      <c r="A143" s="255" t="s">
        <v>4</v>
      </c>
      <c r="B143" s="255" t="s">
        <v>7</v>
      </c>
      <c r="C143" s="255" t="s">
        <v>21</v>
      </c>
      <c r="D143" s="255" t="s">
        <v>231</v>
      </c>
      <c r="E143" s="255" t="s">
        <v>36</v>
      </c>
      <c r="F143" s="255" t="s">
        <v>28</v>
      </c>
      <c r="G143" s="255" t="s">
        <v>30</v>
      </c>
      <c r="H143" s="225" t="s">
        <v>39</v>
      </c>
      <c r="I143" s="256" t="s">
        <v>12</v>
      </c>
      <c r="J143" s="225"/>
      <c r="K143" s="251">
        <v>578000</v>
      </c>
      <c r="L143" s="251">
        <v>0</v>
      </c>
      <c r="M143" s="251">
        <v>0</v>
      </c>
      <c r="N143" s="251">
        <v>0</v>
      </c>
      <c r="O143" s="251">
        <v>578000</v>
      </c>
      <c r="P143" s="251">
        <v>550000</v>
      </c>
      <c r="Q143" s="251">
        <v>550000</v>
      </c>
      <c r="R143" s="251">
        <v>550000</v>
      </c>
      <c r="S143" s="251">
        <v>0</v>
      </c>
      <c r="T143" s="251">
        <v>28000</v>
      </c>
      <c r="U143" s="252">
        <f t="shared" si="8"/>
        <v>95.155709342560556</v>
      </c>
      <c r="V143" s="252">
        <f>IF(OR(R143="", R150="", R150=0), "", R143/R$150*100)</f>
        <v>0.38331338163950784</v>
      </c>
      <c r="W143" s="251">
        <v>578000</v>
      </c>
      <c r="X143" s="251">
        <v>0</v>
      </c>
      <c r="Y143" s="251">
        <v>0</v>
      </c>
      <c r="Z143" s="251">
        <v>0</v>
      </c>
      <c r="AA143" s="251">
        <v>578000</v>
      </c>
      <c r="AB143" s="251">
        <v>577500</v>
      </c>
      <c r="AC143" s="251">
        <v>577500</v>
      </c>
      <c r="AD143" s="251">
        <v>577500</v>
      </c>
      <c r="AE143" s="251">
        <v>0</v>
      </c>
      <c r="AF143" s="251">
        <v>500</v>
      </c>
      <c r="AG143" s="252">
        <f t="shared" si="9"/>
        <v>99.913494809688586</v>
      </c>
      <c r="AH143" s="252">
        <f>IF(OR(AD143="", AD150="", AD150=0), "", AD143/AD$150*100)</f>
        <v>0.24985465597726578</v>
      </c>
      <c r="AI143" s="257">
        <v>-27500</v>
      </c>
      <c r="AJ143" s="258">
        <f t="shared" si="10"/>
        <v>-4.7619047619047619</v>
      </c>
      <c r="AK143" s="258">
        <f t="shared" si="11"/>
        <v>0.13345872566224207</v>
      </c>
      <c r="AL143" s="235"/>
      <c r="AM143" s="235"/>
      <c r="AN143" s="235"/>
      <c r="AO143" s="235"/>
      <c r="AP143" s="235"/>
      <c r="AQ143" s="235"/>
      <c r="AR143" s="235"/>
    </row>
    <row r="144" spans="1:44" s="187" customFormat="1" ht="40.5" customHeight="1">
      <c r="A144" s="255" t="s">
        <v>4</v>
      </c>
      <c r="B144" s="255" t="s">
        <v>7</v>
      </c>
      <c r="C144" s="255" t="s">
        <v>21</v>
      </c>
      <c r="D144" s="255" t="s">
        <v>231</v>
      </c>
      <c r="E144" s="255" t="s">
        <v>56</v>
      </c>
      <c r="F144" s="255" t="s">
        <v>28</v>
      </c>
      <c r="G144" s="255" t="s">
        <v>30</v>
      </c>
      <c r="H144" s="225" t="s">
        <v>233</v>
      </c>
      <c r="I144" s="256" t="s">
        <v>12</v>
      </c>
      <c r="J144" s="225"/>
      <c r="K144" s="251">
        <v>1433000</v>
      </c>
      <c r="L144" s="251">
        <v>0</v>
      </c>
      <c r="M144" s="251">
        <v>0</v>
      </c>
      <c r="N144" s="251">
        <v>0</v>
      </c>
      <c r="O144" s="251">
        <v>1433000</v>
      </c>
      <c r="P144" s="251">
        <v>1432200</v>
      </c>
      <c r="Q144" s="251">
        <v>1432200</v>
      </c>
      <c r="R144" s="251">
        <v>1432200</v>
      </c>
      <c r="S144" s="251">
        <v>0</v>
      </c>
      <c r="T144" s="251">
        <v>800</v>
      </c>
      <c r="U144" s="252">
        <f t="shared" si="8"/>
        <v>99.944173063503143</v>
      </c>
      <c r="V144" s="252">
        <f>IF(OR(R144="", R150="", R150=0), "", R144/R$150*100)</f>
        <v>0.99814804578927852</v>
      </c>
      <c r="W144" s="251">
        <v>6657000</v>
      </c>
      <c r="X144" s="251">
        <v>0</v>
      </c>
      <c r="Y144" s="251">
        <v>0</v>
      </c>
      <c r="Z144" s="251">
        <v>0</v>
      </c>
      <c r="AA144" s="251">
        <v>6657000</v>
      </c>
      <c r="AB144" s="251">
        <v>6656100</v>
      </c>
      <c r="AC144" s="251">
        <v>6656100</v>
      </c>
      <c r="AD144" s="251">
        <v>6656100</v>
      </c>
      <c r="AE144" s="251">
        <v>0</v>
      </c>
      <c r="AF144" s="251">
        <v>900</v>
      </c>
      <c r="AG144" s="252">
        <f t="shared" si="9"/>
        <v>99.986480396575033</v>
      </c>
      <c r="AH144" s="252">
        <f>IF(OR(AD144="", AD150="", AD150=0), "", AD144/AD$150*100)</f>
        <v>2.8797533777494007</v>
      </c>
      <c r="AI144" s="257">
        <v>-5223900</v>
      </c>
      <c r="AJ144" s="258">
        <f t="shared" si="10"/>
        <v>-78.482895389191867</v>
      </c>
      <c r="AK144" s="258">
        <f t="shared" si="11"/>
        <v>-1.881605331960122</v>
      </c>
      <c r="AL144" s="235"/>
      <c r="AM144" s="235"/>
      <c r="AN144" s="235"/>
      <c r="AO144" s="235"/>
      <c r="AP144" s="235"/>
      <c r="AQ144" s="235"/>
      <c r="AR144" s="235"/>
    </row>
    <row r="145" spans="1:44" s="187" customFormat="1" ht="40.5" customHeight="1">
      <c r="A145" s="247" t="s">
        <v>117</v>
      </c>
      <c r="B145" s="247" t="s">
        <v>235</v>
      </c>
      <c r="C145" s="247" t="s">
        <v>7</v>
      </c>
      <c r="D145" s="247" t="s">
        <v>10</v>
      </c>
      <c r="E145" s="247" t="s">
        <v>5</v>
      </c>
      <c r="F145" s="247" t="s">
        <v>5</v>
      </c>
      <c r="G145" s="247" t="s">
        <v>5</v>
      </c>
      <c r="H145" s="248" t="s">
        <v>238</v>
      </c>
      <c r="I145" s="249" t="s">
        <v>12</v>
      </c>
      <c r="J145" s="248"/>
      <c r="K145" s="250">
        <v>3383000</v>
      </c>
      <c r="L145" s="250">
        <v>0</v>
      </c>
      <c r="M145" s="250">
        <v>0</v>
      </c>
      <c r="N145" s="250">
        <v>0</v>
      </c>
      <c r="O145" s="250">
        <v>3383000</v>
      </c>
      <c r="P145" s="251">
        <v>3336820</v>
      </c>
      <c r="Q145" s="251">
        <v>3336820</v>
      </c>
      <c r="R145" s="250">
        <v>3336820</v>
      </c>
      <c r="S145" s="251">
        <v>0</v>
      </c>
      <c r="T145" s="250">
        <v>46180</v>
      </c>
      <c r="U145" s="252">
        <f t="shared" si="8"/>
        <v>98.634939402896833</v>
      </c>
      <c r="V145" s="252">
        <f>IF(OR(R145="", R150="", R150=0), "", R145/R$150*100)</f>
        <v>2.3255413784042593</v>
      </c>
      <c r="W145" s="251">
        <v>3382000</v>
      </c>
      <c r="X145" s="251">
        <v>0</v>
      </c>
      <c r="Y145" s="251">
        <v>0</v>
      </c>
      <c r="Z145" s="251">
        <v>0</v>
      </c>
      <c r="AA145" s="251">
        <v>3382000</v>
      </c>
      <c r="AB145" s="251">
        <v>3324680</v>
      </c>
      <c r="AC145" s="251">
        <v>3324680</v>
      </c>
      <c r="AD145" s="250">
        <v>3324680</v>
      </c>
      <c r="AE145" s="251">
        <v>0</v>
      </c>
      <c r="AF145" s="251">
        <v>57320</v>
      </c>
      <c r="AG145" s="252">
        <f t="shared" si="9"/>
        <v>98.305144884683614</v>
      </c>
      <c r="AH145" s="252">
        <f>IF(OR(AD145="", AD150="", AD150=0), "", AD145/AD$150*100)</f>
        <v>1.438418662570556</v>
      </c>
      <c r="AI145" s="253">
        <v>12140</v>
      </c>
      <c r="AJ145" s="254">
        <f t="shared" si="10"/>
        <v>0.36514792401073187</v>
      </c>
      <c r="AK145" s="254">
        <f t="shared" si="11"/>
        <v>0.88712271583370339</v>
      </c>
      <c r="AL145" s="228"/>
      <c r="AM145" s="234"/>
      <c r="AN145" s="234"/>
      <c r="AO145" s="234"/>
      <c r="AP145" s="234"/>
      <c r="AQ145" s="234"/>
      <c r="AR145" s="234"/>
    </row>
    <row r="146" spans="1:44" s="187" customFormat="1" ht="40.5" customHeight="1">
      <c r="A146" s="255" t="s">
        <v>117</v>
      </c>
      <c r="B146" s="255" t="s">
        <v>235</v>
      </c>
      <c r="C146" s="255" t="s">
        <v>7</v>
      </c>
      <c r="D146" s="255" t="s">
        <v>10</v>
      </c>
      <c r="E146" s="255" t="s">
        <v>117</v>
      </c>
      <c r="F146" s="255" t="s">
        <v>21</v>
      </c>
      <c r="G146" s="255" t="s">
        <v>23</v>
      </c>
      <c r="H146" s="225" t="s">
        <v>239</v>
      </c>
      <c r="I146" s="256" t="s">
        <v>12</v>
      </c>
      <c r="J146" s="225"/>
      <c r="K146" s="251">
        <v>40000</v>
      </c>
      <c r="L146" s="251">
        <v>0</v>
      </c>
      <c r="M146" s="251">
        <v>0</v>
      </c>
      <c r="N146" s="251">
        <v>0</v>
      </c>
      <c r="O146" s="251">
        <v>40000</v>
      </c>
      <c r="P146" s="251">
        <v>0</v>
      </c>
      <c r="Q146" s="251">
        <v>0</v>
      </c>
      <c r="R146" s="251">
        <v>0</v>
      </c>
      <c r="S146" s="251">
        <v>0</v>
      </c>
      <c r="T146" s="251">
        <v>40000</v>
      </c>
      <c r="U146" s="252">
        <f t="shared" si="8"/>
        <v>0</v>
      </c>
      <c r="V146" s="252">
        <f>IF(OR(R146="", R150="", R150=0), "", R146/R$150*100)</f>
        <v>0</v>
      </c>
      <c r="W146" s="251">
        <v>40000</v>
      </c>
      <c r="X146" s="251">
        <v>0</v>
      </c>
      <c r="Y146" s="251">
        <v>0</v>
      </c>
      <c r="Z146" s="251">
        <v>0</v>
      </c>
      <c r="AA146" s="251">
        <v>40000</v>
      </c>
      <c r="AB146" s="251">
        <v>0</v>
      </c>
      <c r="AC146" s="251">
        <v>0</v>
      </c>
      <c r="AD146" s="251">
        <v>0</v>
      </c>
      <c r="AE146" s="251">
        <v>0</v>
      </c>
      <c r="AF146" s="251">
        <v>40000</v>
      </c>
      <c r="AG146" s="252">
        <f t="shared" si="9"/>
        <v>0</v>
      </c>
      <c r="AH146" s="252">
        <f>IF(OR(AD146="", AD150="", AD150=0), "", AD146/AD$150*100)</f>
        <v>0</v>
      </c>
      <c r="AI146" s="257">
        <v>0</v>
      </c>
      <c r="AJ146" s="258">
        <f t="shared" si="10"/>
        <v>0</v>
      </c>
      <c r="AK146" s="258">
        <f t="shared" si="11"/>
        <v>0</v>
      </c>
      <c r="AL146" s="235"/>
      <c r="AM146" s="235"/>
      <c r="AN146" s="235"/>
      <c r="AO146" s="235"/>
      <c r="AP146" s="235"/>
      <c r="AQ146" s="235"/>
      <c r="AR146" s="235"/>
    </row>
    <row r="147" spans="1:44" s="187" customFormat="1" ht="40.5" customHeight="1">
      <c r="A147" s="255" t="s">
        <v>117</v>
      </c>
      <c r="B147" s="255" t="s">
        <v>235</v>
      </c>
      <c r="C147" s="255" t="s">
        <v>7</v>
      </c>
      <c r="D147" s="255" t="s">
        <v>10</v>
      </c>
      <c r="E147" s="255" t="s">
        <v>13</v>
      </c>
      <c r="F147" s="255" t="s">
        <v>15</v>
      </c>
      <c r="G147" s="255" t="s">
        <v>17</v>
      </c>
      <c r="H147" s="225" t="s">
        <v>18</v>
      </c>
      <c r="I147" s="256" t="s">
        <v>12</v>
      </c>
      <c r="J147" s="225"/>
      <c r="K147" s="251">
        <v>10000</v>
      </c>
      <c r="L147" s="251">
        <v>0</v>
      </c>
      <c r="M147" s="251">
        <v>0</v>
      </c>
      <c r="N147" s="251">
        <v>0</v>
      </c>
      <c r="O147" s="251">
        <v>10000</v>
      </c>
      <c r="P147" s="251">
        <v>3924</v>
      </c>
      <c r="Q147" s="251">
        <v>3924</v>
      </c>
      <c r="R147" s="251">
        <v>3924</v>
      </c>
      <c r="S147" s="251">
        <v>0</v>
      </c>
      <c r="T147" s="251">
        <v>6076</v>
      </c>
      <c r="U147" s="252">
        <f t="shared" si="8"/>
        <v>39.24</v>
      </c>
      <c r="V147" s="252">
        <f>IF(OR(R147="", R150="", R150=0), "", R147/R$150*100)</f>
        <v>2.734766744642598E-3</v>
      </c>
      <c r="W147" s="251">
        <v>9000</v>
      </c>
      <c r="X147" s="251">
        <v>0</v>
      </c>
      <c r="Y147" s="251">
        <v>0</v>
      </c>
      <c r="Z147" s="251">
        <v>0</v>
      </c>
      <c r="AA147" s="251">
        <v>9000</v>
      </c>
      <c r="AB147" s="251">
        <v>1580</v>
      </c>
      <c r="AC147" s="251">
        <v>1580</v>
      </c>
      <c r="AD147" s="251">
        <v>1580</v>
      </c>
      <c r="AE147" s="251">
        <v>0</v>
      </c>
      <c r="AF147" s="251">
        <v>7420</v>
      </c>
      <c r="AG147" s="252">
        <f t="shared" si="9"/>
        <v>17.555555555555554</v>
      </c>
      <c r="AH147" s="252">
        <f>IF(OR(AD147="", AD150="", AD150=0), "", AD147/AD$150*100)</f>
        <v>6.8358503280360175E-4</v>
      </c>
      <c r="AI147" s="257">
        <v>2344</v>
      </c>
      <c r="AJ147" s="258">
        <f t="shared" si="10"/>
        <v>148.35443037974682</v>
      </c>
      <c r="AK147" s="258">
        <f t="shared" si="11"/>
        <v>2.0511817118389962E-3</v>
      </c>
      <c r="AL147" s="235"/>
      <c r="AM147" s="235"/>
      <c r="AN147" s="235"/>
      <c r="AO147" s="235"/>
      <c r="AP147" s="235"/>
      <c r="AQ147" s="235"/>
      <c r="AR147" s="235"/>
    </row>
    <row r="148" spans="1:44" s="187" customFormat="1" ht="40.5" customHeight="1">
      <c r="A148" s="255" t="s">
        <v>117</v>
      </c>
      <c r="B148" s="255" t="s">
        <v>235</v>
      </c>
      <c r="C148" s="255" t="s">
        <v>7</v>
      </c>
      <c r="D148" s="255" t="s">
        <v>10</v>
      </c>
      <c r="E148" s="255" t="s">
        <v>56</v>
      </c>
      <c r="F148" s="255" t="s">
        <v>28</v>
      </c>
      <c r="G148" s="255" t="s">
        <v>30</v>
      </c>
      <c r="H148" s="225" t="s">
        <v>240</v>
      </c>
      <c r="I148" s="256" t="s">
        <v>12</v>
      </c>
      <c r="J148" s="225"/>
      <c r="K148" s="251">
        <v>3300000</v>
      </c>
      <c r="L148" s="251">
        <v>0</v>
      </c>
      <c r="M148" s="251">
        <v>0</v>
      </c>
      <c r="N148" s="251">
        <v>0</v>
      </c>
      <c r="O148" s="251">
        <v>3300000</v>
      </c>
      <c r="P148" s="251">
        <v>3299896</v>
      </c>
      <c r="Q148" s="251">
        <v>3299896</v>
      </c>
      <c r="R148" s="251">
        <v>3299896</v>
      </c>
      <c r="S148" s="251">
        <v>0</v>
      </c>
      <c r="T148" s="251">
        <v>104</v>
      </c>
      <c r="U148" s="252">
        <f t="shared" si="8"/>
        <v>99.996848484848485</v>
      </c>
      <c r="V148" s="252">
        <f>IF(OR(R148="", R150="", R150=0), "", R148/R$150*100)</f>
        <v>2.2998078087612459</v>
      </c>
      <c r="W148" s="251">
        <v>3300000</v>
      </c>
      <c r="X148" s="251">
        <v>0</v>
      </c>
      <c r="Y148" s="251">
        <v>0</v>
      </c>
      <c r="Z148" s="251">
        <v>0</v>
      </c>
      <c r="AA148" s="251">
        <v>3300000</v>
      </c>
      <c r="AB148" s="251">
        <v>3290100</v>
      </c>
      <c r="AC148" s="251">
        <v>3290100</v>
      </c>
      <c r="AD148" s="251">
        <v>3290100</v>
      </c>
      <c r="AE148" s="251">
        <v>0</v>
      </c>
      <c r="AF148" s="251">
        <v>9900</v>
      </c>
      <c r="AG148" s="252">
        <f t="shared" si="9"/>
        <v>99.7</v>
      </c>
      <c r="AH148" s="252">
        <f>IF(OR(AD148="", AD150="", AD150=0), "", AD148/AD$150*100)</f>
        <v>1.4234576686247657</v>
      </c>
      <c r="AI148" s="257">
        <v>9796</v>
      </c>
      <c r="AJ148" s="258">
        <f t="shared" si="10"/>
        <v>0.29774170997842014</v>
      </c>
      <c r="AK148" s="258">
        <f t="shared" si="11"/>
        <v>0.87635014013648016</v>
      </c>
      <c r="AL148" s="235"/>
      <c r="AM148" s="235"/>
      <c r="AN148" s="235"/>
      <c r="AO148" s="235"/>
      <c r="AP148" s="235"/>
      <c r="AQ148" s="235"/>
      <c r="AR148" s="235"/>
    </row>
    <row r="149" spans="1:44" s="187" customFormat="1" ht="40.5" customHeight="1">
      <c r="A149" s="255" t="s">
        <v>117</v>
      </c>
      <c r="B149" s="255" t="s">
        <v>235</v>
      </c>
      <c r="C149" s="255" t="s">
        <v>7</v>
      </c>
      <c r="D149" s="255" t="s">
        <v>10</v>
      </c>
      <c r="E149" s="255" t="s">
        <v>46</v>
      </c>
      <c r="F149" s="255" t="s">
        <v>21</v>
      </c>
      <c r="G149" s="255" t="s">
        <v>23</v>
      </c>
      <c r="H149" s="225" t="s">
        <v>241</v>
      </c>
      <c r="I149" s="256" t="s">
        <v>12</v>
      </c>
      <c r="J149" s="225"/>
      <c r="K149" s="251">
        <v>33000</v>
      </c>
      <c r="L149" s="251">
        <v>0</v>
      </c>
      <c r="M149" s="251">
        <v>0</v>
      </c>
      <c r="N149" s="251">
        <v>0</v>
      </c>
      <c r="O149" s="251">
        <v>33000</v>
      </c>
      <c r="P149" s="251">
        <v>33000</v>
      </c>
      <c r="Q149" s="251">
        <v>33000</v>
      </c>
      <c r="R149" s="251">
        <v>33000</v>
      </c>
      <c r="S149" s="251">
        <v>0</v>
      </c>
      <c r="T149" s="251">
        <v>0</v>
      </c>
      <c r="U149" s="252">
        <f t="shared" si="8"/>
        <v>100</v>
      </c>
      <c r="V149" s="252">
        <f>IF(OR(R149="", R150="", R150=0), "", R149/R$150*100)</f>
        <v>2.2998802898370471E-2</v>
      </c>
      <c r="W149" s="251">
        <v>33000</v>
      </c>
      <c r="X149" s="251">
        <v>0</v>
      </c>
      <c r="Y149" s="251">
        <v>0</v>
      </c>
      <c r="Z149" s="251">
        <v>0</v>
      </c>
      <c r="AA149" s="251">
        <v>33000</v>
      </c>
      <c r="AB149" s="251">
        <v>33000</v>
      </c>
      <c r="AC149" s="251">
        <v>33000</v>
      </c>
      <c r="AD149" s="251">
        <v>33000</v>
      </c>
      <c r="AE149" s="251">
        <v>0</v>
      </c>
      <c r="AF149" s="251">
        <v>0</v>
      </c>
      <c r="AG149" s="252">
        <f t="shared" si="9"/>
        <v>100</v>
      </c>
      <c r="AH149" s="252">
        <f>IF(OR(AD149="", AD150="", AD150=0), "", AD149/AD$150*100)</f>
        <v>1.4277408912986617E-2</v>
      </c>
      <c r="AI149" s="257">
        <v>0</v>
      </c>
      <c r="AJ149" s="258">
        <f t="shared" si="10"/>
        <v>0</v>
      </c>
      <c r="AK149" s="258">
        <f t="shared" si="11"/>
        <v>8.7213939853838535E-3</v>
      </c>
      <c r="AL149" s="235"/>
      <c r="AM149" s="235"/>
      <c r="AN149" s="235"/>
      <c r="AO149" s="235"/>
      <c r="AP149" s="235"/>
      <c r="AQ149" s="235"/>
      <c r="AR149" s="235"/>
    </row>
    <row r="150" spans="1:44" s="204" customFormat="1" ht="40.5" customHeight="1">
      <c r="A150" s="332" t="s">
        <v>242</v>
      </c>
      <c r="B150" s="332" t="s">
        <v>5</v>
      </c>
      <c r="C150" s="332" t="s">
        <v>5</v>
      </c>
      <c r="D150" s="332" t="s">
        <v>5</v>
      </c>
      <c r="E150" s="332" t="s">
        <v>5</v>
      </c>
      <c r="F150" s="332" t="s">
        <v>5</v>
      </c>
      <c r="G150" s="332" t="s">
        <v>5</v>
      </c>
      <c r="H150" s="332" t="s">
        <v>5</v>
      </c>
      <c r="I150" s="332" t="s">
        <v>5</v>
      </c>
      <c r="J150" s="265"/>
      <c r="K150" s="266">
        <v>118946000</v>
      </c>
      <c r="L150" s="266">
        <v>32896000</v>
      </c>
      <c r="M150" s="266">
        <v>7513000</v>
      </c>
      <c r="N150" s="266">
        <v>0</v>
      </c>
      <c r="O150" s="266">
        <v>159355000</v>
      </c>
      <c r="P150" s="266">
        <v>143485729</v>
      </c>
      <c r="Q150" s="266">
        <v>143485729</v>
      </c>
      <c r="R150" s="266">
        <v>143485729</v>
      </c>
      <c r="S150" s="266">
        <v>0</v>
      </c>
      <c r="T150" s="266">
        <v>15869271</v>
      </c>
      <c r="U150" s="267">
        <f t="shared" si="8"/>
        <v>90.041560666436567</v>
      </c>
      <c r="V150" s="267">
        <f>IF(OR(R150="", R150="", R150=0), "", R150/R150*100)</f>
        <v>100</v>
      </c>
      <c r="W150" s="266">
        <v>184510000</v>
      </c>
      <c r="X150" s="266">
        <v>65756000</v>
      </c>
      <c r="Y150" s="266">
        <v>0</v>
      </c>
      <c r="Z150" s="266">
        <v>83600</v>
      </c>
      <c r="AA150" s="266">
        <v>250349600</v>
      </c>
      <c r="AB150" s="266">
        <v>235083376</v>
      </c>
      <c r="AC150" s="266">
        <v>231134376</v>
      </c>
      <c r="AD150" s="266">
        <v>231134376</v>
      </c>
      <c r="AE150" s="266">
        <v>7513000</v>
      </c>
      <c r="AF150" s="266">
        <v>11702224</v>
      </c>
      <c r="AG150" s="267">
        <f t="shared" si="9"/>
        <v>92.324643618364078</v>
      </c>
      <c r="AH150" s="267">
        <f>IF(OR(AD150="", AD150="", AD150=0), "", AD150/AD150*100)</f>
        <v>100</v>
      </c>
      <c r="AI150" s="268">
        <v>-87648647</v>
      </c>
      <c r="AJ150" s="269">
        <f t="shared" si="10"/>
        <v>-37.921077996636896</v>
      </c>
      <c r="AK150" s="269">
        <f t="shared" si="11"/>
        <v>0</v>
      </c>
      <c r="AL150" s="237"/>
      <c r="AM150" s="237"/>
      <c r="AN150" s="237"/>
      <c r="AO150" s="237"/>
      <c r="AP150" s="237"/>
      <c r="AQ150" s="237"/>
      <c r="AR150" s="237"/>
    </row>
    <row r="152" spans="1:44" s="186" customFormat="1" ht="40.5" customHeight="1">
      <c r="A152" s="180" t="s">
        <v>424</v>
      </c>
      <c r="B152" s="181" t="s">
        <v>425</v>
      </c>
      <c r="C152" s="181" t="s">
        <v>426</v>
      </c>
      <c r="D152" s="182" t="s">
        <v>439</v>
      </c>
      <c r="E152" s="182" t="s">
        <v>434</v>
      </c>
      <c r="F152" s="182" t="s">
        <v>435</v>
      </c>
      <c r="G152" s="182" t="s">
        <v>436</v>
      </c>
      <c r="H152" s="182" t="s">
        <v>427</v>
      </c>
      <c r="I152" s="181" t="s">
        <v>422</v>
      </c>
      <c r="J152" s="181" t="s">
        <v>423</v>
      </c>
      <c r="K152" s="182" t="s">
        <v>428</v>
      </c>
      <c r="L152" s="182" t="s">
        <v>429</v>
      </c>
      <c r="M152" s="181" t="s">
        <v>430</v>
      </c>
      <c r="N152" s="181" t="s">
        <v>431</v>
      </c>
      <c r="O152" s="182" t="s">
        <v>432</v>
      </c>
      <c r="P152" s="182"/>
      <c r="Q152" s="182"/>
      <c r="R152" s="181" t="s">
        <v>451</v>
      </c>
      <c r="S152" s="182"/>
      <c r="T152" s="181" t="s">
        <v>433</v>
      </c>
      <c r="U152" s="181"/>
      <c r="V152" s="182" t="s">
        <v>0</v>
      </c>
      <c r="W152" s="182"/>
      <c r="X152" s="182"/>
      <c r="Y152" s="182"/>
      <c r="Z152" s="182"/>
      <c r="AA152" s="182"/>
      <c r="AB152" s="182"/>
      <c r="AC152" s="182"/>
      <c r="AD152" s="181" t="s">
        <v>452</v>
      </c>
      <c r="AE152" s="182"/>
      <c r="AF152" s="182"/>
      <c r="AG152" s="181"/>
      <c r="AH152" s="182" t="s">
        <v>1</v>
      </c>
      <c r="AI152" s="181" t="s">
        <v>453</v>
      </c>
      <c r="AJ152" s="182" t="s">
        <v>2</v>
      </c>
      <c r="AK152" s="182" t="s">
        <v>3</v>
      </c>
      <c r="AL152" s="219" t="s">
        <v>457</v>
      </c>
      <c r="AM152" s="219" t="s">
        <v>408</v>
      </c>
      <c r="AN152" s="220" t="s">
        <v>407</v>
      </c>
      <c r="AO152" s="220" t="s">
        <v>420</v>
      </c>
      <c r="AP152" s="220" t="s">
        <v>419</v>
      </c>
      <c r="AQ152" s="220" t="s">
        <v>418</v>
      </c>
      <c r="AR152" s="221" t="s">
        <v>417</v>
      </c>
    </row>
    <row r="153" spans="1:44" s="187" customFormat="1" ht="40.5" customHeight="1">
      <c r="A153" s="206" t="s">
        <v>4</v>
      </c>
      <c r="B153" s="192" t="s">
        <v>67</v>
      </c>
      <c r="C153" s="192" t="s">
        <v>7</v>
      </c>
      <c r="D153" s="192" t="s">
        <v>51</v>
      </c>
      <c r="E153" s="192" t="s">
        <v>5</v>
      </c>
      <c r="F153" s="192" t="s">
        <v>5</v>
      </c>
      <c r="G153" s="192" t="s">
        <v>5</v>
      </c>
      <c r="H153" s="193" t="s">
        <v>248</v>
      </c>
      <c r="I153" s="193" t="s">
        <v>244</v>
      </c>
      <c r="J153" s="194" t="s">
        <v>12</v>
      </c>
      <c r="K153" s="195">
        <v>688000</v>
      </c>
      <c r="L153" s="195">
        <v>15000</v>
      </c>
      <c r="M153" s="195">
        <v>0</v>
      </c>
      <c r="N153" s="195">
        <v>0</v>
      </c>
      <c r="O153" s="195">
        <v>703000</v>
      </c>
      <c r="P153" s="195">
        <v>662478</v>
      </c>
      <c r="Q153" s="195">
        <v>662478</v>
      </c>
      <c r="R153" s="195">
        <v>662478</v>
      </c>
      <c r="S153" s="195">
        <v>0</v>
      </c>
      <c r="T153" s="195">
        <v>40522</v>
      </c>
      <c r="U153" s="207">
        <f t="shared" ref="U153:U159" si="12">IF(OR(R153="", O153="", O153=0), "", R153/O153*100)</f>
        <v>94.235846372688485</v>
      </c>
      <c r="V153" s="207">
        <f>IF(OR(R153="", R159="", R159=0), "", R153/R$10*100)</f>
        <v>4907.2444444444445</v>
      </c>
      <c r="W153" s="195">
        <v>154000</v>
      </c>
      <c r="X153" s="195">
        <v>18000</v>
      </c>
      <c r="Y153" s="195">
        <v>0</v>
      </c>
      <c r="Z153" s="195">
        <v>0</v>
      </c>
      <c r="AA153" s="195">
        <v>172000</v>
      </c>
      <c r="AB153" s="195">
        <v>165790</v>
      </c>
      <c r="AC153" s="195">
        <v>165790</v>
      </c>
      <c r="AD153" s="195">
        <v>165790</v>
      </c>
      <c r="AE153" s="195">
        <v>0</v>
      </c>
      <c r="AF153" s="195">
        <v>6210</v>
      </c>
      <c r="AG153" s="207" t="e">
        <f>IF(OR(AC153="", AC159="", AC159=0), "", AC153/AC$10*100)</f>
        <v>#DIV/0!</v>
      </c>
      <c r="AH153" s="196">
        <v>496688</v>
      </c>
      <c r="AI153" s="207">
        <f t="shared" ref="AI153:AI159" si="13">IF(AH153=0, 0, IF(AND(OR(Q153="", Q153=0), AC153&lt;&gt;"", AC153&lt;&gt;0), "皆減", IF(AND(OR(AC153="", AC153=0), Q153&lt;&gt;"", Q153&lt;&gt;0), "皆増", AH153/AC153*100)))</f>
        <v>299.58863622655167</v>
      </c>
      <c r="AJ153" s="197" t="e">
        <f t="shared" ref="AJ153:AJ159" si="14">IF(U153="", IF(AG153="", "", 0-AG153), IF(AG153="", U153, U153-AG153))</f>
        <v>#DIV/0!</v>
      </c>
      <c r="AK153" s="208"/>
      <c r="AL153" s="228"/>
      <c r="AM153" s="234"/>
      <c r="AN153" s="234"/>
      <c r="AO153" s="234"/>
      <c r="AP153" s="234"/>
      <c r="AQ153" s="234"/>
      <c r="AR153" s="238"/>
    </row>
    <row r="154" spans="1:44" s="187" customFormat="1" ht="40.5" customHeight="1">
      <c r="A154" s="205" t="s">
        <v>4</v>
      </c>
      <c r="B154" s="188" t="s">
        <v>67</v>
      </c>
      <c r="C154" s="188" t="s">
        <v>7</v>
      </c>
      <c r="D154" s="188" t="s">
        <v>51</v>
      </c>
      <c r="E154" s="188" t="s">
        <v>7</v>
      </c>
      <c r="F154" s="188" t="s">
        <v>135</v>
      </c>
      <c r="G154" s="188" t="s">
        <v>137</v>
      </c>
      <c r="H154" s="124" t="s">
        <v>250</v>
      </c>
      <c r="I154" s="124" t="s">
        <v>244</v>
      </c>
      <c r="J154" s="189" t="s">
        <v>12</v>
      </c>
      <c r="K154" s="78">
        <v>341000</v>
      </c>
      <c r="L154" s="78">
        <v>85000</v>
      </c>
      <c r="M154" s="78">
        <v>0</v>
      </c>
      <c r="N154" s="78">
        <v>0</v>
      </c>
      <c r="O154" s="78">
        <v>426000</v>
      </c>
      <c r="P154" s="78">
        <v>402060</v>
      </c>
      <c r="Q154" s="78">
        <v>402060</v>
      </c>
      <c r="R154" s="78">
        <v>402060</v>
      </c>
      <c r="S154" s="78">
        <v>0</v>
      </c>
      <c r="T154" s="78">
        <v>23940</v>
      </c>
      <c r="U154" s="190">
        <f t="shared" si="12"/>
        <v>94.380281690140848</v>
      </c>
      <c r="V154" s="190">
        <f>IF(OR(R154="", R159="", R159=0), "", R154/R$10*100)</f>
        <v>2978.2222222222222</v>
      </c>
      <c r="W154" s="78">
        <v>68000</v>
      </c>
      <c r="X154" s="78">
        <v>6000</v>
      </c>
      <c r="Y154" s="78">
        <v>0</v>
      </c>
      <c r="Z154" s="78">
        <v>0</v>
      </c>
      <c r="AA154" s="78">
        <v>74000</v>
      </c>
      <c r="AB154" s="78">
        <v>73768</v>
      </c>
      <c r="AC154" s="78">
        <v>73768</v>
      </c>
      <c r="AD154" s="78">
        <v>73768</v>
      </c>
      <c r="AE154" s="78">
        <v>0</v>
      </c>
      <c r="AF154" s="78">
        <v>232</v>
      </c>
      <c r="AG154" s="190" t="e">
        <f>IF(OR(AC154="", AC159="", AC159=0), "", AC154/AC$10*100)</f>
        <v>#DIV/0!</v>
      </c>
      <c r="AH154" s="191">
        <v>328292</v>
      </c>
      <c r="AI154" s="190">
        <f t="shared" si="13"/>
        <v>445.033076672812</v>
      </c>
      <c r="AJ154" s="202" t="e">
        <f t="shared" si="14"/>
        <v>#DIV/0!</v>
      </c>
      <c r="AK154" s="203"/>
      <c r="AL154" s="235"/>
      <c r="AM154" s="235"/>
      <c r="AN154" s="235"/>
      <c r="AO154" s="235"/>
      <c r="AP154" s="235"/>
      <c r="AQ154" s="235"/>
      <c r="AR154" s="239"/>
    </row>
    <row r="155" spans="1:44" s="187" customFormat="1" ht="40.5" customHeight="1">
      <c r="A155" s="205" t="s">
        <v>4</v>
      </c>
      <c r="B155" s="188" t="s">
        <v>67</v>
      </c>
      <c r="C155" s="188" t="s">
        <v>7</v>
      </c>
      <c r="D155" s="188" t="s">
        <v>51</v>
      </c>
      <c r="E155" s="188" t="s">
        <v>251</v>
      </c>
      <c r="F155" s="188" t="s">
        <v>253</v>
      </c>
      <c r="G155" s="188" t="s">
        <v>255</v>
      </c>
      <c r="H155" s="124" t="s">
        <v>256</v>
      </c>
      <c r="I155" s="124" t="s">
        <v>244</v>
      </c>
      <c r="J155" s="189" t="s">
        <v>12</v>
      </c>
      <c r="K155" s="78">
        <v>0</v>
      </c>
      <c r="L155" s="78">
        <v>21000</v>
      </c>
      <c r="M155" s="78">
        <v>0</v>
      </c>
      <c r="N155" s="78">
        <v>0</v>
      </c>
      <c r="O155" s="78">
        <v>21000</v>
      </c>
      <c r="P155" s="78">
        <v>20700</v>
      </c>
      <c r="Q155" s="78">
        <v>20700</v>
      </c>
      <c r="R155" s="78">
        <v>20700</v>
      </c>
      <c r="S155" s="78">
        <v>0</v>
      </c>
      <c r="T155" s="78">
        <v>300</v>
      </c>
      <c r="U155" s="190">
        <f t="shared" si="12"/>
        <v>98.571428571428584</v>
      </c>
      <c r="V155" s="190">
        <f>IF(OR(R155="", R159="", R159=0), "", R155/R$10*100)</f>
        <v>153.33333333333334</v>
      </c>
      <c r="W155" s="78">
        <v>0</v>
      </c>
      <c r="X155" s="78">
        <v>2000</v>
      </c>
      <c r="Y155" s="78">
        <v>0</v>
      </c>
      <c r="Z155" s="78">
        <v>0</v>
      </c>
      <c r="AA155" s="78">
        <v>2000</v>
      </c>
      <c r="AB155" s="78">
        <v>1042</v>
      </c>
      <c r="AC155" s="78">
        <v>1042</v>
      </c>
      <c r="AD155" s="78">
        <v>1042</v>
      </c>
      <c r="AE155" s="78">
        <v>0</v>
      </c>
      <c r="AF155" s="78">
        <v>958</v>
      </c>
      <c r="AG155" s="190" t="e">
        <f>IF(OR(AC155="", AC159="", AC159=0), "", AC155/AC$10*100)</f>
        <v>#DIV/0!</v>
      </c>
      <c r="AH155" s="191">
        <v>19658</v>
      </c>
      <c r="AI155" s="190">
        <f t="shared" si="13"/>
        <v>1886.5642994241841</v>
      </c>
      <c r="AJ155" s="202" t="e">
        <f t="shared" si="14"/>
        <v>#DIV/0!</v>
      </c>
      <c r="AK155" s="203"/>
      <c r="AL155" s="235"/>
      <c r="AM155" s="235"/>
      <c r="AN155" s="235"/>
      <c r="AO155" s="235"/>
      <c r="AP155" s="235"/>
      <c r="AQ155" s="235"/>
      <c r="AR155" s="239"/>
    </row>
    <row r="156" spans="1:44" s="187" customFormat="1" ht="40.5" customHeight="1">
      <c r="A156" s="205" t="s">
        <v>4</v>
      </c>
      <c r="B156" s="188" t="s">
        <v>67</v>
      </c>
      <c r="C156" s="188" t="s">
        <v>7</v>
      </c>
      <c r="D156" s="188" t="s">
        <v>51</v>
      </c>
      <c r="E156" s="188" t="s">
        <v>13</v>
      </c>
      <c r="F156" s="188" t="s">
        <v>15</v>
      </c>
      <c r="G156" s="188" t="s">
        <v>17</v>
      </c>
      <c r="H156" s="124" t="s">
        <v>18</v>
      </c>
      <c r="I156" s="124" t="s">
        <v>244</v>
      </c>
      <c r="J156" s="189" t="s">
        <v>12</v>
      </c>
      <c r="K156" s="78">
        <v>10000</v>
      </c>
      <c r="L156" s="78">
        <v>0</v>
      </c>
      <c r="M156" s="78">
        <v>0</v>
      </c>
      <c r="N156" s="78">
        <v>0</v>
      </c>
      <c r="O156" s="78">
        <v>10000</v>
      </c>
      <c r="P156" s="78">
        <v>5060</v>
      </c>
      <c r="Q156" s="78">
        <v>5060</v>
      </c>
      <c r="R156" s="78">
        <v>5060</v>
      </c>
      <c r="S156" s="78">
        <v>0</v>
      </c>
      <c r="T156" s="78">
        <v>4940</v>
      </c>
      <c r="U156" s="190">
        <f t="shared" si="12"/>
        <v>50.6</v>
      </c>
      <c r="V156" s="190">
        <f>IF(OR(R156="", R159="", R159=0), "", R156/R$10*100)</f>
        <v>37.481481481481481</v>
      </c>
      <c r="W156" s="78">
        <v>6000</v>
      </c>
      <c r="X156" s="78">
        <v>-6000</v>
      </c>
      <c r="Y156" s="78">
        <v>0</v>
      </c>
      <c r="Z156" s="78">
        <v>0</v>
      </c>
      <c r="AA156" s="78">
        <v>0</v>
      </c>
      <c r="AB156" s="78">
        <v>0</v>
      </c>
      <c r="AC156" s="78">
        <v>0</v>
      </c>
      <c r="AD156" s="78">
        <v>0</v>
      </c>
      <c r="AE156" s="78">
        <v>0</v>
      </c>
      <c r="AF156" s="78">
        <v>0</v>
      </c>
      <c r="AG156" s="190" t="e">
        <f>IF(OR(AC156="", AC159="", AC159=0), "", AC156/AC$10*100)</f>
        <v>#DIV/0!</v>
      </c>
      <c r="AH156" s="191">
        <v>5060</v>
      </c>
      <c r="AI156" s="190" t="str">
        <f t="shared" si="13"/>
        <v>皆増</v>
      </c>
      <c r="AJ156" s="202" t="e">
        <f t="shared" si="14"/>
        <v>#DIV/0!</v>
      </c>
      <c r="AK156" s="203"/>
      <c r="AL156" s="235"/>
      <c r="AM156" s="235"/>
      <c r="AN156" s="235"/>
      <c r="AO156" s="235"/>
      <c r="AP156" s="235"/>
      <c r="AQ156" s="235"/>
      <c r="AR156" s="239"/>
    </row>
    <row r="157" spans="1:44" s="187" customFormat="1" ht="40.5" customHeight="1">
      <c r="A157" s="205" t="s">
        <v>4</v>
      </c>
      <c r="B157" s="188" t="s">
        <v>67</v>
      </c>
      <c r="C157" s="188" t="s">
        <v>7</v>
      </c>
      <c r="D157" s="188" t="s">
        <v>51</v>
      </c>
      <c r="E157" s="188" t="s">
        <v>21</v>
      </c>
      <c r="F157" s="188" t="s">
        <v>21</v>
      </c>
      <c r="G157" s="188" t="s">
        <v>23</v>
      </c>
      <c r="H157" s="124" t="s">
        <v>27</v>
      </c>
      <c r="I157" s="124" t="s">
        <v>244</v>
      </c>
      <c r="J157" s="189" t="s">
        <v>12</v>
      </c>
      <c r="K157" s="78">
        <v>312000</v>
      </c>
      <c r="L157" s="78">
        <v>-86000</v>
      </c>
      <c r="M157" s="78">
        <v>0</v>
      </c>
      <c r="N157" s="78">
        <v>0</v>
      </c>
      <c r="O157" s="78">
        <v>226000</v>
      </c>
      <c r="P157" s="78">
        <v>223708</v>
      </c>
      <c r="Q157" s="78">
        <v>223708</v>
      </c>
      <c r="R157" s="78">
        <v>223708</v>
      </c>
      <c r="S157" s="78">
        <v>0</v>
      </c>
      <c r="T157" s="78">
        <v>2292</v>
      </c>
      <c r="U157" s="190">
        <f t="shared" si="12"/>
        <v>98.985840707964599</v>
      </c>
      <c r="V157" s="190">
        <f>IF(OR(R157="", R159="", R159=0), "", R157/R$10*100)</f>
        <v>1657.0962962962963</v>
      </c>
      <c r="W157" s="78">
        <v>79000</v>
      </c>
      <c r="X157" s="78">
        <v>17000</v>
      </c>
      <c r="Y157" s="78">
        <v>0</v>
      </c>
      <c r="Z157" s="78">
        <v>0</v>
      </c>
      <c r="AA157" s="78">
        <v>96000</v>
      </c>
      <c r="AB157" s="78">
        <v>90980</v>
      </c>
      <c r="AC157" s="78">
        <v>90980</v>
      </c>
      <c r="AD157" s="78">
        <v>90980</v>
      </c>
      <c r="AE157" s="78">
        <v>0</v>
      </c>
      <c r="AF157" s="78">
        <v>5020</v>
      </c>
      <c r="AG157" s="190" t="e">
        <f>IF(OR(AC157="", AC159="", AC159=0), "", AC157/AC$10*100)</f>
        <v>#DIV/0!</v>
      </c>
      <c r="AH157" s="191">
        <v>132728</v>
      </c>
      <c r="AI157" s="190">
        <f t="shared" si="13"/>
        <v>145.88700813365574</v>
      </c>
      <c r="AJ157" s="202" t="e">
        <f t="shared" si="14"/>
        <v>#DIV/0!</v>
      </c>
      <c r="AK157" s="203"/>
      <c r="AL157" s="235"/>
      <c r="AM157" s="235"/>
      <c r="AN157" s="235"/>
      <c r="AO157" s="235"/>
      <c r="AP157" s="235"/>
      <c r="AQ157" s="235"/>
      <c r="AR157" s="239"/>
    </row>
    <row r="158" spans="1:44" s="187" customFormat="1" ht="40.5" customHeight="1">
      <c r="A158" s="205" t="s">
        <v>4</v>
      </c>
      <c r="B158" s="188" t="s">
        <v>67</v>
      </c>
      <c r="C158" s="188" t="s">
        <v>7</v>
      </c>
      <c r="D158" s="188" t="s">
        <v>51</v>
      </c>
      <c r="E158" s="188" t="s">
        <v>36</v>
      </c>
      <c r="F158" s="188" t="s">
        <v>21</v>
      </c>
      <c r="G158" s="188" t="s">
        <v>23</v>
      </c>
      <c r="H158" s="124" t="s">
        <v>91</v>
      </c>
      <c r="I158" s="124" t="s">
        <v>244</v>
      </c>
      <c r="J158" s="189" t="s">
        <v>12</v>
      </c>
      <c r="K158" s="78">
        <v>25000</v>
      </c>
      <c r="L158" s="78">
        <v>-5000</v>
      </c>
      <c r="M158" s="78">
        <v>0</v>
      </c>
      <c r="N158" s="78">
        <v>0</v>
      </c>
      <c r="O158" s="78">
        <v>20000</v>
      </c>
      <c r="P158" s="78">
        <v>10950</v>
      </c>
      <c r="Q158" s="78">
        <v>10950</v>
      </c>
      <c r="R158" s="78">
        <v>10950</v>
      </c>
      <c r="S158" s="78">
        <v>0</v>
      </c>
      <c r="T158" s="78">
        <v>9050</v>
      </c>
      <c r="U158" s="190">
        <f t="shared" si="12"/>
        <v>54.75</v>
      </c>
      <c r="V158" s="190">
        <f>IF(OR(R158="", R159="", R159=0), "", R158/R$10*100)</f>
        <v>81.111111111111114</v>
      </c>
      <c r="W158" s="78">
        <v>1000</v>
      </c>
      <c r="X158" s="78">
        <v>-1000</v>
      </c>
      <c r="Y158" s="78">
        <v>0</v>
      </c>
      <c r="Z158" s="78">
        <v>0</v>
      </c>
      <c r="AA158" s="78">
        <v>0</v>
      </c>
      <c r="AB158" s="78">
        <v>0</v>
      </c>
      <c r="AC158" s="78">
        <v>0</v>
      </c>
      <c r="AD158" s="78">
        <v>0</v>
      </c>
      <c r="AE158" s="78">
        <v>0</v>
      </c>
      <c r="AF158" s="78">
        <v>0</v>
      </c>
      <c r="AG158" s="190" t="e">
        <f>IF(OR(AC158="", AC159="", AC159=0), "", AC158/AC$10*100)</f>
        <v>#DIV/0!</v>
      </c>
      <c r="AH158" s="191">
        <v>10950</v>
      </c>
      <c r="AI158" s="190" t="str">
        <f t="shared" si="13"/>
        <v>皆増</v>
      </c>
      <c r="AJ158" s="202" t="e">
        <f t="shared" si="14"/>
        <v>#DIV/0!</v>
      </c>
      <c r="AK158" s="203"/>
      <c r="AL158" s="235"/>
      <c r="AM158" s="235"/>
      <c r="AN158" s="235"/>
      <c r="AO158" s="235"/>
      <c r="AP158" s="235"/>
      <c r="AQ158" s="235"/>
      <c r="AR158" s="239"/>
    </row>
    <row r="159" spans="1:44" s="187" customFormat="1" ht="40.5" customHeight="1">
      <c r="A159" s="327" t="s">
        <v>242</v>
      </c>
      <c r="B159" s="328" t="s">
        <v>5</v>
      </c>
      <c r="C159" s="328" t="s">
        <v>5</v>
      </c>
      <c r="D159" s="328" t="s">
        <v>5</v>
      </c>
      <c r="E159" s="328" t="s">
        <v>5</v>
      </c>
      <c r="F159" s="328" t="s">
        <v>5</v>
      </c>
      <c r="G159" s="328" t="s">
        <v>5</v>
      </c>
      <c r="H159" s="328" t="s">
        <v>5</v>
      </c>
      <c r="I159" s="328" t="s">
        <v>5</v>
      </c>
      <c r="J159" s="209"/>
      <c r="K159" s="209">
        <v>688000</v>
      </c>
      <c r="L159" s="209">
        <v>15000</v>
      </c>
      <c r="M159" s="209">
        <v>0</v>
      </c>
      <c r="N159" s="209">
        <v>0</v>
      </c>
      <c r="O159" s="209">
        <v>703000</v>
      </c>
      <c r="P159" s="209">
        <v>662478</v>
      </c>
      <c r="Q159" s="209">
        <v>662478</v>
      </c>
      <c r="R159" s="209">
        <v>662478</v>
      </c>
      <c r="S159" s="209">
        <v>0</v>
      </c>
      <c r="T159" s="209">
        <v>40522</v>
      </c>
      <c r="U159" s="210">
        <f t="shared" si="12"/>
        <v>94.235846372688485</v>
      </c>
      <c r="V159" s="210">
        <f>IF(OR(R159="", R159="", R159=0), "", R159/R159*100)</f>
        <v>100</v>
      </c>
      <c r="W159" s="209">
        <v>154000</v>
      </c>
      <c r="X159" s="209">
        <v>18000</v>
      </c>
      <c r="Y159" s="209">
        <v>0</v>
      </c>
      <c r="Z159" s="209">
        <v>0</v>
      </c>
      <c r="AA159" s="209">
        <v>172000</v>
      </c>
      <c r="AB159" s="209">
        <v>165790</v>
      </c>
      <c r="AC159" s="209">
        <v>165790</v>
      </c>
      <c r="AD159" s="209">
        <v>165790</v>
      </c>
      <c r="AE159" s="209">
        <v>0</v>
      </c>
      <c r="AF159" s="209">
        <v>6210</v>
      </c>
      <c r="AG159" s="210">
        <f>IF(OR(AC159="", AC159="", AC159=0), "", AC159/AC159*100)</f>
        <v>100</v>
      </c>
      <c r="AH159" s="211">
        <v>496688</v>
      </c>
      <c r="AI159" s="210">
        <f t="shared" si="13"/>
        <v>299.58863622655167</v>
      </c>
      <c r="AJ159" s="212">
        <f t="shared" si="14"/>
        <v>-5.764153627311515</v>
      </c>
      <c r="AK159" s="213"/>
      <c r="AL159" s="240"/>
      <c r="AM159" s="240"/>
      <c r="AN159" s="240"/>
      <c r="AO159" s="240"/>
      <c r="AP159" s="240"/>
      <c r="AQ159" s="240"/>
      <c r="AR159" s="241"/>
    </row>
  </sheetData>
  <autoFilter ref="A3:AR150" xr:uid="{CBBE0AF3-7730-4C4B-86AE-0E0FCE37E4FD}"/>
  <mergeCells count="6">
    <mergeCell ref="A159:I159"/>
    <mergeCell ref="A1:AK1"/>
    <mergeCell ref="K2:V2"/>
    <mergeCell ref="W2:AH2"/>
    <mergeCell ref="AI2:AK2"/>
    <mergeCell ref="A150:I150"/>
  </mergeCells>
  <phoneticPr fontId="3"/>
  <pageMargins left="0.25" right="0.25" top="0.75" bottom="0.75" header="0.3" footer="0.3"/>
  <pageSetup paperSize="8" scale="65"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5248C6-DB89-4C0C-910F-EE75A12A7BB9}">
  <dimension ref="A1:AV80"/>
  <sheetViews>
    <sheetView tabSelected="1" view="pageBreakPreview" zoomScale="115" zoomScaleNormal="100" zoomScaleSheetLayoutView="115" workbookViewId="0">
      <pane xSplit="8" ySplit="1" topLeftCell="I77" activePane="bottomRight" state="frozen"/>
      <selection pane="topRight" activeCell="J1" sqref="J1"/>
      <selection pane="bottomLeft" activeCell="A4" sqref="A4"/>
      <selection pane="bottomRight" activeCell="A81" sqref="A81:XFD1967"/>
    </sheetView>
  </sheetViews>
  <sheetFormatPr defaultColWidth="9" defaultRowHeight="22.5" customHeight="1"/>
  <cols>
    <col min="1" max="7" width="1.625" style="298" customWidth="1"/>
    <col min="8" max="8" width="19.25" style="299" customWidth="1"/>
    <col min="9" max="9" width="8.625" style="299" customWidth="1"/>
    <col min="10" max="10" width="2.625" style="299" customWidth="1"/>
    <col min="11" max="14" width="2.625" style="298" customWidth="1"/>
    <col min="15" max="17" width="9" style="298" customWidth="1"/>
    <col min="18" max="19" width="4.625" style="298" customWidth="1"/>
    <col min="20" max="21" width="9" style="298" customWidth="1"/>
    <col min="22" max="24" width="30.375" style="299" customWidth="1"/>
    <col min="25" max="25" width="12.625" style="298" customWidth="1"/>
    <col min="26" max="29" width="5.625" style="298" customWidth="1"/>
    <col min="30" max="30" width="1.625" style="298" customWidth="1"/>
    <col min="31" max="46" width="9" style="297" customWidth="1"/>
    <col min="47" max="47" width="9.25" style="297" customWidth="1"/>
    <col min="48" max="48" width="12.375" style="297" customWidth="1"/>
    <col min="49" max="16384" width="9" style="297"/>
  </cols>
  <sheetData>
    <row r="1" spans="1:48" s="302" customFormat="1" ht="22.5" customHeight="1">
      <c r="A1" s="300" t="s">
        <v>480</v>
      </c>
      <c r="B1" s="300" t="s">
        <v>424</v>
      </c>
      <c r="C1" s="300" t="s">
        <v>425</v>
      </c>
      <c r="D1" s="300" t="s">
        <v>426</v>
      </c>
      <c r="E1" s="300" t="s">
        <v>434</v>
      </c>
      <c r="F1" s="300" t="s">
        <v>435</v>
      </c>
      <c r="G1" s="300" t="s">
        <v>436</v>
      </c>
      <c r="H1" s="300" t="s">
        <v>427</v>
      </c>
      <c r="I1" s="325" t="s">
        <v>512</v>
      </c>
      <c r="J1" s="300" t="s">
        <v>513</v>
      </c>
      <c r="K1" s="301" t="s">
        <v>514</v>
      </c>
      <c r="L1" s="301" t="s">
        <v>515</v>
      </c>
      <c r="M1" s="301" t="s">
        <v>516</v>
      </c>
      <c r="N1" s="301" t="s">
        <v>517</v>
      </c>
      <c r="O1" s="301" t="s">
        <v>519</v>
      </c>
      <c r="P1" s="301" t="s">
        <v>708</v>
      </c>
      <c r="Q1" s="301" t="s">
        <v>518</v>
      </c>
      <c r="R1" s="301" t="s">
        <v>520</v>
      </c>
      <c r="S1" s="301" t="s">
        <v>710</v>
      </c>
      <c r="T1" s="301" t="s">
        <v>709</v>
      </c>
      <c r="U1" s="301" t="s">
        <v>540</v>
      </c>
      <c r="V1" s="325" t="s">
        <v>521</v>
      </c>
      <c r="W1" s="325" t="s">
        <v>523</v>
      </c>
      <c r="X1" s="325" t="s">
        <v>522</v>
      </c>
      <c r="Y1" s="325" t="s">
        <v>535</v>
      </c>
      <c r="Z1" s="325" t="s">
        <v>536</v>
      </c>
      <c r="AA1" s="325" t="s">
        <v>537</v>
      </c>
      <c r="AB1" s="325" t="s">
        <v>538</v>
      </c>
      <c r="AC1" s="300" t="s">
        <v>541</v>
      </c>
      <c r="AD1" s="300" t="s">
        <v>461</v>
      </c>
      <c r="AE1" s="301" t="s">
        <v>462</v>
      </c>
      <c r="AF1" s="301" t="s">
        <v>463</v>
      </c>
      <c r="AG1" s="301" t="s">
        <v>464</v>
      </c>
      <c r="AH1" s="301" t="s">
        <v>531</v>
      </c>
      <c r="AI1" s="301" t="s">
        <v>539</v>
      </c>
      <c r="AJ1" s="301" t="s">
        <v>467</v>
      </c>
      <c r="AK1" s="301" t="s">
        <v>468</v>
      </c>
      <c r="AL1" s="301" t="s">
        <v>524</v>
      </c>
      <c r="AM1" s="301" t="s">
        <v>525</v>
      </c>
      <c r="AN1" s="301" t="s">
        <v>471</v>
      </c>
      <c r="AO1" s="301" t="s">
        <v>526</v>
      </c>
      <c r="AP1" s="301" t="s">
        <v>527</v>
      </c>
      <c r="AQ1" s="301" t="s">
        <v>528</v>
      </c>
      <c r="AR1" s="301" t="s">
        <v>529</v>
      </c>
      <c r="AS1" s="301" t="s">
        <v>530</v>
      </c>
      <c r="AT1" s="301" t="s">
        <v>532</v>
      </c>
      <c r="AU1" s="300" t="s">
        <v>533</v>
      </c>
      <c r="AV1" s="300" t="s">
        <v>534</v>
      </c>
    </row>
    <row r="2" spans="1:48" s="303" customFormat="1" ht="22.5" customHeight="1">
      <c r="A2" s="304">
        <v>2362010000000</v>
      </c>
      <c r="B2" s="316" t="s">
        <v>7</v>
      </c>
      <c r="C2" s="316"/>
      <c r="D2" s="316"/>
      <c r="E2" s="316"/>
      <c r="F2" s="316"/>
      <c r="G2" s="316"/>
      <c r="H2" s="317" t="s">
        <v>542</v>
      </c>
      <c r="I2" s="317" t="s">
        <v>543</v>
      </c>
      <c r="J2" s="317" t="s">
        <v>543</v>
      </c>
      <c r="K2" s="318">
        <f t="shared" ref="K2:S2" si="0">K3+K61+K67+K70</f>
        <v>217423000</v>
      </c>
      <c r="L2" s="318">
        <f t="shared" si="0"/>
        <v>15392000</v>
      </c>
      <c r="M2" s="319">
        <f t="shared" si="0"/>
        <v>0</v>
      </c>
      <c r="N2" s="318">
        <f t="shared" si="0"/>
        <v>0</v>
      </c>
      <c r="O2" s="318">
        <f t="shared" si="0"/>
        <v>232815000</v>
      </c>
      <c r="P2" s="318">
        <f t="shared" si="0"/>
        <v>227762545</v>
      </c>
      <c r="Q2" s="318">
        <f t="shared" si="0"/>
        <v>223696069</v>
      </c>
      <c r="R2" s="318">
        <f t="shared" si="0"/>
        <v>5052455</v>
      </c>
      <c r="S2" s="318">
        <f t="shared" si="0"/>
        <v>241666056</v>
      </c>
      <c r="T2" s="320">
        <f>Q2-S2</f>
        <v>-17969987</v>
      </c>
      <c r="U2" s="321">
        <f t="shared" ref="U2:U3" si="1">P2/O2</f>
        <v>0.97829841290294872</v>
      </c>
      <c r="V2" s="317"/>
      <c r="W2" s="323"/>
      <c r="X2" s="323"/>
      <c r="Y2" s="324"/>
      <c r="Z2" s="324"/>
      <c r="AA2" s="324"/>
      <c r="AB2" s="324"/>
      <c r="AC2" s="310" t="e">
        <f>Q2/AA2</f>
        <v>#DIV/0!</v>
      </c>
      <c r="AD2" s="305"/>
      <c r="AE2" s="311"/>
      <c r="AF2" s="311"/>
      <c r="AG2" s="311"/>
      <c r="AH2" s="312"/>
      <c r="AI2" s="312"/>
      <c r="AJ2" s="311"/>
      <c r="AK2" s="311"/>
      <c r="AL2" s="311"/>
      <c r="AM2" s="311"/>
      <c r="AN2" s="311"/>
      <c r="AO2" s="311"/>
      <c r="AP2" s="311"/>
      <c r="AQ2" s="311"/>
      <c r="AR2" s="311"/>
      <c r="AS2" s="312"/>
      <c r="AT2" s="312"/>
      <c r="AU2" s="312"/>
      <c r="AV2" s="312"/>
    </row>
    <row r="3" spans="1:48" s="303" customFormat="1" ht="22.5" customHeight="1">
      <c r="A3" s="304">
        <v>2362010100000</v>
      </c>
      <c r="B3" s="316" t="s">
        <v>7</v>
      </c>
      <c r="C3" s="316" t="s">
        <v>7</v>
      </c>
      <c r="D3" s="316"/>
      <c r="E3" s="316"/>
      <c r="F3" s="316"/>
      <c r="G3" s="316"/>
      <c r="H3" s="317" t="s">
        <v>544</v>
      </c>
      <c r="I3" s="317" t="s">
        <v>543</v>
      </c>
      <c r="J3" s="317" t="s">
        <v>543</v>
      </c>
      <c r="K3" s="318">
        <f>SUM(K4:K60)</f>
        <v>202780000</v>
      </c>
      <c r="L3" s="318">
        <f t="shared" ref="L3:S3" si="2">SUM(L4:L60)</f>
        <v>14797000</v>
      </c>
      <c r="M3" s="319">
        <f>SUM(M4:M60)</f>
        <v>0</v>
      </c>
      <c r="N3" s="318">
        <f t="shared" si="2"/>
        <v>-1236700</v>
      </c>
      <c r="O3" s="318">
        <f t="shared" si="2"/>
        <v>216340300</v>
      </c>
      <c r="P3" s="318">
        <f t="shared" ref="P3" si="3">SUM(P4:P60)</f>
        <v>211969047</v>
      </c>
      <c r="Q3" s="318">
        <f t="shared" si="2"/>
        <v>207902571</v>
      </c>
      <c r="R3" s="318">
        <f t="shared" si="2"/>
        <v>4371253</v>
      </c>
      <c r="S3" s="318">
        <f t="shared" si="2"/>
        <v>200381736</v>
      </c>
      <c r="T3" s="320">
        <f t="shared" ref="T3:T66" si="4">Q3-S3</f>
        <v>7520835</v>
      </c>
      <c r="U3" s="321">
        <f t="shared" si="1"/>
        <v>0.97979455052988274</v>
      </c>
      <c r="V3" s="317"/>
      <c r="W3" s="323"/>
      <c r="X3" s="323"/>
      <c r="Y3" s="324"/>
      <c r="Z3" s="324"/>
      <c r="AA3" s="324"/>
      <c r="AB3" s="324"/>
      <c r="AC3" s="310" t="e">
        <f t="shared" ref="AC3:AC66" si="5">Q3/AA3</f>
        <v>#DIV/0!</v>
      </c>
      <c r="AD3" s="305"/>
      <c r="AE3" s="311"/>
      <c r="AF3" s="311"/>
      <c r="AG3" s="311"/>
      <c r="AH3" s="312"/>
      <c r="AI3" s="312"/>
      <c r="AJ3" s="311"/>
      <c r="AK3" s="311"/>
      <c r="AL3" s="311"/>
      <c r="AM3" s="311"/>
      <c r="AN3" s="311"/>
      <c r="AO3" s="311"/>
      <c r="AP3" s="311"/>
      <c r="AQ3" s="311"/>
      <c r="AR3" s="311"/>
      <c r="AS3" s="312"/>
      <c r="AT3" s="312"/>
      <c r="AU3" s="312"/>
      <c r="AV3" s="312"/>
    </row>
    <row r="4" spans="1:48" s="303" customFormat="1" ht="22.5" customHeight="1">
      <c r="A4" s="304">
        <v>2362010101001</v>
      </c>
      <c r="B4" s="310" t="s">
        <v>7</v>
      </c>
      <c r="C4" s="310" t="s">
        <v>7</v>
      </c>
      <c r="D4" s="310" t="s">
        <v>7</v>
      </c>
      <c r="E4" s="310" t="s">
        <v>545</v>
      </c>
      <c r="F4" s="310"/>
      <c r="G4" s="310"/>
      <c r="H4" s="306" t="s">
        <v>546</v>
      </c>
      <c r="I4" s="306" t="s">
        <v>543</v>
      </c>
      <c r="J4" s="306" t="s">
        <v>543</v>
      </c>
      <c r="K4" s="313">
        <v>2789000</v>
      </c>
      <c r="L4" s="313">
        <v>37000</v>
      </c>
      <c r="M4" s="313">
        <v>0</v>
      </c>
      <c r="N4" s="313">
        <v>0</v>
      </c>
      <c r="O4" s="313">
        <f>K4+L4+M4+N4</f>
        <v>2826000</v>
      </c>
      <c r="P4" s="313">
        <v>2816700</v>
      </c>
      <c r="Q4" s="313">
        <v>2816700</v>
      </c>
      <c r="R4" s="313">
        <f>O4-P4</f>
        <v>9300</v>
      </c>
      <c r="S4" s="313">
        <v>2703900</v>
      </c>
      <c r="T4" s="308">
        <f t="shared" si="4"/>
        <v>112800</v>
      </c>
      <c r="U4" s="309">
        <f>P4/O4</f>
        <v>0.99670912951167723</v>
      </c>
      <c r="V4" s="306" t="s">
        <v>627</v>
      </c>
      <c r="W4" s="306" t="s">
        <v>628</v>
      </c>
      <c r="X4" s="306" t="s">
        <v>629</v>
      </c>
      <c r="Y4" s="310"/>
      <c r="Z4" s="310"/>
      <c r="AA4" s="310"/>
      <c r="AB4" s="310"/>
      <c r="AC4" s="310" t="e">
        <f t="shared" si="5"/>
        <v>#DIV/0!</v>
      </c>
      <c r="AD4" s="310"/>
      <c r="AE4" s="314"/>
      <c r="AF4" s="314"/>
      <c r="AG4" s="314"/>
      <c r="AH4" s="314"/>
      <c r="AI4" s="314"/>
      <c r="AJ4" s="314"/>
      <c r="AK4" s="314"/>
      <c r="AL4" s="314"/>
      <c r="AM4" s="314"/>
      <c r="AN4" s="314"/>
      <c r="AO4" s="314"/>
      <c r="AP4" s="314"/>
      <c r="AQ4" s="314"/>
      <c r="AR4" s="314"/>
      <c r="AS4" s="314"/>
      <c r="AT4" s="314"/>
      <c r="AU4" s="315"/>
      <c r="AV4" s="315"/>
    </row>
    <row r="5" spans="1:48" s="303" customFormat="1" ht="22.5" customHeight="1">
      <c r="A5" s="304">
        <v>2362010101002</v>
      </c>
      <c r="B5" s="310" t="s">
        <v>7</v>
      </c>
      <c r="C5" s="310" t="s">
        <v>7</v>
      </c>
      <c r="D5" s="310" t="s">
        <v>7</v>
      </c>
      <c r="E5" s="310" t="s">
        <v>547</v>
      </c>
      <c r="F5" s="310" t="s">
        <v>548</v>
      </c>
      <c r="G5" s="310"/>
      <c r="H5" s="306" t="s">
        <v>549</v>
      </c>
      <c r="I5" s="306" t="s">
        <v>543</v>
      </c>
      <c r="J5" s="306" t="s">
        <v>543</v>
      </c>
      <c r="K5" s="313">
        <v>0</v>
      </c>
      <c r="L5" s="313">
        <v>0</v>
      </c>
      <c r="M5" s="313">
        <v>0</v>
      </c>
      <c r="N5" s="313">
        <v>0</v>
      </c>
      <c r="O5" s="313">
        <f t="shared" ref="O5:O66" si="6">K5+L5+M5+N5</f>
        <v>0</v>
      </c>
      <c r="P5" s="313">
        <v>0</v>
      </c>
      <c r="Q5" s="313">
        <v>0</v>
      </c>
      <c r="R5" s="313">
        <f t="shared" ref="R5:R71" si="7">O5-P5</f>
        <v>0</v>
      </c>
      <c r="S5" s="313">
        <v>275000</v>
      </c>
      <c r="T5" s="308">
        <f t="shared" si="4"/>
        <v>-275000</v>
      </c>
      <c r="U5" s="309">
        <v>0</v>
      </c>
      <c r="V5" s="306" t="s">
        <v>627</v>
      </c>
      <c r="W5" s="306"/>
      <c r="X5" s="306" t="s">
        <v>629</v>
      </c>
      <c r="Y5" s="310"/>
      <c r="Z5" s="310"/>
      <c r="AA5" s="310"/>
      <c r="AB5" s="310"/>
      <c r="AC5" s="310" t="e">
        <f t="shared" si="5"/>
        <v>#DIV/0!</v>
      </c>
      <c r="AD5" s="310"/>
      <c r="AE5" s="314"/>
      <c r="AF5" s="314"/>
      <c r="AG5" s="314"/>
      <c r="AH5" s="314"/>
      <c r="AI5" s="314"/>
      <c r="AJ5" s="314"/>
      <c r="AK5" s="314"/>
      <c r="AL5" s="314"/>
      <c r="AM5" s="314"/>
      <c r="AN5" s="314"/>
      <c r="AO5" s="314"/>
      <c r="AP5" s="314"/>
      <c r="AQ5" s="314"/>
      <c r="AR5" s="314"/>
      <c r="AS5" s="314"/>
      <c r="AT5" s="314"/>
      <c r="AU5" s="315"/>
      <c r="AV5" s="315"/>
    </row>
    <row r="6" spans="1:48" s="303" customFormat="1" ht="22.5" customHeight="1">
      <c r="A6" s="304">
        <v>2362010101003</v>
      </c>
      <c r="B6" s="310" t="s">
        <v>7</v>
      </c>
      <c r="C6" s="310" t="s">
        <v>7</v>
      </c>
      <c r="D6" s="310" t="s">
        <v>7</v>
      </c>
      <c r="E6" s="310" t="s">
        <v>547</v>
      </c>
      <c r="F6" s="310" t="s">
        <v>548</v>
      </c>
      <c r="G6" s="310"/>
      <c r="H6" s="306" t="s">
        <v>550</v>
      </c>
      <c r="I6" s="306" t="s">
        <v>543</v>
      </c>
      <c r="J6" s="306" t="s">
        <v>543</v>
      </c>
      <c r="K6" s="313">
        <v>386000</v>
      </c>
      <c r="L6" s="313">
        <v>0</v>
      </c>
      <c r="M6" s="313">
        <v>0</v>
      </c>
      <c r="N6" s="313"/>
      <c r="O6" s="313">
        <f t="shared" si="6"/>
        <v>386000</v>
      </c>
      <c r="P6" s="313">
        <v>386000</v>
      </c>
      <c r="Q6" s="313">
        <v>386000</v>
      </c>
      <c r="R6" s="313">
        <f t="shared" si="7"/>
        <v>0</v>
      </c>
      <c r="S6" s="313">
        <v>193000</v>
      </c>
      <c r="T6" s="308">
        <f t="shared" si="4"/>
        <v>193000</v>
      </c>
      <c r="U6" s="309">
        <f t="shared" ref="U6:U68" si="8">P6/O6</f>
        <v>1</v>
      </c>
      <c r="V6" s="306" t="s">
        <v>627</v>
      </c>
      <c r="W6" s="306"/>
      <c r="X6" s="306" t="s">
        <v>629</v>
      </c>
      <c r="Y6" s="310"/>
      <c r="Z6" s="310"/>
      <c r="AA6" s="310"/>
      <c r="AB6" s="310"/>
      <c r="AC6" s="310" t="e">
        <f t="shared" si="5"/>
        <v>#DIV/0!</v>
      </c>
      <c r="AD6" s="310"/>
      <c r="AE6" s="314"/>
      <c r="AF6" s="314"/>
      <c r="AG6" s="314"/>
      <c r="AH6" s="314"/>
      <c r="AI6" s="314"/>
      <c r="AJ6" s="314"/>
      <c r="AK6" s="314"/>
      <c r="AL6" s="314"/>
      <c r="AM6" s="314"/>
      <c r="AN6" s="314"/>
      <c r="AO6" s="314"/>
      <c r="AP6" s="314"/>
      <c r="AQ6" s="314"/>
      <c r="AR6" s="314"/>
      <c r="AS6" s="314"/>
      <c r="AT6" s="314"/>
      <c r="AU6" s="315"/>
      <c r="AV6" s="315"/>
    </row>
    <row r="7" spans="1:48" s="303" customFormat="1" ht="22.5" customHeight="1">
      <c r="A7" s="304">
        <v>2362010101004</v>
      </c>
      <c r="B7" s="310" t="s">
        <v>7</v>
      </c>
      <c r="C7" s="310" t="s">
        <v>7</v>
      </c>
      <c r="D7" s="310" t="s">
        <v>7</v>
      </c>
      <c r="E7" s="310" t="s">
        <v>547</v>
      </c>
      <c r="F7" s="310" t="s">
        <v>551</v>
      </c>
      <c r="G7" s="310"/>
      <c r="H7" s="306" t="s">
        <v>552</v>
      </c>
      <c r="I7" s="306" t="s">
        <v>543</v>
      </c>
      <c r="J7" s="306" t="s">
        <v>543</v>
      </c>
      <c r="K7" s="313">
        <v>890000</v>
      </c>
      <c r="L7" s="313">
        <v>260000</v>
      </c>
      <c r="M7" s="313">
        <v>0</v>
      </c>
      <c r="N7" s="313">
        <v>0</v>
      </c>
      <c r="O7" s="313">
        <f t="shared" si="6"/>
        <v>1150000</v>
      </c>
      <c r="P7" s="313">
        <v>1139424</v>
      </c>
      <c r="Q7" s="313">
        <v>911685</v>
      </c>
      <c r="R7" s="313">
        <f t="shared" si="7"/>
        <v>10576</v>
      </c>
      <c r="S7" s="313">
        <v>744681</v>
      </c>
      <c r="T7" s="308">
        <f t="shared" si="4"/>
        <v>167004</v>
      </c>
      <c r="U7" s="309">
        <f t="shared" si="8"/>
        <v>0.99080347826086956</v>
      </c>
      <c r="V7" s="306" t="s">
        <v>731</v>
      </c>
      <c r="W7" s="306" t="s">
        <v>628</v>
      </c>
      <c r="X7" s="306" t="s">
        <v>629</v>
      </c>
      <c r="Y7" s="310"/>
      <c r="Z7" s="310"/>
      <c r="AA7" s="310"/>
      <c r="AB7" s="310"/>
      <c r="AC7" s="310" t="e">
        <f t="shared" si="5"/>
        <v>#DIV/0!</v>
      </c>
      <c r="AD7" s="310"/>
      <c r="AE7" s="314"/>
      <c r="AF7" s="314"/>
      <c r="AG7" s="314"/>
      <c r="AH7" s="314"/>
      <c r="AI7" s="314"/>
      <c r="AJ7" s="314"/>
      <c r="AK7" s="314"/>
      <c r="AL7" s="314"/>
      <c r="AM7" s="314"/>
      <c r="AN7" s="314"/>
      <c r="AO7" s="314"/>
      <c r="AP7" s="314"/>
      <c r="AQ7" s="314"/>
      <c r="AR7" s="314"/>
      <c r="AS7" s="314"/>
      <c r="AT7" s="314"/>
      <c r="AU7" s="315"/>
      <c r="AV7" s="315"/>
    </row>
    <row r="8" spans="1:48" s="303" customFormat="1" ht="22.5" customHeight="1">
      <c r="A8" s="304">
        <v>2362010101005</v>
      </c>
      <c r="B8" s="310" t="s">
        <v>7</v>
      </c>
      <c r="C8" s="310" t="s">
        <v>7</v>
      </c>
      <c r="D8" s="310" t="s">
        <v>7</v>
      </c>
      <c r="E8" s="310" t="s">
        <v>547</v>
      </c>
      <c r="F8" s="310" t="s">
        <v>255</v>
      </c>
      <c r="G8" s="310"/>
      <c r="H8" s="306" t="s">
        <v>553</v>
      </c>
      <c r="I8" s="306" t="s">
        <v>543</v>
      </c>
      <c r="J8" s="306" t="s">
        <v>543</v>
      </c>
      <c r="K8" s="313">
        <v>370000</v>
      </c>
      <c r="L8" s="313">
        <v>22000</v>
      </c>
      <c r="M8" s="313">
        <v>0</v>
      </c>
      <c r="N8" s="313">
        <v>0</v>
      </c>
      <c r="O8" s="313">
        <f t="shared" si="6"/>
        <v>392000</v>
      </c>
      <c r="P8" s="313">
        <v>391060</v>
      </c>
      <c r="Q8" s="313">
        <v>391060</v>
      </c>
      <c r="R8" s="313">
        <f t="shared" si="7"/>
        <v>940</v>
      </c>
      <c r="S8" s="313">
        <v>361600</v>
      </c>
      <c r="T8" s="308">
        <f t="shared" si="4"/>
        <v>29460</v>
      </c>
      <c r="U8" s="309">
        <f t="shared" si="8"/>
        <v>0.99760204081632653</v>
      </c>
      <c r="V8" s="306" t="s">
        <v>627</v>
      </c>
      <c r="W8" s="306" t="s">
        <v>628</v>
      </c>
      <c r="X8" s="306" t="s">
        <v>629</v>
      </c>
      <c r="Y8" s="310"/>
      <c r="Z8" s="310"/>
      <c r="AA8" s="310"/>
      <c r="AB8" s="310"/>
      <c r="AC8" s="310" t="e">
        <f t="shared" si="5"/>
        <v>#DIV/0!</v>
      </c>
      <c r="AD8" s="310"/>
      <c r="AE8" s="314"/>
      <c r="AF8" s="314"/>
      <c r="AG8" s="314"/>
      <c r="AH8" s="314"/>
      <c r="AI8" s="314"/>
      <c r="AJ8" s="314"/>
      <c r="AK8" s="314"/>
      <c r="AL8" s="314"/>
      <c r="AM8" s="314"/>
      <c r="AN8" s="314"/>
      <c r="AO8" s="314"/>
      <c r="AP8" s="314"/>
      <c r="AQ8" s="314"/>
      <c r="AR8" s="314"/>
      <c r="AS8" s="314"/>
      <c r="AT8" s="314"/>
      <c r="AU8" s="315"/>
      <c r="AV8" s="315"/>
    </row>
    <row r="9" spans="1:48" s="303" customFormat="1" ht="22.5" customHeight="1">
      <c r="A9" s="304">
        <v>2362010101006</v>
      </c>
      <c r="B9" s="310" t="s">
        <v>7</v>
      </c>
      <c r="C9" s="310" t="s">
        <v>7</v>
      </c>
      <c r="D9" s="310" t="s">
        <v>7</v>
      </c>
      <c r="E9" s="310" t="s">
        <v>547</v>
      </c>
      <c r="F9" s="310" t="s">
        <v>554</v>
      </c>
      <c r="G9" s="310"/>
      <c r="H9" s="306" t="s">
        <v>555</v>
      </c>
      <c r="I9" s="306" t="s">
        <v>543</v>
      </c>
      <c r="J9" s="306" t="s">
        <v>543</v>
      </c>
      <c r="K9" s="313">
        <v>308000</v>
      </c>
      <c r="L9" s="313">
        <v>12000</v>
      </c>
      <c r="M9" s="313">
        <v>0</v>
      </c>
      <c r="N9" s="313">
        <v>0</v>
      </c>
      <c r="O9" s="313">
        <f t="shared" si="6"/>
        <v>320000</v>
      </c>
      <c r="P9" s="313">
        <v>295050</v>
      </c>
      <c r="Q9" s="313">
        <v>295050</v>
      </c>
      <c r="R9" s="313">
        <f t="shared" si="7"/>
        <v>24950</v>
      </c>
      <c r="S9" s="313">
        <v>277845</v>
      </c>
      <c r="T9" s="308">
        <f t="shared" si="4"/>
        <v>17205</v>
      </c>
      <c r="U9" s="309">
        <f t="shared" si="8"/>
        <v>0.92203124999999997</v>
      </c>
      <c r="V9" s="306" t="s">
        <v>627</v>
      </c>
      <c r="W9" s="306" t="s">
        <v>628</v>
      </c>
      <c r="X9" s="306" t="s">
        <v>629</v>
      </c>
      <c r="Y9" s="310"/>
      <c r="Z9" s="310"/>
      <c r="AA9" s="310"/>
      <c r="AB9" s="310"/>
      <c r="AC9" s="310" t="e">
        <f t="shared" si="5"/>
        <v>#DIV/0!</v>
      </c>
      <c r="AD9" s="310"/>
      <c r="AE9" s="314"/>
      <c r="AF9" s="314"/>
      <c r="AG9" s="314"/>
      <c r="AH9" s="314"/>
      <c r="AI9" s="314"/>
      <c r="AJ9" s="314"/>
      <c r="AK9" s="314"/>
      <c r="AL9" s="314"/>
      <c r="AM9" s="314"/>
      <c r="AN9" s="314"/>
      <c r="AO9" s="314"/>
      <c r="AP9" s="314"/>
      <c r="AQ9" s="314"/>
      <c r="AR9" s="314"/>
      <c r="AS9" s="314"/>
      <c r="AT9" s="314"/>
      <c r="AU9" s="315"/>
      <c r="AV9" s="315"/>
    </row>
    <row r="10" spans="1:48" s="303" customFormat="1" ht="22.5" customHeight="1">
      <c r="A10" s="304">
        <v>2362010101007</v>
      </c>
      <c r="B10" s="310" t="s">
        <v>7</v>
      </c>
      <c r="C10" s="310" t="s">
        <v>7</v>
      </c>
      <c r="D10" s="310" t="s">
        <v>7</v>
      </c>
      <c r="E10" s="310" t="s">
        <v>547</v>
      </c>
      <c r="F10" s="310" t="s">
        <v>556</v>
      </c>
      <c r="G10" s="310"/>
      <c r="H10" s="306" t="s">
        <v>557</v>
      </c>
      <c r="I10" s="306" t="s">
        <v>543</v>
      </c>
      <c r="J10" s="306" t="s">
        <v>543</v>
      </c>
      <c r="K10" s="313">
        <v>391000</v>
      </c>
      <c r="L10" s="313">
        <v>5000</v>
      </c>
      <c r="M10" s="313">
        <v>0</v>
      </c>
      <c r="N10" s="313">
        <v>0</v>
      </c>
      <c r="O10" s="313">
        <f t="shared" si="6"/>
        <v>396000</v>
      </c>
      <c r="P10" s="313">
        <v>394338</v>
      </c>
      <c r="Q10" s="313">
        <v>394338</v>
      </c>
      <c r="R10" s="313">
        <f t="shared" si="7"/>
        <v>1662</v>
      </c>
      <c r="S10" s="313">
        <v>378546</v>
      </c>
      <c r="T10" s="308">
        <f t="shared" si="4"/>
        <v>15792</v>
      </c>
      <c r="U10" s="309">
        <f t="shared" si="8"/>
        <v>0.9958030303030303</v>
      </c>
      <c r="V10" s="306" t="s">
        <v>627</v>
      </c>
      <c r="W10" s="306" t="s">
        <v>628</v>
      </c>
      <c r="X10" s="306" t="s">
        <v>629</v>
      </c>
      <c r="Y10" s="310"/>
      <c r="Z10" s="310"/>
      <c r="AA10" s="310"/>
      <c r="AB10" s="310"/>
      <c r="AC10" s="310" t="e">
        <f t="shared" si="5"/>
        <v>#DIV/0!</v>
      </c>
      <c r="AD10" s="310"/>
      <c r="AE10" s="314"/>
      <c r="AF10" s="314"/>
      <c r="AG10" s="314"/>
      <c r="AH10" s="314"/>
      <c r="AI10" s="314"/>
      <c r="AJ10" s="314"/>
      <c r="AK10" s="314"/>
      <c r="AL10" s="314"/>
      <c r="AM10" s="314"/>
      <c r="AN10" s="314"/>
      <c r="AO10" s="314"/>
      <c r="AP10" s="314"/>
      <c r="AQ10" s="314"/>
      <c r="AR10" s="314"/>
      <c r="AS10" s="314"/>
      <c r="AT10" s="314"/>
      <c r="AU10" s="315"/>
      <c r="AV10" s="315"/>
    </row>
    <row r="11" spans="1:48" s="303" customFormat="1" ht="22.5" customHeight="1">
      <c r="A11" s="304">
        <v>2362010101008</v>
      </c>
      <c r="B11" s="310" t="s">
        <v>7</v>
      </c>
      <c r="C11" s="310" t="s">
        <v>7</v>
      </c>
      <c r="D11" s="310" t="s">
        <v>7</v>
      </c>
      <c r="E11" s="310" t="s">
        <v>548</v>
      </c>
      <c r="F11" s="310"/>
      <c r="G11" s="310"/>
      <c r="H11" s="306" t="s">
        <v>558</v>
      </c>
      <c r="I11" s="306" t="s">
        <v>543</v>
      </c>
      <c r="J11" s="306" t="s">
        <v>543</v>
      </c>
      <c r="K11" s="313">
        <v>401000</v>
      </c>
      <c r="L11" s="313">
        <v>8000</v>
      </c>
      <c r="M11" s="313">
        <v>0</v>
      </c>
      <c r="N11" s="313">
        <v>0</v>
      </c>
      <c r="O11" s="313">
        <f t="shared" si="6"/>
        <v>409000</v>
      </c>
      <c r="P11" s="313">
        <v>409000</v>
      </c>
      <c r="Q11" s="313">
        <v>409000</v>
      </c>
      <c r="R11" s="313">
        <f t="shared" si="7"/>
        <v>0</v>
      </c>
      <c r="S11" s="313">
        <v>407000</v>
      </c>
      <c r="T11" s="308">
        <f t="shared" si="4"/>
        <v>2000</v>
      </c>
      <c r="U11" s="309">
        <f t="shared" si="8"/>
        <v>1</v>
      </c>
      <c r="V11" s="306" t="s">
        <v>630</v>
      </c>
      <c r="W11" s="306"/>
      <c r="X11" s="306" t="s">
        <v>629</v>
      </c>
      <c r="Y11" s="310"/>
      <c r="Z11" s="310"/>
      <c r="AA11" s="310"/>
      <c r="AB11" s="310"/>
      <c r="AC11" s="310" t="e">
        <f t="shared" si="5"/>
        <v>#DIV/0!</v>
      </c>
      <c r="AD11" s="310"/>
      <c r="AE11" s="314"/>
      <c r="AF11" s="314"/>
      <c r="AG11" s="314"/>
      <c r="AH11" s="314"/>
      <c r="AI11" s="314"/>
      <c r="AJ11" s="314"/>
      <c r="AK11" s="314"/>
      <c r="AL11" s="314"/>
      <c r="AM11" s="314"/>
      <c r="AN11" s="314"/>
      <c r="AO11" s="314"/>
      <c r="AP11" s="314"/>
      <c r="AQ11" s="314"/>
      <c r="AR11" s="314"/>
      <c r="AS11" s="314"/>
      <c r="AT11" s="314"/>
      <c r="AU11" s="315"/>
      <c r="AV11" s="315"/>
    </row>
    <row r="12" spans="1:48" s="303" customFormat="1" ht="22.5" customHeight="1">
      <c r="A12" s="304">
        <v>2362010101009</v>
      </c>
      <c r="B12" s="310" t="s">
        <v>7</v>
      </c>
      <c r="C12" s="310" t="s">
        <v>7</v>
      </c>
      <c r="D12" s="310" t="s">
        <v>7</v>
      </c>
      <c r="E12" s="310" t="s">
        <v>551</v>
      </c>
      <c r="F12" s="310"/>
      <c r="G12" s="310"/>
      <c r="H12" s="306" t="s">
        <v>559</v>
      </c>
      <c r="I12" s="306" t="s">
        <v>543</v>
      </c>
      <c r="J12" s="306" t="s">
        <v>543</v>
      </c>
      <c r="K12" s="313">
        <v>838000</v>
      </c>
      <c r="L12" s="313">
        <v>19000</v>
      </c>
      <c r="M12" s="313">
        <v>0</v>
      </c>
      <c r="N12" s="313">
        <v>0</v>
      </c>
      <c r="O12" s="313">
        <f t="shared" si="6"/>
        <v>857000</v>
      </c>
      <c r="P12" s="313">
        <v>830420</v>
      </c>
      <c r="Q12" s="313">
        <v>830420</v>
      </c>
      <c r="R12" s="313">
        <f t="shared" si="7"/>
        <v>26580</v>
      </c>
      <c r="S12" s="313">
        <v>832494</v>
      </c>
      <c r="T12" s="308">
        <f t="shared" si="4"/>
        <v>-2074</v>
      </c>
      <c r="U12" s="309">
        <f t="shared" si="8"/>
        <v>0.9689848308051342</v>
      </c>
      <c r="V12" s="306" t="s">
        <v>631</v>
      </c>
      <c r="W12" s="306" t="s">
        <v>628</v>
      </c>
      <c r="X12" s="306" t="s">
        <v>629</v>
      </c>
      <c r="Y12" s="310"/>
      <c r="Z12" s="310"/>
      <c r="AA12" s="310"/>
      <c r="AB12" s="310"/>
      <c r="AC12" s="310" t="e">
        <f t="shared" si="5"/>
        <v>#DIV/0!</v>
      </c>
      <c r="AD12" s="310"/>
      <c r="AE12" s="314"/>
      <c r="AF12" s="314"/>
      <c r="AG12" s="314"/>
      <c r="AH12" s="314"/>
      <c r="AI12" s="314"/>
      <c r="AJ12" s="314"/>
      <c r="AK12" s="314"/>
      <c r="AL12" s="314"/>
      <c r="AM12" s="314"/>
      <c r="AN12" s="314"/>
      <c r="AO12" s="314"/>
      <c r="AP12" s="314"/>
      <c r="AQ12" s="314"/>
      <c r="AR12" s="314"/>
      <c r="AS12" s="314"/>
      <c r="AT12" s="314"/>
      <c r="AU12" s="315"/>
      <c r="AV12" s="315"/>
    </row>
    <row r="13" spans="1:48" s="303" customFormat="1" ht="22.5" customHeight="1">
      <c r="A13" s="304">
        <v>2362010101010</v>
      </c>
      <c r="B13" s="310" t="s">
        <v>7</v>
      </c>
      <c r="C13" s="310" t="s">
        <v>7</v>
      </c>
      <c r="D13" s="310" t="s">
        <v>7</v>
      </c>
      <c r="E13" s="310" t="s">
        <v>727</v>
      </c>
      <c r="F13" s="310"/>
      <c r="G13" s="310"/>
      <c r="H13" s="306" t="s">
        <v>560</v>
      </c>
      <c r="I13" s="306" t="s">
        <v>543</v>
      </c>
      <c r="J13" s="306" t="s">
        <v>543</v>
      </c>
      <c r="K13" s="313">
        <v>9000</v>
      </c>
      <c r="L13" s="313">
        <v>0</v>
      </c>
      <c r="M13" s="313">
        <v>0</v>
      </c>
      <c r="N13" s="313">
        <v>0</v>
      </c>
      <c r="O13" s="313">
        <f t="shared" si="6"/>
        <v>9000</v>
      </c>
      <c r="P13" s="313">
        <v>1520</v>
      </c>
      <c r="Q13" s="313">
        <v>1520</v>
      </c>
      <c r="R13" s="313">
        <f t="shared" si="7"/>
        <v>7480</v>
      </c>
      <c r="S13" s="313">
        <v>0</v>
      </c>
      <c r="T13" s="308">
        <f t="shared" si="4"/>
        <v>1520</v>
      </c>
      <c r="U13" s="309">
        <f t="shared" si="8"/>
        <v>0.16888888888888889</v>
      </c>
      <c r="V13" s="306" t="s">
        <v>632</v>
      </c>
      <c r="W13" s="306" t="s">
        <v>628</v>
      </c>
      <c r="X13" s="306" t="s">
        <v>633</v>
      </c>
      <c r="Y13" s="310"/>
      <c r="Z13" s="310"/>
      <c r="AA13" s="310"/>
      <c r="AB13" s="310"/>
      <c r="AC13" s="310" t="e">
        <f t="shared" si="5"/>
        <v>#DIV/0!</v>
      </c>
      <c r="AD13" s="310"/>
      <c r="AE13" s="314"/>
      <c r="AF13" s="314"/>
      <c r="AG13" s="314"/>
      <c r="AH13" s="314"/>
      <c r="AI13" s="314"/>
      <c r="AJ13" s="314"/>
      <c r="AK13" s="314"/>
      <c r="AL13" s="314"/>
      <c r="AM13" s="314"/>
      <c r="AN13" s="314"/>
      <c r="AO13" s="314"/>
      <c r="AP13" s="314"/>
      <c r="AQ13" s="314"/>
      <c r="AR13" s="314"/>
      <c r="AS13" s="314"/>
      <c r="AT13" s="314"/>
      <c r="AU13" s="315"/>
      <c r="AV13" s="315"/>
    </row>
    <row r="14" spans="1:48" s="303" customFormat="1" ht="22.5" customHeight="1">
      <c r="A14" s="304">
        <v>2362010101011</v>
      </c>
      <c r="B14" s="310" t="s">
        <v>7</v>
      </c>
      <c r="C14" s="310" t="s">
        <v>7</v>
      </c>
      <c r="D14" s="310" t="s">
        <v>7</v>
      </c>
      <c r="E14" s="310" t="s">
        <v>255</v>
      </c>
      <c r="F14" s="310"/>
      <c r="G14" s="310"/>
      <c r="H14" s="306" t="s">
        <v>561</v>
      </c>
      <c r="I14" s="306" t="s">
        <v>543</v>
      </c>
      <c r="J14" s="306" t="s">
        <v>543</v>
      </c>
      <c r="K14" s="313">
        <v>540000</v>
      </c>
      <c r="L14" s="313">
        <v>0</v>
      </c>
      <c r="M14" s="313">
        <v>0</v>
      </c>
      <c r="N14" s="313">
        <v>109874</v>
      </c>
      <c r="O14" s="313">
        <f t="shared" si="6"/>
        <v>649874</v>
      </c>
      <c r="P14" s="313">
        <v>649874</v>
      </c>
      <c r="Q14" s="313">
        <v>649874</v>
      </c>
      <c r="R14" s="313">
        <f t="shared" si="7"/>
        <v>0</v>
      </c>
      <c r="S14" s="313">
        <v>75927</v>
      </c>
      <c r="T14" s="308">
        <f t="shared" si="4"/>
        <v>573947</v>
      </c>
      <c r="U14" s="309">
        <f t="shared" si="8"/>
        <v>1</v>
      </c>
      <c r="V14" s="306" t="s">
        <v>634</v>
      </c>
      <c r="W14" s="306"/>
      <c r="X14" s="306" t="s">
        <v>714</v>
      </c>
      <c r="Y14" s="310"/>
      <c r="Z14" s="310"/>
      <c r="AA14" s="310"/>
      <c r="AB14" s="310"/>
      <c r="AC14" s="310" t="e">
        <f t="shared" si="5"/>
        <v>#DIV/0!</v>
      </c>
      <c r="AD14" s="310"/>
      <c r="AE14" s="314"/>
      <c r="AF14" s="314"/>
      <c r="AG14" s="314"/>
      <c r="AH14" s="314"/>
      <c r="AI14" s="314"/>
      <c r="AJ14" s="314"/>
      <c r="AK14" s="314"/>
      <c r="AL14" s="314"/>
      <c r="AM14" s="314"/>
      <c r="AN14" s="314"/>
      <c r="AO14" s="314"/>
      <c r="AP14" s="314"/>
      <c r="AQ14" s="314"/>
      <c r="AR14" s="314"/>
      <c r="AS14" s="314"/>
      <c r="AT14" s="314"/>
      <c r="AU14" s="315"/>
      <c r="AV14" s="315"/>
    </row>
    <row r="15" spans="1:48" s="303" customFormat="1" ht="22.5" customHeight="1">
      <c r="A15" s="304">
        <v>2362010101012</v>
      </c>
      <c r="B15" s="310" t="s">
        <v>7</v>
      </c>
      <c r="C15" s="310" t="s">
        <v>7</v>
      </c>
      <c r="D15" s="310" t="s">
        <v>7</v>
      </c>
      <c r="E15" s="310" t="s">
        <v>554</v>
      </c>
      <c r="F15" s="310"/>
      <c r="G15" s="310"/>
      <c r="H15" s="306" t="s">
        <v>562</v>
      </c>
      <c r="I15" s="306" t="s">
        <v>543</v>
      </c>
      <c r="J15" s="306" t="s">
        <v>543</v>
      </c>
      <c r="K15" s="313">
        <v>247000</v>
      </c>
      <c r="L15" s="313">
        <v>0</v>
      </c>
      <c r="M15" s="313">
        <v>0</v>
      </c>
      <c r="N15" s="313">
        <v>0</v>
      </c>
      <c r="O15" s="313">
        <f t="shared" si="6"/>
        <v>247000</v>
      </c>
      <c r="P15" s="313">
        <v>234831</v>
      </c>
      <c r="Q15" s="313">
        <v>234831</v>
      </c>
      <c r="R15" s="313">
        <f t="shared" si="7"/>
        <v>12169</v>
      </c>
      <c r="S15" s="313">
        <v>159732</v>
      </c>
      <c r="T15" s="308">
        <f t="shared" si="4"/>
        <v>75099</v>
      </c>
      <c r="U15" s="309">
        <f t="shared" si="8"/>
        <v>0.95073279352226725</v>
      </c>
      <c r="V15" s="306" t="s">
        <v>635</v>
      </c>
      <c r="W15" s="306" t="s">
        <v>628</v>
      </c>
      <c r="X15" s="306" t="s">
        <v>636</v>
      </c>
      <c r="Y15" s="310"/>
      <c r="Z15" s="310"/>
      <c r="AA15" s="310"/>
      <c r="AB15" s="310"/>
      <c r="AC15" s="310" t="e">
        <f t="shared" si="5"/>
        <v>#DIV/0!</v>
      </c>
      <c r="AD15" s="310"/>
      <c r="AE15" s="314"/>
      <c r="AF15" s="314"/>
      <c r="AG15" s="314"/>
      <c r="AH15" s="314"/>
      <c r="AI15" s="314"/>
      <c r="AJ15" s="314"/>
      <c r="AK15" s="314"/>
      <c r="AL15" s="314"/>
      <c r="AM15" s="314"/>
      <c r="AN15" s="314"/>
      <c r="AO15" s="314"/>
      <c r="AP15" s="314"/>
      <c r="AQ15" s="314"/>
      <c r="AR15" s="314"/>
      <c r="AS15" s="314"/>
      <c r="AT15" s="314"/>
      <c r="AU15" s="315"/>
      <c r="AV15" s="315"/>
    </row>
    <row r="16" spans="1:48" s="303" customFormat="1" ht="22.5" customHeight="1">
      <c r="A16" s="304">
        <v>2362010101013</v>
      </c>
      <c r="B16" s="310" t="s">
        <v>7</v>
      </c>
      <c r="C16" s="310" t="s">
        <v>7</v>
      </c>
      <c r="D16" s="310" t="s">
        <v>7</v>
      </c>
      <c r="E16" s="310" t="s">
        <v>556</v>
      </c>
      <c r="F16" s="310"/>
      <c r="G16" s="310"/>
      <c r="H16" s="306" t="s">
        <v>563</v>
      </c>
      <c r="I16" s="306" t="s">
        <v>543</v>
      </c>
      <c r="J16" s="306" t="s">
        <v>543</v>
      </c>
      <c r="K16" s="313">
        <v>288000</v>
      </c>
      <c r="L16" s="313">
        <v>0</v>
      </c>
      <c r="M16" s="313">
        <v>0</v>
      </c>
      <c r="N16" s="313">
        <v>0</v>
      </c>
      <c r="O16" s="313">
        <f t="shared" si="6"/>
        <v>288000</v>
      </c>
      <c r="P16" s="313">
        <v>270768</v>
      </c>
      <c r="Q16" s="313">
        <v>270768</v>
      </c>
      <c r="R16" s="313">
        <f t="shared" si="7"/>
        <v>17232</v>
      </c>
      <c r="S16" s="313">
        <v>268200</v>
      </c>
      <c r="T16" s="308">
        <f t="shared" si="4"/>
        <v>2568</v>
      </c>
      <c r="U16" s="309">
        <f t="shared" si="8"/>
        <v>0.94016666666666671</v>
      </c>
      <c r="V16" s="306" t="s">
        <v>637</v>
      </c>
      <c r="W16" s="306" t="s">
        <v>628</v>
      </c>
      <c r="X16" s="306" t="s">
        <v>638</v>
      </c>
      <c r="Y16" s="310"/>
      <c r="Z16" s="310"/>
      <c r="AA16" s="310"/>
      <c r="AB16" s="310"/>
      <c r="AC16" s="310" t="e">
        <f t="shared" si="5"/>
        <v>#DIV/0!</v>
      </c>
      <c r="AD16" s="310"/>
      <c r="AE16" s="314"/>
      <c r="AF16" s="314"/>
      <c r="AG16" s="314"/>
      <c r="AH16" s="314"/>
      <c r="AI16" s="314"/>
      <c r="AJ16" s="314"/>
      <c r="AK16" s="314"/>
      <c r="AL16" s="314"/>
      <c r="AM16" s="314"/>
      <c r="AN16" s="314"/>
      <c r="AO16" s="314"/>
      <c r="AP16" s="314"/>
      <c r="AQ16" s="314"/>
      <c r="AR16" s="314"/>
      <c r="AS16" s="314"/>
      <c r="AT16" s="314"/>
      <c r="AU16" s="315"/>
      <c r="AV16" s="315"/>
    </row>
    <row r="17" spans="1:48" s="303" customFormat="1" ht="22.5" customHeight="1">
      <c r="A17" s="304">
        <v>2362010101014</v>
      </c>
      <c r="B17" s="310" t="s">
        <v>7</v>
      </c>
      <c r="C17" s="310" t="s">
        <v>7</v>
      </c>
      <c r="D17" s="310" t="s">
        <v>7</v>
      </c>
      <c r="E17" s="310" t="s">
        <v>591</v>
      </c>
      <c r="F17" s="310"/>
      <c r="G17" s="310"/>
      <c r="H17" s="306" t="s">
        <v>564</v>
      </c>
      <c r="I17" s="306" t="s">
        <v>543</v>
      </c>
      <c r="J17" s="306" t="s">
        <v>543</v>
      </c>
      <c r="K17" s="313">
        <v>9000</v>
      </c>
      <c r="L17" s="313">
        <v>0</v>
      </c>
      <c r="M17" s="313">
        <v>0</v>
      </c>
      <c r="N17" s="313">
        <v>0</v>
      </c>
      <c r="O17" s="313">
        <f t="shared" si="6"/>
        <v>9000</v>
      </c>
      <c r="P17" s="313">
        <v>0</v>
      </c>
      <c r="Q17" s="313">
        <v>0</v>
      </c>
      <c r="R17" s="313">
        <f t="shared" si="7"/>
        <v>9000</v>
      </c>
      <c r="S17" s="313">
        <v>0</v>
      </c>
      <c r="T17" s="308">
        <f t="shared" si="4"/>
        <v>0</v>
      </c>
      <c r="U17" s="309">
        <f t="shared" si="8"/>
        <v>0</v>
      </c>
      <c r="V17" s="306" t="s">
        <v>639</v>
      </c>
      <c r="W17" s="306" t="s">
        <v>640</v>
      </c>
      <c r="X17" s="306" t="s">
        <v>641</v>
      </c>
      <c r="Y17" s="310"/>
      <c r="Z17" s="310"/>
      <c r="AA17" s="310"/>
      <c r="AB17" s="310"/>
      <c r="AC17" s="310" t="e">
        <f t="shared" si="5"/>
        <v>#DIV/0!</v>
      </c>
      <c r="AD17" s="310"/>
      <c r="AE17" s="314"/>
      <c r="AF17" s="314"/>
      <c r="AG17" s="314"/>
      <c r="AH17" s="314"/>
      <c r="AI17" s="314"/>
      <c r="AJ17" s="314"/>
      <c r="AK17" s="314"/>
      <c r="AL17" s="314"/>
      <c r="AM17" s="314"/>
      <c r="AN17" s="314"/>
      <c r="AO17" s="314"/>
      <c r="AP17" s="314"/>
      <c r="AQ17" s="314"/>
      <c r="AR17" s="314"/>
      <c r="AS17" s="314"/>
      <c r="AT17" s="314"/>
      <c r="AU17" s="315"/>
      <c r="AV17" s="315"/>
    </row>
    <row r="18" spans="1:48" s="303" customFormat="1" ht="22.5" customHeight="1">
      <c r="A18" s="304">
        <v>2362010101015</v>
      </c>
      <c r="B18" s="310" t="s">
        <v>7</v>
      </c>
      <c r="C18" s="310" t="s">
        <v>7</v>
      </c>
      <c r="D18" s="310" t="s">
        <v>7</v>
      </c>
      <c r="E18" s="310" t="s">
        <v>728</v>
      </c>
      <c r="F18" s="310"/>
      <c r="G18" s="310"/>
      <c r="H18" s="306" t="s">
        <v>565</v>
      </c>
      <c r="I18" s="306" t="s">
        <v>543</v>
      </c>
      <c r="J18" s="306" t="s">
        <v>543</v>
      </c>
      <c r="K18" s="313">
        <v>12230000</v>
      </c>
      <c r="L18" s="313">
        <f>5136000+358000</f>
        <v>5494000</v>
      </c>
      <c r="M18" s="313">
        <v>0</v>
      </c>
      <c r="N18" s="313">
        <v>-400000</v>
      </c>
      <c r="O18" s="313">
        <f t="shared" si="6"/>
        <v>17324000</v>
      </c>
      <c r="P18" s="313">
        <v>16711441</v>
      </c>
      <c r="Q18" s="313">
        <v>16381441</v>
      </c>
      <c r="R18" s="313">
        <f t="shared" si="7"/>
        <v>612559</v>
      </c>
      <c r="S18" s="313">
        <v>8081861</v>
      </c>
      <c r="T18" s="308">
        <f t="shared" si="4"/>
        <v>8299580</v>
      </c>
      <c r="U18" s="309">
        <f t="shared" si="8"/>
        <v>0.96464101824059112</v>
      </c>
      <c r="V18" s="306" t="s">
        <v>642</v>
      </c>
      <c r="W18" s="306" t="s">
        <v>628</v>
      </c>
      <c r="X18" s="306" t="s">
        <v>715</v>
      </c>
      <c r="Y18" s="310"/>
      <c r="Z18" s="310"/>
      <c r="AA18" s="310"/>
      <c r="AB18" s="310"/>
      <c r="AC18" s="310" t="e">
        <f t="shared" si="5"/>
        <v>#DIV/0!</v>
      </c>
      <c r="AD18" s="310"/>
      <c r="AE18" s="314"/>
      <c r="AF18" s="314"/>
      <c r="AG18" s="314"/>
      <c r="AH18" s="314"/>
      <c r="AI18" s="314"/>
      <c r="AJ18" s="314"/>
      <c r="AK18" s="314"/>
      <c r="AL18" s="314"/>
      <c r="AM18" s="314"/>
      <c r="AN18" s="314"/>
      <c r="AO18" s="314"/>
      <c r="AP18" s="314"/>
      <c r="AQ18" s="314"/>
      <c r="AR18" s="314"/>
      <c r="AS18" s="314"/>
      <c r="AT18" s="314"/>
      <c r="AU18" s="315"/>
      <c r="AV18" s="315"/>
    </row>
    <row r="19" spans="1:48" s="303" customFormat="1" ht="22.5" customHeight="1">
      <c r="A19" s="304">
        <v>2362010101016</v>
      </c>
      <c r="B19" s="310" t="s">
        <v>7</v>
      </c>
      <c r="C19" s="310" t="s">
        <v>7</v>
      </c>
      <c r="D19" s="310" t="s">
        <v>7</v>
      </c>
      <c r="E19" s="310" t="s">
        <v>23</v>
      </c>
      <c r="F19" s="310"/>
      <c r="G19" s="310"/>
      <c r="H19" s="306" t="s">
        <v>566</v>
      </c>
      <c r="I19" s="306" t="s">
        <v>543</v>
      </c>
      <c r="J19" s="306" t="s">
        <v>543</v>
      </c>
      <c r="K19" s="313">
        <v>18756000</v>
      </c>
      <c r="L19" s="313">
        <v>-1500000</v>
      </c>
      <c r="M19" s="313">
        <v>0</v>
      </c>
      <c r="N19" s="313">
        <v>-569144</v>
      </c>
      <c r="O19" s="313">
        <f t="shared" si="6"/>
        <v>16686856</v>
      </c>
      <c r="P19" s="313">
        <v>16029734</v>
      </c>
      <c r="Q19" s="313">
        <v>16029734</v>
      </c>
      <c r="R19" s="313">
        <f t="shared" si="7"/>
        <v>657122</v>
      </c>
      <c r="S19" s="313">
        <v>19224885</v>
      </c>
      <c r="T19" s="308">
        <f t="shared" si="4"/>
        <v>-3195151</v>
      </c>
      <c r="U19" s="309">
        <f t="shared" si="8"/>
        <v>0.9606203828929788</v>
      </c>
      <c r="V19" s="306" t="s">
        <v>637</v>
      </c>
      <c r="W19" s="306" t="s">
        <v>628</v>
      </c>
      <c r="X19" s="306"/>
      <c r="Y19" s="310"/>
      <c r="Z19" s="310"/>
      <c r="AA19" s="310"/>
      <c r="AB19" s="310"/>
      <c r="AC19" s="310" t="e">
        <f t="shared" si="5"/>
        <v>#DIV/0!</v>
      </c>
      <c r="AD19" s="310"/>
      <c r="AE19" s="314"/>
      <c r="AF19" s="314"/>
      <c r="AG19" s="314"/>
      <c r="AH19" s="314"/>
      <c r="AI19" s="314"/>
      <c r="AJ19" s="314"/>
      <c r="AK19" s="314"/>
      <c r="AL19" s="314"/>
      <c r="AM19" s="314"/>
      <c r="AN19" s="314"/>
      <c r="AO19" s="314"/>
      <c r="AP19" s="314"/>
      <c r="AQ19" s="314"/>
      <c r="AR19" s="314"/>
      <c r="AS19" s="314"/>
      <c r="AT19" s="314"/>
      <c r="AU19" s="315"/>
      <c r="AV19" s="315"/>
    </row>
    <row r="20" spans="1:48" s="303" customFormat="1" ht="22.5" customHeight="1">
      <c r="A20" s="304">
        <v>2362010101017</v>
      </c>
      <c r="B20" s="310" t="s">
        <v>7</v>
      </c>
      <c r="C20" s="310" t="s">
        <v>7</v>
      </c>
      <c r="D20" s="310" t="s">
        <v>7</v>
      </c>
      <c r="E20" s="310" t="s">
        <v>59</v>
      </c>
      <c r="F20" s="310"/>
      <c r="G20" s="310"/>
      <c r="H20" s="306" t="s">
        <v>568</v>
      </c>
      <c r="I20" s="306" t="s">
        <v>543</v>
      </c>
      <c r="J20" s="306" t="s">
        <v>543</v>
      </c>
      <c r="K20" s="313">
        <v>10849000</v>
      </c>
      <c r="L20" s="313">
        <f>3202000+3942000</f>
        <v>7144000</v>
      </c>
      <c r="M20" s="313">
        <v>0</v>
      </c>
      <c r="N20" s="313">
        <v>-445679</v>
      </c>
      <c r="O20" s="313">
        <f t="shared" si="6"/>
        <v>17547321</v>
      </c>
      <c r="P20" s="313">
        <v>16735519</v>
      </c>
      <c r="Q20" s="313">
        <v>15757764</v>
      </c>
      <c r="R20" s="313">
        <f t="shared" si="7"/>
        <v>811802</v>
      </c>
      <c r="S20" s="313">
        <v>10752674</v>
      </c>
      <c r="T20" s="308">
        <f t="shared" si="4"/>
        <v>5005090</v>
      </c>
      <c r="U20" s="309">
        <f t="shared" si="8"/>
        <v>0.95373641366679274</v>
      </c>
      <c r="V20" s="306" t="s">
        <v>643</v>
      </c>
      <c r="W20" s="306" t="s">
        <v>644</v>
      </c>
      <c r="X20" s="306" t="s">
        <v>716</v>
      </c>
      <c r="Y20" s="310"/>
      <c r="Z20" s="310"/>
      <c r="AA20" s="310"/>
      <c r="AB20" s="310"/>
      <c r="AC20" s="310" t="e">
        <f t="shared" si="5"/>
        <v>#DIV/0!</v>
      </c>
      <c r="AD20" s="310"/>
      <c r="AE20" s="314"/>
      <c r="AF20" s="314"/>
      <c r="AG20" s="314"/>
      <c r="AH20" s="314"/>
      <c r="AI20" s="314"/>
      <c r="AJ20" s="314"/>
      <c r="AK20" s="314"/>
      <c r="AL20" s="314"/>
      <c r="AM20" s="314"/>
      <c r="AN20" s="314"/>
      <c r="AO20" s="314"/>
      <c r="AP20" s="314"/>
      <c r="AQ20" s="314"/>
      <c r="AR20" s="314"/>
      <c r="AS20" s="314"/>
      <c r="AT20" s="314"/>
      <c r="AU20" s="315"/>
      <c r="AV20" s="315"/>
    </row>
    <row r="21" spans="1:48" s="303" customFormat="1" ht="22.5" customHeight="1">
      <c r="A21" s="304">
        <v>2362010101018</v>
      </c>
      <c r="B21" s="310" t="s">
        <v>7</v>
      </c>
      <c r="C21" s="310" t="s">
        <v>7</v>
      </c>
      <c r="D21" s="310" t="s">
        <v>7</v>
      </c>
      <c r="E21" s="310" t="s">
        <v>170</v>
      </c>
      <c r="F21" s="310"/>
      <c r="G21" s="310"/>
      <c r="H21" s="306" t="s">
        <v>569</v>
      </c>
      <c r="I21" s="306" t="s">
        <v>543</v>
      </c>
      <c r="J21" s="306" t="s">
        <v>543</v>
      </c>
      <c r="K21" s="313">
        <v>488000</v>
      </c>
      <c r="L21" s="313">
        <v>0</v>
      </c>
      <c r="M21" s="313">
        <v>0</v>
      </c>
      <c r="N21" s="313">
        <v>0</v>
      </c>
      <c r="O21" s="313">
        <f t="shared" si="6"/>
        <v>488000</v>
      </c>
      <c r="P21" s="313">
        <v>482460</v>
      </c>
      <c r="Q21" s="313">
        <v>482460</v>
      </c>
      <c r="R21" s="313">
        <f t="shared" si="7"/>
        <v>5540</v>
      </c>
      <c r="S21" s="313">
        <v>368440</v>
      </c>
      <c r="T21" s="308">
        <f t="shared" si="4"/>
        <v>114020</v>
      </c>
      <c r="U21" s="309">
        <f t="shared" si="8"/>
        <v>0.98864754098360652</v>
      </c>
      <c r="V21" s="306" t="s">
        <v>645</v>
      </c>
      <c r="W21" s="306" t="s">
        <v>628</v>
      </c>
      <c r="X21" s="306" t="s">
        <v>646</v>
      </c>
      <c r="Y21" s="310"/>
      <c r="Z21" s="310"/>
      <c r="AA21" s="310"/>
      <c r="AB21" s="310"/>
      <c r="AC21" s="310" t="e">
        <f t="shared" si="5"/>
        <v>#DIV/0!</v>
      </c>
      <c r="AD21" s="310"/>
      <c r="AE21" s="314"/>
      <c r="AF21" s="314"/>
      <c r="AG21" s="314"/>
      <c r="AH21" s="314"/>
      <c r="AI21" s="314"/>
      <c r="AJ21" s="314"/>
      <c r="AK21" s="314"/>
      <c r="AL21" s="314"/>
      <c r="AM21" s="314"/>
      <c r="AN21" s="314"/>
      <c r="AO21" s="314"/>
      <c r="AP21" s="314"/>
      <c r="AQ21" s="314"/>
      <c r="AR21" s="314"/>
      <c r="AS21" s="314"/>
      <c r="AT21" s="314"/>
      <c r="AU21" s="315"/>
      <c r="AV21" s="315"/>
    </row>
    <row r="22" spans="1:48" s="303" customFormat="1" ht="22.5" customHeight="1">
      <c r="A22" s="304">
        <v>2362010101019</v>
      </c>
      <c r="B22" s="310" t="s">
        <v>7</v>
      </c>
      <c r="C22" s="310" t="s">
        <v>7</v>
      </c>
      <c r="D22" s="310" t="s">
        <v>7</v>
      </c>
      <c r="E22" s="310" t="s">
        <v>88</v>
      </c>
      <c r="F22" s="310"/>
      <c r="G22" s="310"/>
      <c r="H22" s="306" t="s">
        <v>570</v>
      </c>
      <c r="I22" s="306" t="s">
        <v>543</v>
      </c>
      <c r="J22" s="306" t="s">
        <v>543</v>
      </c>
      <c r="K22" s="313">
        <v>1294000</v>
      </c>
      <c r="L22" s="313">
        <v>0</v>
      </c>
      <c r="M22" s="313">
        <v>0</v>
      </c>
      <c r="N22" s="313">
        <v>0</v>
      </c>
      <c r="O22" s="313">
        <f t="shared" si="6"/>
        <v>1294000</v>
      </c>
      <c r="P22" s="313">
        <v>1293500</v>
      </c>
      <c r="Q22" s="313">
        <v>1289615</v>
      </c>
      <c r="R22" s="313">
        <f t="shared" si="7"/>
        <v>500</v>
      </c>
      <c r="S22" s="313">
        <v>1293497</v>
      </c>
      <c r="T22" s="308">
        <f t="shared" si="4"/>
        <v>-3882</v>
      </c>
      <c r="U22" s="309">
        <f t="shared" si="8"/>
        <v>0.99961360123647602</v>
      </c>
      <c r="V22" s="306" t="s">
        <v>647</v>
      </c>
      <c r="W22" s="306" t="s">
        <v>628</v>
      </c>
      <c r="X22" s="306" t="s">
        <v>641</v>
      </c>
      <c r="Y22" s="310"/>
      <c r="Z22" s="310"/>
      <c r="AA22" s="310"/>
      <c r="AB22" s="310"/>
      <c r="AC22" s="310" t="e">
        <f t="shared" si="5"/>
        <v>#DIV/0!</v>
      </c>
      <c r="AD22" s="310"/>
      <c r="AE22" s="314"/>
      <c r="AF22" s="314"/>
      <c r="AG22" s="314"/>
      <c r="AH22" s="314"/>
      <c r="AI22" s="314"/>
      <c r="AJ22" s="314"/>
      <c r="AK22" s="314"/>
      <c r="AL22" s="314"/>
      <c r="AM22" s="314"/>
      <c r="AN22" s="314"/>
      <c r="AO22" s="314"/>
      <c r="AP22" s="314"/>
      <c r="AQ22" s="314"/>
      <c r="AR22" s="314"/>
      <c r="AS22" s="314"/>
      <c r="AT22" s="314"/>
      <c r="AU22" s="315"/>
      <c r="AV22" s="315"/>
    </row>
    <row r="23" spans="1:48" s="303" customFormat="1" ht="22.5" customHeight="1">
      <c r="A23" s="304">
        <v>2362010101020</v>
      </c>
      <c r="B23" s="310" t="s">
        <v>7</v>
      </c>
      <c r="C23" s="310" t="s">
        <v>7</v>
      </c>
      <c r="D23" s="310" t="s">
        <v>7</v>
      </c>
      <c r="E23" s="310" t="s">
        <v>61</v>
      </c>
      <c r="F23" s="310"/>
      <c r="G23" s="310"/>
      <c r="H23" s="306" t="s">
        <v>571</v>
      </c>
      <c r="I23" s="306" t="s">
        <v>543</v>
      </c>
      <c r="J23" s="306" t="s">
        <v>543</v>
      </c>
      <c r="K23" s="313">
        <v>56364000</v>
      </c>
      <c r="L23" s="313">
        <v>0</v>
      </c>
      <c r="M23" s="313">
        <v>0</v>
      </c>
      <c r="N23" s="313">
        <v>0</v>
      </c>
      <c r="O23" s="313">
        <f t="shared" si="6"/>
        <v>56364000</v>
      </c>
      <c r="P23" s="313">
        <v>56364000</v>
      </c>
      <c r="Q23" s="313">
        <v>56364000</v>
      </c>
      <c r="R23" s="313">
        <f t="shared" si="7"/>
        <v>0</v>
      </c>
      <c r="S23" s="313">
        <v>56210000</v>
      </c>
      <c r="T23" s="308">
        <f t="shared" si="4"/>
        <v>154000</v>
      </c>
      <c r="U23" s="309">
        <f t="shared" si="8"/>
        <v>1</v>
      </c>
      <c r="V23" s="306" t="s">
        <v>648</v>
      </c>
      <c r="W23" s="306"/>
      <c r="X23" s="306" t="s">
        <v>649</v>
      </c>
      <c r="Y23" s="310"/>
      <c r="Z23" s="310"/>
      <c r="AA23" s="310"/>
      <c r="AB23" s="310"/>
      <c r="AC23" s="310" t="e">
        <f t="shared" si="5"/>
        <v>#DIV/0!</v>
      </c>
      <c r="AD23" s="310"/>
      <c r="AE23" s="314"/>
      <c r="AF23" s="314"/>
      <c r="AG23" s="314"/>
      <c r="AH23" s="314"/>
      <c r="AI23" s="314"/>
      <c r="AJ23" s="314"/>
      <c r="AK23" s="314"/>
      <c r="AL23" s="314"/>
      <c r="AM23" s="314"/>
      <c r="AN23" s="314"/>
      <c r="AO23" s="314"/>
      <c r="AP23" s="314"/>
      <c r="AQ23" s="314"/>
      <c r="AR23" s="314"/>
      <c r="AS23" s="314"/>
      <c r="AT23" s="314"/>
      <c r="AU23" s="315"/>
      <c r="AV23" s="315"/>
    </row>
    <row r="24" spans="1:48" s="303" customFormat="1" ht="22.5" customHeight="1">
      <c r="A24" s="304">
        <v>2362010101021</v>
      </c>
      <c r="B24" s="310" t="s">
        <v>7</v>
      </c>
      <c r="C24" s="310" t="s">
        <v>7</v>
      </c>
      <c r="D24" s="310" t="s">
        <v>7</v>
      </c>
      <c r="E24" s="310" t="s">
        <v>218</v>
      </c>
      <c r="F24" s="310"/>
      <c r="G24" s="310"/>
      <c r="H24" s="306" t="s">
        <v>572</v>
      </c>
      <c r="I24" s="306" t="s">
        <v>543</v>
      </c>
      <c r="J24" s="306" t="s">
        <v>543</v>
      </c>
      <c r="K24" s="313">
        <v>110000</v>
      </c>
      <c r="L24" s="313">
        <v>150000</v>
      </c>
      <c r="M24" s="313">
        <v>0</v>
      </c>
      <c r="N24" s="313">
        <v>0</v>
      </c>
      <c r="O24" s="313">
        <f t="shared" si="6"/>
        <v>260000</v>
      </c>
      <c r="P24" s="313">
        <v>221950</v>
      </c>
      <c r="Q24" s="313">
        <v>221950</v>
      </c>
      <c r="R24" s="313">
        <f t="shared" si="7"/>
        <v>38050</v>
      </c>
      <c r="S24" s="313">
        <v>95220</v>
      </c>
      <c r="T24" s="308">
        <f t="shared" si="4"/>
        <v>126730</v>
      </c>
      <c r="U24" s="309">
        <f t="shared" si="8"/>
        <v>0.85365384615384621</v>
      </c>
      <c r="V24" s="306" t="s">
        <v>650</v>
      </c>
      <c r="W24" s="306" t="s">
        <v>628</v>
      </c>
      <c r="X24" s="306" t="s">
        <v>651</v>
      </c>
      <c r="Y24" s="310"/>
      <c r="Z24" s="310"/>
      <c r="AA24" s="310"/>
      <c r="AB24" s="310"/>
      <c r="AC24" s="310" t="e">
        <f t="shared" si="5"/>
        <v>#DIV/0!</v>
      </c>
      <c r="AD24" s="310"/>
      <c r="AE24" s="314"/>
      <c r="AF24" s="314"/>
      <c r="AG24" s="314"/>
      <c r="AH24" s="314"/>
      <c r="AI24" s="314"/>
      <c r="AJ24" s="314"/>
      <c r="AK24" s="314"/>
      <c r="AL24" s="314"/>
      <c r="AM24" s="314"/>
      <c r="AN24" s="314"/>
      <c r="AO24" s="314"/>
      <c r="AP24" s="314"/>
      <c r="AQ24" s="314"/>
      <c r="AR24" s="314"/>
      <c r="AS24" s="314"/>
      <c r="AT24" s="314"/>
      <c r="AU24" s="315"/>
      <c r="AV24" s="315"/>
    </row>
    <row r="25" spans="1:48" s="303" customFormat="1" ht="22.5" customHeight="1">
      <c r="A25" s="304">
        <v>2362010101022</v>
      </c>
      <c r="B25" s="310" t="s">
        <v>7</v>
      </c>
      <c r="C25" s="310" t="s">
        <v>7</v>
      </c>
      <c r="D25" s="310" t="s">
        <v>7</v>
      </c>
      <c r="E25" s="310" t="s">
        <v>223</v>
      </c>
      <c r="F25" s="310"/>
      <c r="G25" s="310"/>
      <c r="H25" s="306" t="s">
        <v>573</v>
      </c>
      <c r="I25" s="306" t="s">
        <v>543</v>
      </c>
      <c r="J25" s="306" t="s">
        <v>543</v>
      </c>
      <c r="K25" s="313">
        <v>16000</v>
      </c>
      <c r="L25" s="313">
        <v>50000</v>
      </c>
      <c r="M25" s="313">
        <v>0</v>
      </c>
      <c r="N25" s="313">
        <v>11600</v>
      </c>
      <c r="O25" s="313">
        <f t="shared" si="6"/>
        <v>77600</v>
      </c>
      <c r="P25" s="313">
        <v>36600</v>
      </c>
      <c r="Q25" s="313">
        <v>36600</v>
      </c>
      <c r="R25" s="313">
        <f t="shared" si="7"/>
        <v>41000</v>
      </c>
      <c r="S25" s="313">
        <v>18600</v>
      </c>
      <c r="T25" s="308">
        <f t="shared" si="4"/>
        <v>18000</v>
      </c>
      <c r="U25" s="309">
        <f t="shared" si="8"/>
        <v>0.47164948453608246</v>
      </c>
      <c r="V25" s="306" t="s">
        <v>652</v>
      </c>
      <c r="W25" s="306" t="s">
        <v>628</v>
      </c>
      <c r="X25" s="306" t="s">
        <v>653</v>
      </c>
      <c r="Y25" s="310"/>
      <c r="Z25" s="310"/>
      <c r="AA25" s="310"/>
      <c r="AB25" s="310"/>
      <c r="AC25" s="310" t="e">
        <f t="shared" si="5"/>
        <v>#DIV/0!</v>
      </c>
      <c r="AD25" s="310"/>
      <c r="AE25" s="314"/>
      <c r="AF25" s="314"/>
      <c r="AG25" s="314"/>
      <c r="AH25" s="314"/>
      <c r="AI25" s="314"/>
      <c r="AJ25" s="314"/>
      <c r="AK25" s="314"/>
      <c r="AL25" s="314"/>
      <c r="AM25" s="314"/>
      <c r="AN25" s="314"/>
      <c r="AO25" s="314"/>
      <c r="AP25" s="314"/>
      <c r="AQ25" s="314"/>
      <c r="AR25" s="314"/>
      <c r="AS25" s="314"/>
      <c r="AT25" s="314"/>
      <c r="AU25" s="315"/>
      <c r="AV25" s="315"/>
    </row>
    <row r="26" spans="1:48" s="303" customFormat="1" ht="22.5" customHeight="1">
      <c r="A26" s="304">
        <v>2362010101023</v>
      </c>
      <c r="B26" s="310" t="s">
        <v>7</v>
      </c>
      <c r="C26" s="310" t="s">
        <v>7</v>
      </c>
      <c r="D26" s="310" t="s">
        <v>7</v>
      </c>
      <c r="E26" s="310" t="s">
        <v>220</v>
      </c>
      <c r="F26" s="310"/>
      <c r="G26" s="310"/>
      <c r="H26" s="306" t="s">
        <v>574</v>
      </c>
      <c r="I26" s="306" t="s">
        <v>543</v>
      </c>
      <c r="J26" s="306" t="s">
        <v>543</v>
      </c>
      <c r="K26" s="313">
        <v>274000</v>
      </c>
      <c r="L26" s="313">
        <v>138000</v>
      </c>
      <c r="M26" s="313">
        <v>0</v>
      </c>
      <c r="N26" s="313">
        <v>42940</v>
      </c>
      <c r="O26" s="313">
        <f t="shared" si="6"/>
        <v>454940</v>
      </c>
      <c r="P26" s="313">
        <v>454940</v>
      </c>
      <c r="Q26" s="313">
        <v>348350</v>
      </c>
      <c r="R26" s="313">
        <f t="shared" si="7"/>
        <v>0</v>
      </c>
      <c r="S26" s="313">
        <v>272800</v>
      </c>
      <c r="T26" s="308">
        <f t="shared" si="4"/>
        <v>75550</v>
      </c>
      <c r="U26" s="309">
        <f t="shared" si="8"/>
        <v>1</v>
      </c>
      <c r="V26" s="306" t="s">
        <v>654</v>
      </c>
      <c r="W26" s="306"/>
      <c r="X26" s="306" t="s">
        <v>729</v>
      </c>
      <c r="Y26" s="310"/>
      <c r="Z26" s="310"/>
      <c r="AA26" s="310"/>
      <c r="AB26" s="310"/>
      <c r="AC26" s="310" t="e">
        <f t="shared" si="5"/>
        <v>#DIV/0!</v>
      </c>
      <c r="AD26" s="310"/>
      <c r="AE26" s="314"/>
      <c r="AF26" s="314"/>
      <c r="AG26" s="314"/>
      <c r="AH26" s="314"/>
      <c r="AI26" s="314"/>
      <c r="AJ26" s="314"/>
      <c r="AK26" s="314"/>
      <c r="AL26" s="314"/>
      <c r="AM26" s="314"/>
      <c r="AN26" s="314"/>
      <c r="AO26" s="314"/>
      <c r="AP26" s="314"/>
      <c r="AQ26" s="314"/>
      <c r="AR26" s="314"/>
      <c r="AS26" s="314"/>
      <c r="AT26" s="314"/>
      <c r="AU26" s="315"/>
      <c r="AV26" s="315"/>
    </row>
    <row r="27" spans="1:48" s="303" customFormat="1" ht="22.5" customHeight="1">
      <c r="A27" s="304">
        <v>2362010101024</v>
      </c>
      <c r="B27" s="310" t="s">
        <v>7</v>
      </c>
      <c r="C27" s="310" t="s">
        <v>7</v>
      </c>
      <c r="D27" s="310" t="s">
        <v>7</v>
      </c>
      <c r="E27" s="310" t="s">
        <v>122</v>
      </c>
      <c r="F27" s="310"/>
      <c r="G27" s="310"/>
      <c r="H27" s="306" t="s">
        <v>575</v>
      </c>
      <c r="I27" s="306" t="s">
        <v>543</v>
      </c>
      <c r="J27" s="306" t="s">
        <v>543</v>
      </c>
      <c r="K27" s="313">
        <v>124000</v>
      </c>
      <c r="L27" s="313">
        <v>-35000</v>
      </c>
      <c r="M27" s="313">
        <v>0</v>
      </c>
      <c r="N27" s="313">
        <v>0</v>
      </c>
      <c r="O27" s="313">
        <f t="shared" si="6"/>
        <v>89000</v>
      </c>
      <c r="P27" s="313">
        <v>83700</v>
      </c>
      <c r="Q27" s="313">
        <v>83700</v>
      </c>
      <c r="R27" s="313">
        <f t="shared" si="7"/>
        <v>5300</v>
      </c>
      <c r="S27" s="313">
        <v>87000</v>
      </c>
      <c r="T27" s="308">
        <f t="shared" si="4"/>
        <v>-3300</v>
      </c>
      <c r="U27" s="309">
        <f t="shared" si="8"/>
        <v>0.94044943820224725</v>
      </c>
      <c r="V27" s="306" t="s">
        <v>655</v>
      </c>
      <c r="W27" s="306" t="s">
        <v>628</v>
      </c>
      <c r="X27" s="306"/>
      <c r="Y27" s="310"/>
      <c r="Z27" s="310"/>
      <c r="AA27" s="310"/>
      <c r="AB27" s="310"/>
      <c r="AC27" s="310" t="e">
        <f t="shared" si="5"/>
        <v>#DIV/0!</v>
      </c>
      <c r="AD27" s="310"/>
      <c r="AE27" s="314"/>
      <c r="AF27" s="314"/>
      <c r="AG27" s="314"/>
      <c r="AH27" s="314"/>
      <c r="AI27" s="314"/>
      <c r="AJ27" s="314"/>
      <c r="AK27" s="314"/>
      <c r="AL27" s="314"/>
      <c r="AM27" s="314"/>
      <c r="AN27" s="314"/>
      <c r="AO27" s="314"/>
      <c r="AP27" s="314"/>
      <c r="AQ27" s="314"/>
      <c r="AR27" s="314"/>
      <c r="AS27" s="314"/>
      <c r="AT27" s="314"/>
      <c r="AU27" s="315"/>
      <c r="AV27" s="315"/>
    </row>
    <row r="28" spans="1:48" s="303" customFormat="1" ht="22.5" customHeight="1">
      <c r="A28" s="304">
        <v>2362010101025</v>
      </c>
      <c r="B28" s="310" t="s">
        <v>7</v>
      </c>
      <c r="C28" s="310" t="s">
        <v>7</v>
      </c>
      <c r="D28" s="310" t="s">
        <v>7</v>
      </c>
      <c r="E28" s="310" t="s">
        <v>567</v>
      </c>
      <c r="F28" s="310"/>
      <c r="G28" s="310"/>
      <c r="H28" s="306" t="s">
        <v>576</v>
      </c>
      <c r="I28" s="306" t="s">
        <v>543</v>
      </c>
      <c r="J28" s="306" t="s">
        <v>543</v>
      </c>
      <c r="K28" s="313">
        <v>177000</v>
      </c>
      <c r="L28" s="313">
        <v>-20000</v>
      </c>
      <c r="M28" s="313">
        <v>0</v>
      </c>
      <c r="N28" s="313">
        <v>3979</v>
      </c>
      <c r="O28" s="313">
        <f t="shared" si="6"/>
        <v>160979</v>
      </c>
      <c r="P28" s="313">
        <v>160979</v>
      </c>
      <c r="Q28" s="313">
        <v>160979</v>
      </c>
      <c r="R28" s="313">
        <f t="shared" si="7"/>
        <v>0</v>
      </c>
      <c r="S28" s="313">
        <v>142649</v>
      </c>
      <c r="T28" s="308">
        <f t="shared" si="4"/>
        <v>18330</v>
      </c>
      <c r="U28" s="309">
        <f t="shared" si="8"/>
        <v>1</v>
      </c>
      <c r="V28" s="306" t="s">
        <v>656</v>
      </c>
      <c r="W28" s="306"/>
      <c r="X28" s="306" t="s">
        <v>717</v>
      </c>
      <c r="Y28" s="310"/>
      <c r="Z28" s="310"/>
      <c r="AA28" s="310"/>
      <c r="AB28" s="310"/>
      <c r="AC28" s="310" t="e">
        <f t="shared" si="5"/>
        <v>#DIV/0!</v>
      </c>
      <c r="AD28" s="310"/>
      <c r="AE28" s="314"/>
      <c r="AF28" s="314"/>
      <c r="AG28" s="314"/>
      <c r="AH28" s="314"/>
      <c r="AI28" s="314"/>
      <c r="AJ28" s="314"/>
      <c r="AK28" s="314"/>
      <c r="AL28" s="314"/>
      <c r="AM28" s="314"/>
      <c r="AN28" s="314"/>
      <c r="AO28" s="314"/>
      <c r="AP28" s="314"/>
      <c r="AQ28" s="314"/>
      <c r="AR28" s="314"/>
      <c r="AS28" s="314"/>
      <c r="AT28" s="314"/>
      <c r="AU28" s="315"/>
      <c r="AV28" s="315"/>
    </row>
    <row r="29" spans="1:48" s="303" customFormat="1" ht="22.5" customHeight="1">
      <c r="A29" s="304">
        <v>2362010102000</v>
      </c>
      <c r="B29" s="310" t="s">
        <v>7</v>
      </c>
      <c r="C29" s="310" t="s">
        <v>7</v>
      </c>
      <c r="D29" s="310" t="s">
        <v>4</v>
      </c>
      <c r="E29" s="326" t="s">
        <v>726</v>
      </c>
      <c r="F29" s="310"/>
      <c r="G29" s="310"/>
      <c r="H29" s="306" t="s">
        <v>577</v>
      </c>
      <c r="I29" s="306" t="s">
        <v>543</v>
      </c>
      <c r="J29" s="306" t="s">
        <v>543</v>
      </c>
      <c r="K29" s="313">
        <v>1000</v>
      </c>
      <c r="L29" s="313">
        <v>0</v>
      </c>
      <c r="M29" s="313">
        <v>0</v>
      </c>
      <c r="N29" s="313">
        <v>0</v>
      </c>
      <c r="O29" s="313">
        <f>K29+L29+M29+N29</f>
        <v>1000</v>
      </c>
      <c r="P29" s="313">
        <v>0</v>
      </c>
      <c r="Q29" s="313">
        <v>0</v>
      </c>
      <c r="R29" s="313">
        <f t="shared" si="7"/>
        <v>1000</v>
      </c>
      <c r="S29" s="313">
        <v>0</v>
      </c>
      <c r="T29" s="308">
        <f t="shared" si="4"/>
        <v>0</v>
      </c>
      <c r="U29" s="309">
        <f t="shared" si="8"/>
        <v>0</v>
      </c>
      <c r="V29" s="306" t="s">
        <v>657</v>
      </c>
      <c r="W29" s="306" t="s">
        <v>658</v>
      </c>
      <c r="X29" s="306" t="s">
        <v>641</v>
      </c>
      <c r="Y29" s="310"/>
      <c r="Z29" s="310"/>
      <c r="AA29" s="310"/>
      <c r="AB29" s="310"/>
      <c r="AC29" s="310" t="e">
        <f t="shared" si="5"/>
        <v>#DIV/0!</v>
      </c>
      <c r="AD29" s="310"/>
      <c r="AE29" s="314"/>
      <c r="AF29" s="314"/>
      <c r="AG29" s="314"/>
      <c r="AH29" s="314"/>
      <c r="AI29" s="314"/>
      <c r="AJ29" s="314"/>
      <c r="AK29" s="314"/>
      <c r="AL29" s="314"/>
      <c r="AM29" s="314"/>
      <c r="AN29" s="314"/>
      <c r="AO29" s="314"/>
      <c r="AP29" s="314"/>
      <c r="AQ29" s="314"/>
      <c r="AR29" s="314"/>
      <c r="AS29" s="314"/>
      <c r="AT29" s="314"/>
      <c r="AU29" s="315"/>
      <c r="AV29" s="315"/>
    </row>
    <row r="30" spans="1:48" s="303" customFormat="1" ht="22.5" customHeight="1">
      <c r="A30" s="304">
        <v>2362010102001</v>
      </c>
      <c r="B30" s="310" t="s">
        <v>7</v>
      </c>
      <c r="C30" s="310" t="s">
        <v>7</v>
      </c>
      <c r="D30" s="310" t="s">
        <v>4</v>
      </c>
      <c r="E30" s="326" t="s">
        <v>547</v>
      </c>
      <c r="F30" s="310"/>
      <c r="G30" s="310"/>
      <c r="H30" s="306" t="s">
        <v>578</v>
      </c>
      <c r="I30" s="306" t="s">
        <v>543</v>
      </c>
      <c r="J30" s="306" t="s">
        <v>543</v>
      </c>
      <c r="K30" s="313">
        <v>544000</v>
      </c>
      <c r="L30" s="313">
        <v>-200000</v>
      </c>
      <c r="M30" s="313">
        <v>0</v>
      </c>
      <c r="N30" s="313">
        <v>9730</v>
      </c>
      <c r="O30" s="313">
        <f>K30+L30+M30+N30</f>
        <v>353730</v>
      </c>
      <c r="P30" s="313">
        <v>353730</v>
      </c>
      <c r="Q30" s="313">
        <v>353730</v>
      </c>
      <c r="R30" s="313">
        <f t="shared" si="7"/>
        <v>0</v>
      </c>
      <c r="S30" s="313">
        <v>624436</v>
      </c>
      <c r="T30" s="308">
        <f t="shared" si="4"/>
        <v>-270706</v>
      </c>
      <c r="U30" s="309">
        <f t="shared" si="8"/>
        <v>1</v>
      </c>
      <c r="V30" s="306" t="s">
        <v>659</v>
      </c>
      <c r="W30" s="306"/>
      <c r="X30" s="306" t="s">
        <v>660</v>
      </c>
      <c r="Y30" s="310"/>
      <c r="Z30" s="310"/>
      <c r="AA30" s="310"/>
      <c r="AB30" s="310"/>
      <c r="AC30" s="310" t="e">
        <f t="shared" si="5"/>
        <v>#DIV/0!</v>
      </c>
      <c r="AD30" s="310"/>
      <c r="AE30" s="314"/>
      <c r="AF30" s="314"/>
      <c r="AG30" s="314"/>
      <c r="AH30" s="314"/>
      <c r="AI30" s="314"/>
      <c r="AJ30" s="314"/>
      <c r="AK30" s="314"/>
      <c r="AL30" s="314"/>
      <c r="AM30" s="314"/>
      <c r="AN30" s="314"/>
      <c r="AO30" s="314"/>
      <c r="AP30" s="314"/>
      <c r="AQ30" s="314"/>
      <c r="AR30" s="314"/>
      <c r="AS30" s="314"/>
      <c r="AT30" s="314"/>
      <c r="AU30" s="315"/>
      <c r="AV30" s="315"/>
    </row>
    <row r="31" spans="1:48" s="303" customFormat="1" ht="22.5" customHeight="1">
      <c r="A31" s="304">
        <v>2362010103001</v>
      </c>
      <c r="B31" s="310" t="s">
        <v>7</v>
      </c>
      <c r="C31" s="310" t="s">
        <v>7</v>
      </c>
      <c r="D31" s="310" t="s">
        <v>251</v>
      </c>
      <c r="E31" s="310" t="s">
        <v>545</v>
      </c>
      <c r="F31" s="310"/>
      <c r="G31" s="310"/>
      <c r="H31" s="306" t="s">
        <v>579</v>
      </c>
      <c r="I31" s="306" t="s">
        <v>543</v>
      </c>
      <c r="J31" s="306" t="s">
        <v>543</v>
      </c>
      <c r="K31" s="313">
        <v>4436000</v>
      </c>
      <c r="L31" s="313">
        <v>1867000</v>
      </c>
      <c r="M31" s="313">
        <v>0</v>
      </c>
      <c r="N31" s="313">
        <v>0</v>
      </c>
      <c r="O31" s="313">
        <f t="shared" si="6"/>
        <v>6303000</v>
      </c>
      <c r="P31" s="313">
        <v>5187600</v>
      </c>
      <c r="Q31" s="313">
        <v>5187600</v>
      </c>
      <c r="R31" s="313">
        <f t="shared" si="7"/>
        <v>1115400</v>
      </c>
      <c r="S31" s="313">
        <v>7347800</v>
      </c>
      <c r="T31" s="308">
        <f t="shared" si="4"/>
        <v>-2160200</v>
      </c>
      <c r="U31" s="309">
        <f t="shared" si="8"/>
        <v>0.82303664921465969</v>
      </c>
      <c r="V31" s="306" t="s">
        <v>719</v>
      </c>
      <c r="W31" s="306" t="s">
        <v>628</v>
      </c>
      <c r="X31" s="306" t="s">
        <v>661</v>
      </c>
      <c r="Y31" s="310"/>
      <c r="Z31" s="310"/>
      <c r="AA31" s="310"/>
      <c r="AB31" s="310"/>
      <c r="AC31" s="310" t="e">
        <f t="shared" si="5"/>
        <v>#DIV/0!</v>
      </c>
      <c r="AD31" s="310"/>
      <c r="AE31" s="314"/>
      <c r="AF31" s="314"/>
      <c r="AG31" s="314"/>
      <c r="AH31" s="314"/>
      <c r="AI31" s="314"/>
      <c r="AJ31" s="314"/>
      <c r="AK31" s="314"/>
      <c r="AL31" s="314"/>
      <c r="AM31" s="314"/>
      <c r="AN31" s="314"/>
      <c r="AO31" s="314"/>
      <c r="AP31" s="314"/>
      <c r="AQ31" s="314"/>
      <c r="AR31" s="314"/>
      <c r="AS31" s="314"/>
      <c r="AT31" s="314"/>
      <c r="AU31" s="315"/>
      <c r="AV31" s="315"/>
    </row>
    <row r="32" spans="1:48" s="303" customFormat="1" ht="22.5" customHeight="1">
      <c r="A32" s="304">
        <v>2362010103002</v>
      </c>
      <c r="B32" s="310" t="s">
        <v>7</v>
      </c>
      <c r="C32" s="310" t="s">
        <v>7</v>
      </c>
      <c r="D32" s="310" t="s">
        <v>251</v>
      </c>
      <c r="E32" s="310" t="s">
        <v>547</v>
      </c>
      <c r="F32" s="310" t="s">
        <v>545</v>
      </c>
      <c r="G32" s="310"/>
      <c r="H32" s="306" t="s">
        <v>580</v>
      </c>
      <c r="I32" s="306" t="s">
        <v>543</v>
      </c>
      <c r="J32" s="306" t="s">
        <v>543</v>
      </c>
      <c r="K32" s="313">
        <v>258000</v>
      </c>
      <c r="L32" s="313">
        <v>0</v>
      </c>
      <c r="M32" s="313">
        <v>0</v>
      </c>
      <c r="N32" s="313">
        <v>0</v>
      </c>
      <c r="O32" s="313">
        <f t="shared" si="6"/>
        <v>258000</v>
      </c>
      <c r="P32" s="313">
        <v>193500</v>
      </c>
      <c r="Q32" s="313">
        <v>193500</v>
      </c>
      <c r="R32" s="313">
        <f t="shared" si="7"/>
        <v>64500</v>
      </c>
      <c r="S32" s="313">
        <v>258000</v>
      </c>
      <c r="T32" s="308">
        <f t="shared" si="4"/>
        <v>-64500</v>
      </c>
      <c r="U32" s="309">
        <f t="shared" si="8"/>
        <v>0.75</v>
      </c>
      <c r="V32" s="306" t="s">
        <v>720</v>
      </c>
      <c r="W32" s="306" t="s">
        <v>628</v>
      </c>
      <c r="X32" s="306" t="s">
        <v>661</v>
      </c>
      <c r="Y32" s="310"/>
      <c r="Z32" s="310"/>
      <c r="AA32" s="310"/>
      <c r="AB32" s="310"/>
      <c r="AC32" s="310" t="e">
        <f t="shared" si="5"/>
        <v>#DIV/0!</v>
      </c>
      <c r="AD32" s="310"/>
      <c r="AE32" s="314"/>
      <c r="AF32" s="314"/>
      <c r="AG32" s="314"/>
      <c r="AH32" s="314"/>
      <c r="AI32" s="314"/>
      <c r="AJ32" s="314"/>
      <c r="AK32" s="314"/>
      <c r="AL32" s="314"/>
      <c r="AM32" s="314"/>
      <c r="AN32" s="314"/>
      <c r="AO32" s="314"/>
      <c r="AP32" s="314"/>
      <c r="AQ32" s="314"/>
      <c r="AR32" s="314"/>
      <c r="AS32" s="314"/>
      <c r="AT32" s="314"/>
      <c r="AU32" s="315"/>
      <c r="AV32" s="315"/>
    </row>
    <row r="33" spans="1:48" s="303" customFormat="1" ht="22.5" customHeight="1">
      <c r="A33" s="304">
        <v>2362010103003</v>
      </c>
      <c r="B33" s="310" t="s">
        <v>7</v>
      </c>
      <c r="C33" s="310" t="s">
        <v>7</v>
      </c>
      <c r="D33" s="310" t="s">
        <v>251</v>
      </c>
      <c r="E33" s="310" t="s">
        <v>547</v>
      </c>
      <c r="F33" s="310" t="s">
        <v>547</v>
      </c>
      <c r="G33" s="310"/>
      <c r="H33" s="306" t="s">
        <v>581</v>
      </c>
      <c r="I33" s="306" t="s">
        <v>543</v>
      </c>
      <c r="J33" s="306" t="s">
        <v>543</v>
      </c>
      <c r="K33" s="313">
        <v>0</v>
      </c>
      <c r="L33" s="313">
        <v>84000</v>
      </c>
      <c r="M33" s="313">
        <v>0</v>
      </c>
      <c r="N33" s="313">
        <v>0</v>
      </c>
      <c r="O33" s="313">
        <f t="shared" si="6"/>
        <v>84000</v>
      </c>
      <c r="P33" s="313">
        <v>84000</v>
      </c>
      <c r="Q33" s="313">
        <v>84000</v>
      </c>
      <c r="R33" s="313">
        <f t="shared" si="7"/>
        <v>0</v>
      </c>
      <c r="S33" s="313">
        <v>232000</v>
      </c>
      <c r="T33" s="308">
        <f t="shared" si="4"/>
        <v>-148000</v>
      </c>
      <c r="U33" s="309">
        <f t="shared" si="8"/>
        <v>1</v>
      </c>
      <c r="V33" s="306" t="s">
        <v>721</v>
      </c>
      <c r="W33" s="306"/>
      <c r="X33" s="306" t="s">
        <v>661</v>
      </c>
      <c r="Y33" s="310"/>
      <c r="Z33" s="310"/>
      <c r="AA33" s="310"/>
      <c r="AB33" s="310"/>
      <c r="AC33" s="310" t="e">
        <f t="shared" si="5"/>
        <v>#DIV/0!</v>
      </c>
      <c r="AD33" s="310"/>
      <c r="AE33" s="314"/>
      <c r="AF33" s="314"/>
      <c r="AG33" s="314"/>
      <c r="AH33" s="314"/>
      <c r="AI33" s="314"/>
      <c r="AJ33" s="314"/>
      <c r="AK33" s="314"/>
      <c r="AL33" s="314"/>
      <c r="AM33" s="314"/>
      <c r="AN33" s="314"/>
      <c r="AO33" s="314"/>
      <c r="AP33" s="314"/>
      <c r="AQ33" s="314"/>
      <c r="AR33" s="314"/>
      <c r="AS33" s="314"/>
      <c r="AT33" s="314"/>
      <c r="AU33" s="315"/>
      <c r="AV33" s="315"/>
    </row>
    <row r="34" spans="1:48" s="303" customFormat="1" ht="22.5" customHeight="1">
      <c r="A34" s="304">
        <v>2362010103004</v>
      </c>
      <c r="B34" s="310" t="s">
        <v>7</v>
      </c>
      <c r="C34" s="310" t="s">
        <v>7</v>
      </c>
      <c r="D34" s="310" t="s">
        <v>251</v>
      </c>
      <c r="E34" s="310" t="s">
        <v>547</v>
      </c>
      <c r="F34" s="310" t="s">
        <v>548</v>
      </c>
      <c r="G34" s="310"/>
      <c r="H34" s="306" t="s">
        <v>582</v>
      </c>
      <c r="I34" s="306" t="s">
        <v>543</v>
      </c>
      <c r="J34" s="306" t="s">
        <v>543</v>
      </c>
      <c r="K34" s="313">
        <v>121000</v>
      </c>
      <c r="L34" s="313">
        <v>29000</v>
      </c>
      <c r="M34" s="313">
        <v>0</v>
      </c>
      <c r="N34" s="313">
        <v>0</v>
      </c>
      <c r="O34" s="313">
        <f t="shared" si="6"/>
        <v>150000</v>
      </c>
      <c r="P34" s="313">
        <v>135880</v>
      </c>
      <c r="Q34" s="313">
        <v>135880</v>
      </c>
      <c r="R34" s="313">
        <f t="shared" si="7"/>
        <v>14120</v>
      </c>
      <c r="S34" s="313">
        <v>185190</v>
      </c>
      <c r="T34" s="308">
        <f t="shared" si="4"/>
        <v>-49310</v>
      </c>
      <c r="U34" s="309">
        <f t="shared" si="8"/>
        <v>0.90586666666666671</v>
      </c>
      <c r="V34" s="306" t="s">
        <v>719</v>
      </c>
      <c r="W34" s="306" t="s">
        <v>628</v>
      </c>
      <c r="X34" s="306" t="s">
        <v>661</v>
      </c>
      <c r="Y34" s="310"/>
      <c r="Z34" s="310"/>
      <c r="AA34" s="310"/>
      <c r="AB34" s="310"/>
      <c r="AC34" s="310" t="e">
        <f t="shared" si="5"/>
        <v>#DIV/0!</v>
      </c>
      <c r="AD34" s="310"/>
      <c r="AE34" s="314"/>
      <c r="AF34" s="314"/>
      <c r="AG34" s="314"/>
      <c r="AH34" s="314"/>
      <c r="AI34" s="314"/>
      <c r="AJ34" s="314"/>
      <c r="AK34" s="314"/>
      <c r="AL34" s="314"/>
      <c r="AM34" s="314"/>
      <c r="AN34" s="314"/>
      <c r="AO34" s="314"/>
      <c r="AP34" s="314"/>
      <c r="AQ34" s="314"/>
      <c r="AR34" s="314"/>
      <c r="AS34" s="314"/>
      <c r="AT34" s="314"/>
      <c r="AU34" s="315"/>
      <c r="AV34" s="315"/>
    </row>
    <row r="35" spans="1:48" s="303" customFormat="1" ht="22.5" customHeight="1">
      <c r="A35" s="304">
        <v>2362010103005</v>
      </c>
      <c r="B35" s="310" t="s">
        <v>7</v>
      </c>
      <c r="C35" s="310" t="s">
        <v>7</v>
      </c>
      <c r="D35" s="310" t="s">
        <v>251</v>
      </c>
      <c r="E35" s="310" t="s">
        <v>547</v>
      </c>
      <c r="F35" s="310" t="s">
        <v>551</v>
      </c>
      <c r="G35" s="310"/>
      <c r="H35" s="306" t="s">
        <v>583</v>
      </c>
      <c r="I35" s="306" t="s">
        <v>543</v>
      </c>
      <c r="J35" s="306" t="s">
        <v>543</v>
      </c>
      <c r="K35" s="313">
        <v>164000</v>
      </c>
      <c r="L35" s="313">
        <v>188000</v>
      </c>
      <c r="M35" s="313">
        <v>0</v>
      </c>
      <c r="N35" s="313">
        <v>0</v>
      </c>
      <c r="O35" s="313">
        <f t="shared" si="6"/>
        <v>352000</v>
      </c>
      <c r="P35" s="313">
        <v>347076</v>
      </c>
      <c r="Q35" s="313">
        <v>347076</v>
      </c>
      <c r="R35" s="313">
        <f t="shared" si="7"/>
        <v>4924</v>
      </c>
      <c r="S35" s="313">
        <v>136506</v>
      </c>
      <c r="T35" s="308">
        <f t="shared" si="4"/>
        <v>210570</v>
      </c>
      <c r="U35" s="309">
        <f t="shared" si="8"/>
        <v>0.98601136363636366</v>
      </c>
      <c r="V35" s="306" t="s">
        <v>732</v>
      </c>
      <c r="W35" s="306" t="s">
        <v>628</v>
      </c>
      <c r="X35" s="306" t="s">
        <v>661</v>
      </c>
      <c r="Y35" s="310"/>
      <c r="Z35" s="310"/>
      <c r="AA35" s="310"/>
      <c r="AB35" s="310"/>
      <c r="AC35" s="310" t="e">
        <f t="shared" si="5"/>
        <v>#DIV/0!</v>
      </c>
      <c r="AD35" s="310"/>
      <c r="AE35" s="314"/>
      <c r="AF35" s="314"/>
      <c r="AG35" s="314"/>
      <c r="AH35" s="314"/>
      <c r="AI35" s="314"/>
      <c r="AJ35" s="314"/>
      <c r="AK35" s="314"/>
      <c r="AL35" s="314"/>
      <c r="AM35" s="314"/>
      <c r="AN35" s="314"/>
      <c r="AO35" s="314"/>
      <c r="AP35" s="314"/>
      <c r="AQ35" s="314"/>
      <c r="AR35" s="314"/>
      <c r="AS35" s="314"/>
      <c r="AT35" s="314"/>
      <c r="AU35" s="315"/>
      <c r="AV35" s="315"/>
    </row>
    <row r="36" spans="1:48" s="303" customFormat="1" ht="22.5" customHeight="1">
      <c r="A36" s="304">
        <v>2362010103006</v>
      </c>
      <c r="B36" s="305" t="s">
        <v>7</v>
      </c>
      <c r="C36" s="305" t="s">
        <v>7</v>
      </c>
      <c r="D36" s="305" t="s">
        <v>251</v>
      </c>
      <c r="E36" s="305" t="s">
        <v>547</v>
      </c>
      <c r="F36" s="305" t="s">
        <v>255</v>
      </c>
      <c r="G36" s="305"/>
      <c r="H36" s="306" t="s">
        <v>584</v>
      </c>
      <c r="I36" s="306" t="s">
        <v>543</v>
      </c>
      <c r="J36" s="306" t="s">
        <v>543</v>
      </c>
      <c r="K36" s="307">
        <v>626000</v>
      </c>
      <c r="L36" s="307">
        <v>611000</v>
      </c>
      <c r="M36" s="313">
        <v>0</v>
      </c>
      <c r="N36" s="313">
        <v>0</v>
      </c>
      <c r="O36" s="307">
        <f t="shared" si="6"/>
        <v>1237000</v>
      </c>
      <c r="P36" s="307">
        <v>1217645</v>
      </c>
      <c r="Q36" s="307">
        <v>1217645</v>
      </c>
      <c r="R36" s="313">
        <f t="shared" si="7"/>
        <v>19355</v>
      </c>
      <c r="S36" s="307">
        <v>734699</v>
      </c>
      <c r="T36" s="308">
        <f t="shared" si="4"/>
        <v>482946</v>
      </c>
      <c r="U36" s="309">
        <f t="shared" si="8"/>
        <v>0.9843532740501213</v>
      </c>
      <c r="V36" s="306" t="s">
        <v>719</v>
      </c>
      <c r="W36" s="306" t="s">
        <v>628</v>
      </c>
      <c r="X36" s="306" t="s">
        <v>661</v>
      </c>
      <c r="Y36" s="310"/>
      <c r="Z36" s="310"/>
      <c r="AA36" s="310"/>
      <c r="AB36" s="310"/>
      <c r="AC36" s="310" t="e">
        <f t="shared" si="5"/>
        <v>#DIV/0!</v>
      </c>
      <c r="AD36" s="305"/>
      <c r="AE36" s="311"/>
      <c r="AF36" s="311"/>
      <c r="AG36" s="311"/>
      <c r="AH36" s="312"/>
      <c r="AI36" s="312"/>
      <c r="AJ36" s="311"/>
      <c r="AK36" s="311"/>
      <c r="AL36" s="311"/>
      <c r="AM36" s="311"/>
      <c r="AN36" s="311"/>
      <c r="AO36" s="311"/>
      <c r="AP36" s="311"/>
      <c r="AQ36" s="311"/>
      <c r="AR36" s="311"/>
      <c r="AS36" s="312"/>
      <c r="AT36" s="312"/>
      <c r="AU36" s="312"/>
      <c r="AV36" s="312"/>
    </row>
    <row r="37" spans="1:48" s="303" customFormat="1" ht="22.5" customHeight="1">
      <c r="A37" s="304">
        <v>2362010103007</v>
      </c>
      <c r="B37" s="305" t="s">
        <v>7</v>
      </c>
      <c r="C37" s="305" t="s">
        <v>7</v>
      </c>
      <c r="D37" s="305" t="s">
        <v>251</v>
      </c>
      <c r="E37" s="305" t="s">
        <v>547</v>
      </c>
      <c r="F37" s="305" t="s">
        <v>554</v>
      </c>
      <c r="G37" s="305"/>
      <c r="H37" s="306" t="s">
        <v>585</v>
      </c>
      <c r="I37" s="306" t="s">
        <v>543</v>
      </c>
      <c r="J37" s="306" t="s">
        <v>543</v>
      </c>
      <c r="K37" s="307">
        <v>493000</v>
      </c>
      <c r="L37" s="307">
        <v>515000</v>
      </c>
      <c r="M37" s="313">
        <v>0</v>
      </c>
      <c r="N37" s="313">
        <v>0</v>
      </c>
      <c r="O37" s="307">
        <f t="shared" si="6"/>
        <v>1008000</v>
      </c>
      <c r="P37" s="307">
        <v>992030</v>
      </c>
      <c r="Q37" s="307">
        <v>992030</v>
      </c>
      <c r="R37" s="313">
        <f t="shared" si="7"/>
        <v>15970</v>
      </c>
      <c r="S37" s="307">
        <v>768062</v>
      </c>
      <c r="T37" s="308">
        <f t="shared" si="4"/>
        <v>223968</v>
      </c>
      <c r="U37" s="309">
        <f t="shared" si="8"/>
        <v>0.98415674603174608</v>
      </c>
      <c r="V37" s="306" t="s">
        <v>719</v>
      </c>
      <c r="W37" s="306" t="s">
        <v>628</v>
      </c>
      <c r="X37" s="306" t="s">
        <v>661</v>
      </c>
      <c r="Y37" s="310"/>
      <c r="Z37" s="310"/>
      <c r="AA37" s="310"/>
      <c r="AB37" s="310"/>
      <c r="AC37" s="310" t="e">
        <f t="shared" si="5"/>
        <v>#DIV/0!</v>
      </c>
      <c r="AD37" s="305"/>
      <c r="AE37" s="311"/>
      <c r="AF37" s="311"/>
      <c r="AG37" s="311"/>
      <c r="AH37" s="312"/>
      <c r="AI37" s="312"/>
      <c r="AJ37" s="311"/>
      <c r="AK37" s="311"/>
      <c r="AL37" s="311"/>
      <c r="AM37" s="311"/>
      <c r="AN37" s="311"/>
      <c r="AO37" s="311"/>
      <c r="AP37" s="311"/>
      <c r="AQ37" s="311"/>
      <c r="AR37" s="311"/>
      <c r="AS37" s="312"/>
      <c r="AT37" s="312"/>
      <c r="AU37" s="312"/>
      <c r="AV37" s="312"/>
    </row>
    <row r="38" spans="1:48" s="303" customFormat="1" ht="22.5" customHeight="1">
      <c r="A38" s="304">
        <v>2362010103008</v>
      </c>
      <c r="B38" s="305" t="s">
        <v>7</v>
      </c>
      <c r="C38" s="305" t="s">
        <v>7</v>
      </c>
      <c r="D38" s="305" t="s">
        <v>251</v>
      </c>
      <c r="E38" s="305" t="s">
        <v>547</v>
      </c>
      <c r="F38" s="305" t="s">
        <v>556</v>
      </c>
      <c r="G38" s="305"/>
      <c r="H38" s="306" t="s">
        <v>586</v>
      </c>
      <c r="I38" s="306" t="s">
        <v>543</v>
      </c>
      <c r="J38" s="306" t="s">
        <v>543</v>
      </c>
      <c r="K38" s="307">
        <v>621000</v>
      </c>
      <c r="L38" s="307">
        <v>262000</v>
      </c>
      <c r="M38" s="313">
        <v>0</v>
      </c>
      <c r="N38" s="313">
        <v>0</v>
      </c>
      <c r="O38" s="307">
        <f t="shared" si="6"/>
        <v>883000</v>
      </c>
      <c r="P38" s="307">
        <v>726264</v>
      </c>
      <c r="Q38" s="307">
        <v>726264</v>
      </c>
      <c r="R38" s="313">
        <f t="shared" si="7"/>
        <v>156736</v>
      </c>
      <c r="S38" s="307">
        <v>1028692</v>
      </c>
      <c r="T38" s="308">
        <f t="shared" si="4"/>
        <v>-302428</v>
      </c>
      <c r="U38" s="309">
        <f t="shared" si="8"/>
        <v>0.8224960362400906</v>
      </c>
      <c r="V38" s="306" t="s">
        <v>719</v>
      </c>
      <c r="W38" s="306" t="s">
        <v>628</v>
      </c>
      <c r="X38" s="306" t="s">
        <v>661</v>
      </c>
      <c r="Y38" s="310"/>
      <c r="Z38" s="310"/>
      <c r="AA38" s="310"/>
      <c r="AB38" s="310"/>
      <c r="AC38" s="310" t="e">
        <f t="shared" si="5"/>
        <v>#DIV/0!</v>
      </c>
      <c r="AD38" s="305"/>
      <c r="AE38" s="311"/>
      <c r="AF38" s="311"/>
      <c r="AG38" s="311"/>
      <c r="AH38" s="312"/>
      <c r="AI38" s="312"/>
      <c r="AJ38" s="311"/>
      <c r="AK38" s="311"/>
      <c r="AL38" s="311"/>
      <c r="AM38" s="311"/>
      <c r="AN38" s="311"/>
      <c r="AO38" s="311"/>
      <c r="AP38" s="311"/>
      <c r="AQ38" s="311"/>
      <c r="AR38" s="311"/>
      <c r="AS38" s="312"/>
      <c r="AT38" s="312"/>
      <c r="AU38" s="312"/>
      <c r="AV38" s="312"/>
    </row>
    <row r="39" spans="1:48" s="303" customFormat="1" ht="22.5" customHeight="1">
      <c r="A39" s="304">
        <v>2362010103009</v>
      </c>
      <c r="B39" s="305" t="s">
        <v>7</v>
      </c>
      <c r="C39" s="305" t="s">
        <v>7</v>
      </c>
      <c r="D39" s="305" t="s">
        <v>251</v>
      </c>
      <c r="E39" s="305" t="s">
        <v>548</v>
      </c>
      <c r="F39" s="305"/>
      <c r="G39" s="305"/>
      <c r="H39" s="306" t="s">
        <v>587</v>
      </c>
      <c r="I39" s="306" t="s">
        <v>543</v>
      </c>
      <c r="J39" s="306" t="s">
        <v>543</v>
      </c>
      <c r="K39" s="307">
        <v>689000</v>
      </c>
      <c r="L39" s="307">
        <v>840000</v>
      </c>
      <c r="M39" s="313">
        <v>0</v>
      </c>
      <c r="N39" s="313">
        <v>0</v>
      </c>
      <c r="O39" s="307">
        <f t="shared" si="6"/>
        <v>1529000</v>
      </c>
      <c r="P39" s="307">
        <v>1529000</v>
      </c>
      <c r="Q39" s="307">
        <v>1529000</v>
      </c>
      <c r="R39" s="313">
        <f t="shared" si="7"/>
        <v>0</v>
      </c>
      <c r="S39" s="307">
        <v>1103000</v>
      </c>
      <c r="T39" s="308">
        <f t="shared" si="4"/>
        <v>426000</v>
      </c>
      <c r="U39" s="309">
        <f t="shared" si="8"/>
        <v>1</v>
      </c>
      <c r="V39" s="306" t="s">
        <v>719</v>
      </c>
      <c r="W39" s="306"/>
      <c r="X39" s="306" t="s">
        <v>661</v>
      </c>
      <c r="Y39" s="310"/>
      <c r="Z39" s="310"/>
      <c r="AA39" s="310"/>
      <c r="AB39" s="310"/>
      <c r="AC39" s="310" t="e">
        <f t="shared" si="5"/>
        <v>#DIV/0!</v>
      </c>
      <c r="AD39" s="305"/>
      <c r="AE39" s="311"/>
      <c r="AF39" s="311"/>
      <c r="AG39" s="311"/>
      <c r="AH39" s="312"/>
      <c r="AI39" s="312"/>
      <c r="AJ39" s="311"/>
      <c r="AK39" s="311"/>
      <c r="AL39" s="311"/>
      <c r="AM39" s="311"/>
      <c r="AN39" s="311"/>
      <c r="AO39" s="311"/>
      <c r="AP39" s="311"/>
      <c r="AQ39" s="311"/>
      <c r="AR39" s="311"/>
      <c r="AS39" s="312"/>
      <c r="AT39" s="312"/>
      <c r="AU39" s="312"/>
      <c r="AV39" s="312"/>
    </row>
    <row r="40" spans="1:48" s="303" customFormat="1" ht="22.5" customHeight="1">
      <c r="A40" s="304">
        <v>2362010103010</v>
      </c>
      <c r="B40" s="305" t="s">
        <v>7</v>
      </c>
      <c r="C40" s="305" t="s">
        <v>7</v>
      </c>
      <c r="D40" s="305" t="s">
        <v>251</v>
      </c>
      <c r="E40" s="305" t="s">
        <v>551</v>
      </c>
      <c r="F40" s="305"/>
      <c r="G40" s="305"/>
      <c r="H40" s="306" t="s">
        <v>588</v>
      </c>
      <c r="I40" s="306" t="s">
        <v>543</v>
      </c>
      <c r="J40" s="306" t="s">
        <v>543</v>
      </c>
      <c r="K40" s="313">
        <v>0</v>
      </c>
      <c r="L40" s="313">
        <v>0</v>
      </c>
      <c r="M40" s="313">
        <v>0</v>
      </c>
      <c r="N40" s="313">
        <v>0</v>
      </c>
      <c r="O40" s="307">
        <f>K40+L40+M40+N40</f>
        <v>0</v>
      </c>
      <c r="P40" s="307">
        <v>0</v>
      </c>
      <c r="Q40" s="307">
        <v>0</v>
      </c>
      <c r="R40" s="313">
        <f t="shared" si="7"/>
        <v>0</v>
      </c>
      <c r="S40" s="307">
        <v>96000</v>
      </c>
      <c r="T40" s="308">
        <f t="shared" si="4"/>
        <v>-96000</v>
      </c>
      <c r="U40" s="309">
        <v>0</v>
      </c>
      <c r="V40" s="306" t="s">
        <v>662</v>
      </c>
      <c r="W40" s="306"/>
      <c r="X40" s="306" t="s">
        <v>663</v>
      </c>
      <c r="Y40" s="310"/>
      <c r="Z40" s="310"/>
      <c r="AA40" s="310"/>
      <c r="AB40" s="310"/>
      <c r="AC40" s="310" t="e">
        <f t="shared" si="5"/>
        <v>#DIV/0!</v>
      </c>
      <c r="AD40" s="305"/>
      <c r="AE40" s="311"/>
      <c r="AF40" s="311"/>
      <c r="AG40" s="311"/>
      <c r="AH40" s="312"/>
      <c r="AI40" s="312"/>
      <c r="AJ40" s="311"/>
      <c r="AK40" s="311"/>
      <c r="AL40" s="311"/>
      <c r="AM40" s="311"/>
      <c r="AN40" s="311"/>
      <c r="AO40" s="311"/>
      <c r="AP40" s="311"/>
      <c r="AQ40" s="311"/>
      <c r="AR40" s="311"/>
      <c r="AS40" s="312"/>
      <c r="AT40" s="312"/>
      <c r="AU40" s="312"/>
      <c r="AV40" s="312"/>
    </row>
    <row r="41" spans="1:48" s="303" customFormat="1" ht="22.5" customHeight="1">
      <c r="A41" s="304">
        <v>2362010103011</v>
      </c>
      <c r="B41" s="305" t="s">
        <v>7</v>
      </c>
      <c r="C41" s="305" t="s">
        <v>7</v>
      </c>
      <c r="D41" s="305" t="s">
        <v>251</v>
      </c>
      <c r="E41" s="305" t="s">
        <v>727</v>
      </c>
      <c r="F41" s="305"/>
      <c r="G41" s="305"/>
      <c r="H41" s="306" t="s">
        <v>589</v>
      </c>
      <c r="I41" s="306" t="s">
        <v>543</v>
      </c>
      <c r="J41" s="306" t="s">
        <v>543</v>
      </c>
      <c r="K41" s="307">
        <v>1388000</v>
      </c>
      <c r="L41" s="307">
        <v>871000</v>
      </c>
      <c r="M41" s="313">
        <v>0</v>
      </c>
      <c r="N41" s="313">
        <v>0</v>
      </c>
      <c r="O41" s="307">
        <f t="shared" si="6"/>
        <v>2259000</v>
      </c>
      <c r="P41" s="307">
        <v>1916653</v>
      </c>
      <c r="Q41" s="307">
        <v>1916653</v>
      </c>
      <c r="R41" s="313">
        <f t="shared" si="7"/>
        <v>342347</v>
      </c>
      <c r="S41" s="307">
        <v>2376839</v>
      </c>
      <c r="T41" s="308">
        <f t="shared" si="4"/>
        <v>-460186</v>
      </c>
      <c r="U41" s="309">
        <f t="shared" si="8"/>
        <v>0.84845196989818505</v>
      </c>
      <c r="V41" s="306" t="s">
        <v>719</v>
      </c>
      <c r="W41" s="306" t="s">
        <v>628</v>
      </c>
      <c r="X41" s="306" t="s">
        <v>661</v>
      </c>
      <c r="Y41" s="310"/>
      <c r="Z41" s="310"/>
      <c r="AA41" s="310"/>
      <c r="AB41" s="310"/>
      <c r="AC41" s="310" t="e">
        <f t="shared" si="5"/>
        <v>#DIV/0!</v>
      </c>
      <c r="AD41" s="305"/>
      <c r="AE41" s="311"/>
      <c r="AF41" s="311"/>
      <c r="AG41" s="311"/>
      <c r="AH41" s="312"/>
      <c r="AI41" s="312"/>
      <c r="AJ41" s="311"/>
      <c r="AK41" s="311"/>
      <c r="AL41" s="311"/>
      <c r="AM41" s="311"/>
      <c r="AN41" s="311"/>
      <c r="AO41" s="311"/>
      <c r="AP41" s="311"/>
      <c r="AQ41" s="311"/>
      <c r="AR41" s="311"/>
      <c r="AS41" s="312"/>
      <c r="AT41" s="312"/>
      <c r="AU41" s="312"/>
      <c r="AV41" s="312"/>
    </row>
    <row r="42" spans="1:48" s="303" customFormat="1" ht="22.5" customHeight="1">
      <c r="A42" s="304">
        <v>2362010103012</v>
      </c>
      <c r="B42" s="305" t="s">
        <v>7</v>
      </c>
      <c r="C42" s="305" t="s">
        <v>7</v>
      </c>
      <c r="D42" s="305" t="s">
        <v>251</v>
      </c>
      <c r="E42" s="305" t="s">
        <v>255</v>
      </c>
      <c r="F42" s="305"/>
      <c r="G42" s="305"/>
      <c r="H42" s="306" t="s">
        <v>590</v>
      </c>
      <c r="I42" s="306" t="s">
        <v>543</v>
      </c>
      <c r="J42" s="306" t="s">
        <v>543</v>
      </c>
      <c r="K42" s="307">
        <v>9000</v>
      </c>
      <c r="L42" s="313">
        <v>0</v>
      </c>
      <c r="M42" s="313">
        <v>0</v>
      </c>
      <c r="N42" s="313">
        <v>0</v>
      </c>
      <c r="O42" s="307">
        <f t="shared" si="6"/>
        <v>9000</v>
      </c>
      <c r="P42" s="307">
        <v>7488</v>
      </c>
      <c r="Q42" s="307">
        <v>7488</v>
      </c>
      <c r="R42" s="313">
        <f t="shared" si="7"/>
        <v>1512</v>
      </c>
      <c r="S42" s="307">
        <v>0</v>
      </c>
      <c r="T42" s="308">
        <f t="shared" si="4"/>
        <v>7488</v>
      </c>
      <c r="U42" s="309">
        <f t="shared" si="8"/>
        <v>0.83199999999999996</v>
      </c>
      <c r="V42" s="306" t="s">
        <v>632</v>
      </c>
      <c r="W42" s="306" t="s">
        <v>628</v>
      </c>
      <c r="X42" s="306" t="s">
        <v>633</v>
      </c>
      <c r="Y42" s="310"/>
      <c r="Z42" s="310"/>
      <c r="AA42" s="310"/>
      <c r="AB42" s="310"/>
      <c r="AC42" s="310" t="e">
        <f t="shared" si="5"/>
        <v>#DIV/0!</v>
      </c>
      <c r="AD42" s="305"/>
      <c r="AE42" s="311"/>
      <c r="AF42" s="311"/>
      <c r="AG42" s="311"/>
      <c r="AH42" s="312"/>
      <c r="AI42" s="312"/>
      <c r="AJ42" s="311"/>
      <c r="AK42" s="311"/>
      <c r="AL42" s="311"/>
      <c r="AM42" s="311"/>
      <c r="AN42" s="311"/>
      <c r="AO42" s="311"/>
      <c r="AP42" s="311"/>
      <c r="AQ42" s="311"/>
      <c r="AR42" s="311"/>
      <c r="AS42" s="312"/>
      <c r="AT42" s="312"/>
      <c r="AU42" s="312"/>
      <c r="AV42" s="312"/>
    </row>
    <row r="43" spans="1:48" s="303" customFormat="1" ht="22.5" customHeight="1">
      <c r="A43" s="304">
        <v>2362010103013</v>
      </c>
      <c r="B43" s="305" t="s">
        <v>7</v>
      </c>
      <c r="C43" s="305" t="s">
        <v>7</v>
      </c>
      <c r="D43" s="305" t="s">
        <v>251</v>
      </c>
      <c r="E43" s="305" t="s">
        <v>554</v>
      </c>
      <c r="F43" s="305"/>
      <c r="G43" s="305"/>
      <c r="H43" s="306" t="s">
        <v>592</v>
      </c>
      <c r="I43" s="306" t="s">
        <v>543</v>
      </c>
      <c r="J43" s="306" t="s">
        <v>543</v>
      </c>
      <c r="K43" s="307">
        <v>10000</v>
      </c>
      <c r="L43" s="313">
        <v>0</v>
      </c>
      <c r="M43" s="313">
        <v>0</v>
      </c>
      <c r="N43" s="313">
        <v>0</v>
      </c>
      <c r="O43" s="307">
        <f t="shared" si="6"/>
        <v>10000</v>
      </c>
      <c r="P43" s="307">
        <v>0</v>
      </c>
      <c r="Q43" s="307">
        <v>0</v>
      </c>
      <c r="R43" s="313">
        <f t="shared" si="7"/>
        <v>10000</v>
      </c>
      <c r="S43" s="307">
        <v>0</v>
      </c>
      <c r="T43" s="308">
        <f t="shared" si="4"/>
        <v>0</v>
      </c>
      <c r="U43" s="309">
        <f t="shared" si="8"/>
        <v>0</v>
      </c>
      <c r="V43" s="306" t="s">
        <v>20</v>
      </c>
      <c r="W43" s="306" t="s">
        <v>658</v>
      </c>
      <c r="X43" s="306" t="s">
        <v>641</v>
      </c>
      <c r="Y43" s="310"/>
      <c r="Z43" s="310"/>
      <c r="AA43" s="310"/>
      <c r="AB43" s="310"/>
      <c r="AC43" s="310" t="e">
        <f t="shared" si="5"/>
        <v>#DIV/0!</v>
      </c>
      <c r="AD43" s="305"/>
      <c r="AE43" s="311"/>
      <c r="AF43" s="311"/>
      <c r="AG43" s="311"/>
      <c r="AH43" s="312"/>
      <c r="AI43" s="312"/>
      <c r="AJ43" s="311"/>
      <c r="AK43" s="311"/>
      <c r="AL43" s="311"/>
      <c r="AM43" s="311"/>
      <c r="AN43" s="311"/>
      <c r="AO43" s="311"/>
      <c r="AP43" s="311"/>
      <c r="AQ43" s="311"/>
      <c r="AR43" s="311"/>
      <c r="AS43" s="312"/>
      <c r="AT43" s="312"/>
      <c r="AU43" s="312"/>
      <c r="AV43" s="312"/>
    </row>
    <row r="44" spans="1:48" s="303" customFormat="1" ht="22.5" customHeight="1">
      <c r="A44" s="304">
        <v>2362010103014</v>
      </c>
      <c r="B44" s="305" t="s">
        <v>7</v>
      </c>
      <c r="C44" s="305" t="s">
        <v>7</v>
      </c>
      <c r="D44" s="305" t="s">
        <v>251</v>
      </c>
      <c r="E44" s="305" t="s">
        <v>556</v>
      </c>
      <c r="F44" s="305"/>
      <c r="G44" s="305"/>
      <c r="H44" s="306" t="s">
        <v>593</v>
      </c>
      <c r="I44" s="306" t="s">
        <v>543</v>
      </c>
      <c r="J44" s="306" t="s">
        <v>543</v>
      </c>
      <c r="K44" s="307">
        <v>33000</v>
      </c>
      <c r="L44" s="313">
        <v>0</v>
      </c>
      <c r="M44" s="313">
        <v>0</v>
      </c>
      <c r="N44" s="313">
        <v>0</v>
      </c>
      <c r="O44" s="307">
        <f t="shared" si="6"/>
        <v>33000</v>
      </c>
      <c r="P44" s="307">
        <v>15532</v>
      </c>
      <c r="Q44" s="307">
        <v>15532</v>
      </c>
      <c r="R44" s="313">
        <f t="shared" si="7"/>
        <v>17468</v>
      </c>
      <c r="S44" s="307">
        <v>1386</v>
      </c>
      <c r="T44" s="308">
        <f t="shared" si="4"/>
        <v>14146</v>
      </c>
      <c r="U44" s="309">
        <f t="shared" si="8"/>
        <v>0.47066666666666668</v>
      </c>
      <c r="V44" s="306" t="s">
        <v>664</v>
      </c>
      <c r="W44" s="306" t="s">
        <v>628</v>
      </c>
      <c r="X44" s="306" t="s">
        <v>665</v>
      </c>
      <c r="Y44" s="310"/>
      <c r="Z44" s="310"/>
      <c r="AA44" s="310"/>
      <c r="AB44" s="310"/>
      <c r="AC44" s="310" t="e">
        <f t="shared" si="5"/>
        <v>#DIV/0!</v>
      </c>
      <c r="AD44" s="305"/>
      <c r="AE44" s="311"/>
      <c r="AF44" s="311"/>
      <c r="AG44" s="311"/>
      <c r="AH44" s="312"/>
      <c r="AI44" s="312"/>
      <c r="AJ44" s="311"/>
      <c r="AK44" s="311"/>
      <c r="AL44" s="311"/>
      <c r="AM44" s="311"/>
      <c r="AN44" s="311"/>
      <c r="AO44" s="311"/>
      <c r="AP44" s="311"/>
      <c r="AQ44" s="311"/>
      <c r="AR44" s="311"/>
      <c r="AS44" s="312"/>
      <c r="AT44" s="312"/>
      <c r="AU44" s="312"/>
      <c r="AV44" s="312"/>
    </row>
    <row r="45" spans="1:48" s="303" customFormat="1" ht="22.5" customHeight="1">
      <c r="A45" s="304">
        <v>2362010103015</v>
      </c>
      <c r="B45" s="305" t="s">
        <v>7</v>
      </c>
      <c r="C45" s="305" t="s">
        <v>7</v>
      </c>
      <c r="D45" s="305" t="s">
        <v>251</v>
      </c>
      <c r="E45" s="305" t="s">
        <v>591</v>
      </c>
      <c r="F45" s="305"/>
      <c r="G45" s="305"/>
      <c r="H45" s="306" t="s">
        <v>594</v>
      </c>
      <c r="I45" s="306" t="s">
        <v>543</v>
      </c>
      <c r="J45" s="306" t="s">
        <v>543</v>
      </c>
      <c r="K45" s="307">
        <v>33000</v>
      </c>
      <c r="L45" s="313">
        <v>0</v>
      </c>
      <c r="M45" s="313">
        <v>0</v>
      </c>
      <c r="N45" s="313">
        <v>0</v>
      </c>
      <c r="O45" s="307">
        <f t="shared" si="6"/>
        <v>33000</v>
      </c>
      <c r="P45" s="307">
        <v>27060</v>
      </c>
      <c r="Q45" s="307">
        <v>27060</v>
      </c>
      <c r="R45" s="313">
        <f t="shared" si="7"/>
        <v>5940</v>
      </c>
      <c r="S45" s="307">
        <v>17160</v>
      </c>
      <c r="T45" s="308">
        <f t="shared" si="4"/>
        <v>9900</v>
      </c>
      <c r="U45" s="309">
        <f t="shared" si="8"/>
        <v>0.82</v>
      </c>
      <c r="V45" s="306" t="s">
        <v>666</v>
      </c>
      <c r="W45" s="306" t="s">
        <v>628</v>
      </c>
      <c r="X45" s="306" t="s">
        <v>667</v>
      </c>
      <c r="Y45" s="310"/>
      <c r="Z45" s="310"/>
      <c r="AA45" s="310"/>
      <c r="AB45" s="310"/>
      <c r="AC45" s="310" t="e">
        <f t="shared" si="5"/>
        <v>#DIV/0!</v>
      </c>
      <c r="AD45" s="305"/>
      <c r="AE45" s="311"/>
      <c r="AF45" s="311"/>
      <c r="AG45" s="311"/>
      <c r="AH45" s="312"/>
      <c r="AI45" s="312"/>
      <c r="AJ45" s="311"/>
      <c r="AK45" s="311"/>
      <c r="AL45" s="311"/>
      <c r="AM45" s="311"/>
      <c r="AN45" s="311"/>
      <c r="AO45" s="311"/>
      <c r="AP45" s="311"/>
      <c r="AQ45" s="311"/>
      <c r="AR45" s="311"/>
      <c r="AS45" s="312"/>
      <c r="AT45" s="312"/>
      <c r="AU45" s="312"/>
      <c r="AV45" s="312"/>
    </row>
    <row r="46" spans="1:48" s="303" customFormat="1" ht="22.5" customHeight="1">
      <c r="A46" s="304">
        <v>2362010103016</v>
      </c>
      <c r="B46" s="310" t="s">
        <v>7</v>
      </c>
      <c r="C46" s="310" t="s">
        <v>7</v>
      </c>
      <c r="D46" s="310" t="s">
        <v>251</v>
      </c>
      <c r="E46" s="305" t="s">
        <v>728</v>
      </c>
      <c r="F46" s="310"/>
      <c r="G46" s="310"/>
      <c r="H46" s="306" t="s">
        <v>595</v>
      </c>
      <c r="I46" s="306" t="s">
        <v>543</v>
      </c>
      <c r="J46" s="306" t="s">
        <v>543</v>
      </c>
      <c r="K46" s="313">
        <v>2503000</v>
      </c>
      <c r="L46" s="313">
        <v>-1386000</v>
      </c>
      <c r="M46" s="313">
        <v>0</v>
      </c>
      <c r="N46" s="313">
        <v>0</v>
      </c>
      <c r="O46" s="313">
        <f t="shared" si="6"/>
        <v>1117000</v>
      </c>
      <c r="P46" s="313">
        <v>948749</v>
      </c>
      <c r="Q46" s="313">
        <v>640163</v>
      </c>
      <c r="R46" s="313">
        <f t="shared" si="7"/>
        <v>168251</v>
      </c>
      <c r="S46" s="313">
        <v>817907</v>
      </c>
      <c r="T46" s="308">
        <f t="shared" si="4"/>
        <v>-177744</v>
      </c>
      <c r="U46" s="309">
        <f t="shared" si="8"/>
        <v>0.84937242614145037</v>
      </c>
      <c r="V46" s="306" t="s">
        <v>668</v>
      </c>
      <c r="W46" s="306" t="s">
        <v>628</v>
      </c>
      <c r="X46" s="306" t="s">
        <v>669</v>
      </c>
      <c r="Y46" s="310"/>
      <c r="Z46" s="310"/>
      <c r="AA46" s="310"/>
      <c r="AB46" s="310"/>
      <c r="AC46" s="310" t="e">
        <f t="shared" si="5"/>
        <v>#DIV/0!</v>
      </c>
      <c r="AD46" s="310"/>
      <c r="AE46" s="314"/>
      <c r="AF46" s="314"/>
      <c r="AG46" s="314"/>
      <c r="AH46" s="314"/>
      <c r="AI46" s="314"/>
      <c r="AJ46" s="314"/>
      <c r="AK46" s="314"/>
      <c r="AL46" s="314"/>
      <c r="AM46" s="314"/>
      <c r="AN46" s="314"/>
      <c r="AO46" s="314"/>
      <c r="AP46" s="314"/>
      <c r="AQ46" s="314"/>
      <c r="AR46" s="314"/>
      <c r="AS46" s="314"/>
      <c r="AT46" s="314"/>
      <c r="AU46" s="315"/>
      <c r="AV46" s="315"/>
    </row>
    <row r="47" spans="1:48" s="303" customFormat="1" ht="22.5" customHeight="1">
      <c r="A47" s="304">
        <v>2362010103017</v>
      </c>
      <c r="B47" s="310" t="s">
        <v>7</v>
      </c>
      <c r="C47" s="310" t="s">
        <v>7</v>
      </c>
      <c r="D47" s="310" t="s">
        <v>251</v>
      </c>
      <c r="E47" s="305" t="s">
        <v>23</v>
      </c>
      <c r="F47" s="310"/>
      <c r="G47" s="310"/>
      <c r="H47" s="306" t="s">
        <v>596</v>
      </c>
      <c r="I47" s="306" t="s">
        <v>543</v>
      </c>
      <c r="J47" s="306" t="s">
        <v>543</v>
      </c>
      <c r="K47" s="313">
        <v>1167000</v>
      </c>
      <c r="L47" s="313">
        <v>0</v>
      </c>
      <c r="M47" s="313">
        <v>0</v>
      </c>
      <c r="N47" s="313">
        <v>0</v>
      </c>
      <c r="O47" s="313">
        <f t="shared" si="6"/>
        <v>1167000</v>
      </c>
      <c r="P47" s="313">
        <v>1166880</v>
      </c>
      <c r="Q47" s="313">
        <v>442640</v>
      </c>
      <c r="R47" s="313">
        <f t="shared" si="7"/>
        <v>120</v>
      </c>
      <c r="S47" s="313">
        <v>3894880</v>
      </c>
      <c r="T47" s="308">
        <f t="shared" si="4"/>
        <v>-3452240</v>
      </c>
      <c r="U47" s="309">
        <f t="shared" si="8"/>
        <v>0.99989717223650387</v>
      </c>
      <c r="V47" s="306" t="s">
        <v>670</v>
      </c>
      <c r="W47" s="306" t="s">
        <v>628</v>
      </c>
      <c r="X47" s="306" t="s">
        <v>671</v>
      </c>
      <c r="Y47" s="310"/>
      <c r="Z47" s="310"/>
      <c r="AA47" s="310"/>
      <c r="AB47" s="310"/>
      <c r="AC47" s="310" t="e">
        <f t="shared" si="5"/>
        <v>#DIV/0!</v>
      </c>
      <c r="AD47" s="310"/>
      <c r="AE47" s="314"/>
      <c r="AF47" s="314"/>
      <c r="AG47" s="314"/>
      <c r="AH47" s="314"/>
      <c r="AI47" s="314"/>
      <c r="AJ47" s="314"/>
      <c r="AK47" s="314"/>
      <c r="AL47" s="314"/>
      <c r="AM47" s="314"/>
      <c r="AN47" s="314"/>
      <c r="AO47" s="314"/>
      <c r="AP47" s="314"/>
      <c r="AQ47" s="314"/>
      <c r="AR47" s="314"/>
      <c r="AS47" s="314"/>
      <c r="AT47" s="314"/>
      <c r="AU47" s="315"/>
      <c r="AV47" s="315"/>
    </row>
    <row r="48" spans="1:48" s="303" customFormat="1" ht="22.5" customHeight="1">
      <c r="A48" s="304">
        <v>2362010103018</v>
      </c>
      <c r="B48" s="310" t="s">
        <v>7</v>
      </c>
      <c r="C48" s="310" t="s">
        <v>7</v>
      </c>
      <c r="D48" s="310" t="s">
        <v>251</v>
      </c>
      <c r="E48" s="305" t="s">
        <v>59</v>
      </c>
      <c r="F48" s="310"/>
      <c r="G48" s="310"/>
      <c r="H48" s="306" t="s">
        <v>597</v>
      </c>
      <c r="I48" s="306" t="s">
        <v>543</v>
      </c>
      <c r="J48" s="306" t="s">
        <v>543</v>
      </c>
      <c r="K48" s="313">
        <v>924000</v>
      </c>
      <c r="L48" s="313">
        <v>0</v>
      </c>
      <c r="M48" s="313">
        <v>0</v>
      </c>
      <c r="N48" s="313">
        <v>0</v>
      </c>
      <c r="O48" s="313">
        <f t="shared" si="6"/>
        <v>924000</v>
      </c>
      <c r="P48" s="313">
        <v>907214</v>
      </c>
      <c r="Q48" s="313">
        <v>804154</v>
      </c>
      <c r="R48" s="313">
        <f t="shared" si="7"/>
        <v>16786</v>
      </c>
      <c r="S48" s="313">
        <v>835814</v>
      </c>
      <c r="T48" s="308">
        <f t="shared" si="4"/>
        <v>-31660</v>
      </c>
      <c r="U48" s="309">
        <f t="shared" si="8"/>
        <v>0.98183333333333334</v>
      </c>
      <c r="V48" s="306" t="s">
        <v>672</v>
      </c>
      <c r="W48" s="306" t="s">
        <v>628</v>
      </c>
      <c r="X48" s="306" t="s">
        <v>673</v>
      </c>
      <c r="Y48" s="310"/>
      <c r="Z48" s="310"/>
      <c r="AA48" s="310"/>
      <c r="AB48" s="310"/>
      <c r="AC48" s="310" t="e">
        <f t="shared" si="5"/>
        <v>#DIV/0!</v>
      </c>
      <c r="AD48" s="310"/>
      <c r="AE48" s="314"/>
      <c r="AF48" s="314"/>
      <c r="AG48" s="314"/>
      <c r="AH48" s="314"/>
      <c r="AI48" s="314"/>
      <c r="AJ48" s="314"/>
      <c r="AK48" s="314"/>
      <c r="AL48" s="314"/>
      <c r="AM48" s="314"/>
      <c r="AN48" s="314"/>
      <c r="AO48" s="314"/>
      <c r="AP48" s="314"/>
      <c r="AQ48" s="314"/>
      <c r="AR48" s="314"/>
      <c r="AS48" s="314"/>
      <c r="AT48" s="314"/>
      <c r="AU48" s="315"/>
      <c r="AV48" s="315"/>
    </row>
    <row r="49" spans="1:48" s="303" customFormat="1" ht="22.5" customHeight="1">
      <c r="A49" s="304">
        <v>2362010103019</v>
      </c>
      <c r="B49" s="310" t="s">
        <v>7</v>
      </c>
      <c r="C49" s="310" t="s">
        <v>7</v>
      </c>
      <c r="D49" s="310" t="s">
        <v>251</v>
      </c>
      <c r="E49" s="305" t="s">
        <v>170</v>
      </c>
      <c r="F49" s="310"/>
      <c r="G49" s="310"/>
      <c r="H49" s="306" t="s">
        <v>598</v>
      </c>
      <c r="I49" s="306" t="s">
        <v>543</v>
      </c>
      <c r="J49" s="306" t="s">
        <v>543</v>
      </c>
      <c r="K49" s="313">
        <v>573000</v>
      </c>
      <c r="L49" s="313">
        <v>0</v>
      </c>
      <c r="M49" s="313">
        <v>0</v>
      </c>
      <c r="N49" s="313">
        <v>0</v>
      </c>
      <c r="O49" s="313">
        <f t="shared" si="6"/>
        <v>573000</v>
      </c>
      <c r="P49" s="313">
        <v>572880</v>
      </c>
      <c r="Q49" s="313">
        <v>572880</v>
      </c>
      <c r="R49" s="313">
        <f t="shared" si="7"/>
        <v>120</v>
      </c>
      <c r="S49" s="313">
        <v>572880</v>
      </c>
      <c r="T49" s="308">
        <f t="shared" si="4"/>
        <v>0</v>
      </c>
      <c r="U49" s="309">
        <f t="shared" si="8"/>
        <v>0.99979057591623033</v>
      </c>
      <c r="V49" s="306" t="s">
        <v>674</v>
      </c>
      <c r="W49" s="306" t="s">
        <v>628</v>
      </c>
      <c r="X49" s="306"/>
      <c r="Y49" s="310"/>
      <c r="Z49" s="310"/>
      <c r="AA49" s="310"/>
      <c r="AB49" s="310"/>
      <c r="AC49" s="310" t="e">
        <f t="shared" si="5"/>
        <v>#DIV/0!</v>
      </c>
      <c r="AD49" s="310"/>
      <c r="AE49" s="314"/>
      <c r="AF49" s="314"/>
      <c r="AG49" s="314"/>
      <c r="AH49" s="314"/>
      <c r="AI49" s="314"/>
      <c r="AJ49" s="314"/>
      <c r="AK49" s="314"/>
      <c r="AL49" s="314"/>
      <c r="AM49" s="314"/>
      <c r="AN49" s="314"/>
      <c r="AO49" s="314"/>
      <c r="AP49" s="314"/>
      <c r="AQ49" s="314"/>
      <c r="AR49" s="314"/>
      <c r="AS49" s="314"/>
      <c r="AT49" s="314"/>
      <c r="AU49" s="315"/>
      <c r="AV49" s="315"/>
    </row>
    <row r="50" spans="1:48" s="303" customFormat="1" ht="22.5" customHeight="1">
      <c r="A50" s="304">
        <v>2362010103020</v>
      </c>
      <c r="B50" s="310" t="s">
        <v>7</v>
      </c>
      <c r="C50" s="310" t="s">
        <v>7</v>
      </c>
      <c r="D50" s="310" t="s">
        <v>251</v>
      </c>
      <c r="E50" s="305" t="s">
        <v>88</v>
      </c>
      <c r="F50" s="310"/>
      <c r="G50" s="310"/>
      <c r="H50" s="306" t="s">
        <v>599</v>
      </c>
      <c r="I50" s="306" t="s">
        <v>543</v>
      </c>
      <c r="J50" s="306" t="s">
        <v>543</v>
      </c>
      <c r="K50" s="313">
        <v>500000</v>
      </c>
      <c r="L50" s="313">
        <v>0</v>
      </c>
      <c r="M50" s="313">
        <v>0</v>
      </c>
      <c r="N50" s="313">
        <v>0</v>
      </c>
      <c r="O50" s="313">
        <f>K50+L50+M50+N50</f>
        <v>500000</v>
      </c>
      <c r="P50" s="313">
        <v>500000</v>
      </c>
      <c r="Q50" s="313">
        <v>500000</v>
      </c>
      <c r="R50" s="313">
        <f t="shared" si="7"/>
        <v>0</v>
      </c>
      <c r="S50" s="313">
        <v>500000</v>
      </c>
      <c r="T50" s="308">
        <f t="shared" si="4"/>
        <v>0</v>
      </c>
      <c r="U50" s="309">
        <f t="shared" si="8"/>
        <v>1</v>
      </c>
      <c r="V50" s="306" t="s">
        <v>675</v>
      </c>
      <c r="W50" s="306"/>
      <c r="X50" s="306"/>
      <c r="Y50" s="310"/>
      <c r="Z50" s="310"/>
      <c r="AA50" s="310"/>
      <c r="AB50" s="310"/>
      <c r="AC50" s="310" t="e">
        <f t="shared" si="5"/>
        <v>#DIV/0!</v>
      </c>
      <c r="AD50" s="310"/>
      <c r="AE50" s="314"/>
      <c r="AF50" s="314"/>
      <c r="AG50" s="314"/>
      <c r="AH50" s="314"/>
      <c r="AI50" s="314"/>
      <c r="AJ50" s="314"/>
      <c r="AK50" s="314"/>
      <c r="AL50" s="314"/>
      <c r="AM50" s="314"/>
      <c r="AN50" s="314"/>
      <c r="AO50" s="314"/>
      <c r="AP50" s="314"/>
      <c r="AQ50" s="314"/>
      <c r="AR50" s="314"/>
      <c r="AS50" s="314"/>
      <c r="AT50" s="314"/>
      <c r="AU50" s="315"/>
      <c r="AV50" s="315"/>
    </row>
    <row r="51" spans="1:48" s="303" customFormat="1" ht="22.5" customHeight="1">
      <c r="A51" s="304">
        <v>2362010103021</v>
      </c>
      <c r="B51" s="310" t="s">
        <v>7</v>
      </c>
      <c r="C51" s="310" t="s">
        <v>7</v>
      </c>
      <c r="D51" s="310" t="s">
        <v>251</v>
      </c>
      <c r="E51" s="305" t="s">
        <v>61</v>
      </c>
      <c r="F51" s="310"/>
      <c r="G51" s="310"/>
      <c r="H51" s="306" t="s">
        <v>600</v>
      </c>
      <c r="I51" s="306" t="s">
        <v>543</v>
      </c>
      <c r="J51" s="306" t="s">
        <v>543</v>
      </c>
      <c r="K51" s="313">
        <v>6549000</v>
      </c>
      <c r="L51" s="313">
        <f>-1310000+464000</f>
        <v>-846000</v>
      </c>
      <c r="M51" s="313">
        <v>0</v>
      </c>
      <c r="N51" s="313">
        <v>0</v>
      </c>
      <c r="O51" s="313">
        <f t="shared" si="6"/>
        <v>5703000</v>
      </c>
      <c r="P51" s="313">
        <v>5660511</v>
      </c>
      <c r="Q51" s="313">
        <v>4375890</v>
      </c>
      <c r="R51" s="313">
        <f t="shared" si="7"/>
        <v>42489</v>
      </c>
      <c r="S51" s="313">
        <v>1738912</v>
      </c>
      <c r="T51" s="308">
        <f t="shared" si="4"/>
        <v>2636978</v>
      </c>
      <c r="U51" s="309">
        <f t="shared" si="8"/>
        <v>0.99254971067859021</v>
      </c>
      <c r="V51" s="306" t="s">
        <v>676</v>
      </c>
      <c r="W51" s="306" t="s">
        <v>628</v>
      </c>
      <c r="X51" s="306" t="s">
        <v>677</v>
      </c>
      <c r="Y51" s="310"/>
      <c r="Z51" s="310"/>
      <c r="AA51" s="310"/>
      <c r="AB51" s="310"/>
      <c r="AC51" s="310" t="e">
        <f t="shared" si="5"/>
        <v>#DIV/0!</v>
      </c>
      <c r="AD51" s="310"/>
      <c r="AE51" s="314"/>
      <c r="AF51" s="314"/>
      <c r="AG51" s="314"/>
      <c r="AH51" s="314"/>
      <c r="AI51" s="314"/>
      <c r="AJ51" s="314"/>
      <c r="AK51" s="314"/>
      <c r="AL51" s="314"/>
      <c r="AM51" s="314"/>
      <c r="AN51" s="314"/>
      <c r="AO51" s="314"/>
      <c r="AP51" s="314"/>
      <c r="AQ51" s="314"/>
      <c r="AR51" s="314"/>
      <c r="AS51" s="314"/>
      <c r="AT51" s="314"/>
      <c r="AU51" s="315"/>
      <c r="AV51" s="315"/>
    </row>
    <row r="52" spans="1:48" s="303" customFormat="1" ht="22.5" customHeight="1">
      <c r="A52" s="304">
        <v>2362010104001</v>
      </c>
      <c r="B52" s="310" t="s">
        <v>7</v>
      </c>
      <c r="C52" s="310" t="s">
        <v>7</v>
      </c>
      <c r="D52" s="310" t="s">
        <v>235</v>
      </c>
      <c r="E52" s="326" t="s">
        <v>726</v>
      </c>
      <c r="F52" s="310"/>
      <c r="G52" s="310"/>
      <c r="H52" s="306" t="s">
        <v>601</v>
      </c>
      <c r="I52" s="306" t="s">
        <v>543</v>
      </c>
      <c r="J52" s="306" t="s">
        <v>543</v>
      </c>
      <c r="K52" s="313">
        <v>1682000</v>
      </c>
      <c r="L52" s="313">
        <v>0</v>
      </c>
      <c r="M52" s="313">
        <v>0</v>
      </c>
      <c r="N52" s="313">
        <v>0</v>
      </c>
      <c r="O52" s="313">
        <f t="shared" si="6"/>
        <v>1682000</v>
      </c>
      <c r="P52" s="313">
        <v>1681911</v>
      </c>
      <c r="Q52" s="313">
        <v>1681911</v>
      </c>
      <c r="R52" s="313">
        <f t="shared" si="7"/>
        <v>89</v>
      </c>
      <c r="S52" s="313">
        <v>1681911</v>
      </c>
      <c r="T52" s="308">
        <f t="shared" si="4"/>
        <v>0</v>
      </c>
      <c r="U52" s="309">
        <f t="shared" si="8"/>
        <v>0.99994708680142685</v>
      </c>
      <c r="V52" s="306" t="s">
        <v>678</v>
      </c>
      <c r="W52" s="306" t="s">
        <v>628</v>
      </c>
      <c r="X52" s="306"/>
      <c r="Y52" s="310"/>
      <c r="Z52" s="310"/>
      <c r="AA52" s="310"/>
      <c r="AB52" s="310"/>
      <c r="AC52" s="310" t="e">
        <f t="shared" si="5"/>
        <v>#DIV/0!</v>
      </c>
      <c r="AD52" s="310"/>
      <c r="AE52" s="314"/>
      <c r="AF52" s="314"/>
      <c r="AG52" s="314"/>
      <c r="AH52" s="314"/>
      <c r="AI52" s="314"/>
      <c r="AJ52" s="314"/>
      <c r="AK52" s="314"/>
      <c r="AL52" s="314"/>
      <c r="AM52" s="314"/>
      <c r="AN52" s="314"/>
      <c r="AO52" s="314"/>
      <c r="AP52" s="314"/>
      <c r="AQ52" s="314"/>
      <c r="AR52" s="314"/>
      <c r="AS52" s="314"/>
      <c r="AT52" s="314"/>
      <c r="AU52" s="315"/>
      <c r="AV52" s="315"/>
    </row>
    <row r="53" spans="1:48" s="303" customFormat="1" ht="22.5" customHeight="1">
      <c r="A53" s="304">
        <v>2362010104002</v>
      </c>
      <c r="B53" s="310" t="s">
        <v>7</v>
      </c>
      <c r="C53" s="310" t="s">
        <v>7</v>
      </c>
      <c r="D53" s="310" t="s">
        <v>235</v>
      </c>
      <c r="E53" s="326" t="s">
        <v>547</v>
      </c>
      <c r="F53" s="310"/>
      <c r="G53" s="310"/>
      <c r="H53" s="306" t="s">
        <v>602</v>
      </c>
      <c r="I53" s="306" t="s">
        <v>543</v>
      </c>
      <c r="J53" s="306" t="s">
        <v>543</v>
      </c>
      <c r="K53" s="313">
        <v>52487000</v>
      </c>
      <c r="L53" s="313">
        <v>-422000</v>
      </c>
      <c r="M53" s="313">
        <v>0</v>
      </c>
      <c r="N53" s="313">
        <v>0</v>
      </c>
      <c r="O53" s="313">
        <f t="shared" si="6"/>
        <v>52065000</v>
      </c>
      <c r="P53" s="313">
        <v>52064123</v>
      </c>
      <c r="Q53" s="313">
        <v>52064123</v>
      </c>
      <c r="R53" s="313">
        <f t="shared" si="7"/>
        <v>877</v>
      </c>
      <c r="S53" s="313">
        <v>53123576</v>
      </c>
      <c r="T53" s="308">
        <f t="shared" si="4"/>
        <v>-1059453</v>
      </c>
      <c r="U53" s="309">
        <f t="shared" si="8"/>
        <v>0.9999831556707961</v>
      </c>
      <c r="V53" s="306" t="s">
        <v>679</v>
      </c>
      <c r="W53" s="306" t="s">
        <v>628</v>
      </c>
      <c r="X53" s="306" t="s">
        <v>680</v>
      </c>
      <c r="Y53" s="310"/>
      <c r="Z53" s="310"/>
      <c r="AA53" s="310"/>
      <c r="AB53" s="310"/>
      <c r="AC53" s="310" t="e">
        <f t="shared" si="5"/>
        <v>#DIV/0!</v>
      </c>
      <c r="AD53" s="310"/>
      <c r="AE53" s="314"/>
      <c r="AF53" s="314"/>
      <c r="AG53" s="314"/>
      <c r="AH53" s="314"/>
      <c r="AI53" s="314"/>
      <c r="AJ53" s="314"/>
      <c r="AK53" s="314"/>
      <c r="AL53" s="314"/>
      <c r="AM53" s="314"/>
      <c r="AN53" s="314"/>
      <c r="AO53" s="314"/>
      <c r="AP53" s="314"/>
      <c r="AQ53" s="314"/>
      <c r="AR53" s="314"/>
      <c r="AS53" s="314"/>
      <c r="AT53" s="314"/>
      <c r="AU53" s="315"/>
      <c r="AV53" s="315"/>
    </row>
    <row r="54" spans="1:48" s="303" customFormat="1" ht="22.5" customHeight="1">
      <c r="A54" s="304">
        <v>2362010104003</v>
      </c>
      <c r="B54" s="310" t="s">
        <v>7</v>
      </c>
      <c r="C54" s="310" t="s">
        <v>7</v>
      </c>
      <c r="D54" s="310" t="s">
        <v>235</v>
      </c>
      <c r="E54" s="326" t="s">
        <v>548</v>
      </c>
      <c r="F54" s="310"/>
      <c r="G54" s="310"/>
      <c r="H54" s="306" t="s">
        <v>603</v>
      </c>
      <c r="I54" s="306" t="s">
        <v>543</v>
      </c>
      <c r="J54" s="306" t="s">
        <v>543</v>
      </c>
      <c r="K54" s="313">
        <v>12986000</v>
      </c>
      <c r="L54" s="313">
        <v>425000</v>
      </c>
      <c r="M54" s="313">
        <v>0</v>
      </c>
      <c r="N54" s="313">
        <v>0</v>
      </c>
      <c r="O54" s="313">
        <f t="shared" si="6"/>
        <v>13411000</v>
      </c>
      <c r="P54" s="313">
        <v>13410747</v>
      </c>
      <c r="Q54" s="313">
        <v>13410747</v>
      </c>
      <c r="R54" s="313">
        <f t="shared" si="7"/>
        <v>253</v>
      </c>
      <c r="S54" s="313">
        <v>13327263</v>
      </c>
      <c r="T54" s="308">
        <f t="shared" si="4"/>
        <v>83484</v>
      </c>
      <c r="U54" s="309">
        <f t="shared" si="8"/>
        <v>0.99998113488926998</v>
      </c>
      <c r="V54" s="306" t="s">
        <v>681</v>
      </c>
      <c r="W54" s="306" t="s">
        <v>628</v>
      </c>
      <c r="X54" s="306"/>
      <c r="Y54" s="310"/>
      <c r="Z54" s="310"/>
      <c r="AA54" s="310"/>
      <c r="AB54" s="310"/>
      <c r="AC54" s="310" t="e">
        <f t="shared" si="5"/>
        <v>#DIV/0!</v>
      </c>
      <c r="AD54" s="310"/>
      <c r="AE54" s="314"/>
      <c r="AF54" s="314"/>
      <c r="AG54" s="314"/>
      <c r="AH54" s="314"/>
      <c r="AI54" s="314"/>
      <c r="AJ54" s="314"/>
      <c r="AK54" s="314"/>
      <c r="AL54" s="314"/>
      <c r="AM54" s="314"/>
      <c r="AN54" s="314"/>
      <c r="AO54" s="314"/>
      <c r="AP54" s="314"/>
      <c r="AQ54" s="314"/>
      <c r="AR54" s="314"/>
      <c r="AS54" s="314"/>
      <c r="AT54" s="314"/>
      <c r="AU54" s="315"/>
      <c r="AV54" s="315"/>
    </row>
    <row r="55" spans="1:48" s="303" customFormat="1" ht="22.5" customHeight="1">
      <c r="A55" s="304">
        <v>2362010104004</v>
      </c>
      <c r="B55" s="310" t="s">
        <v>7</v>
      </c>
      <c r="C55" s="310" t="s">
        <v>7</v>
      </c>
      <c r="D55" s="310" t="s">
        <v>235</v>
      </c>
      <c r="E55" s="326" t="s">
        <v>551</v>
      </c>
      <c r="F55" s="310"/>
      <c r="G55" s="310"/>
      <c r="H55" s="306" t="s">
        <v>604</v>
      </c>
      <c r="I55" s="306" t="s">
        <v>543</v>
      </c>
      <c r="J55" s="306" t="s">
        <v>543</v>
      </c>
      <c r="K55" s="313">
        <v>81000</v>
      </c>
      <c r="L55" s="313">
        <v>0</v>
      </c>
      <c r="M55" s="313">
        <v>0</v>
      </c>
      <c r="N55" s="313">
        <v>0</v>
      </c>
      <c r="O55" s="313">
        <f t="shared" si="6"/>
        <v>81000</v>
      </c>
      <c r="P55" s="313">
        <v>81000</v>
      </c>
      <c r="Q55" s="313">
        <v>81000</v>
      </c>
      <c r="R55" s="313">
        <f t="shared" si="7"/>
        <v>0</v>
      </c>
      <c r="S55" s="313">
        <v>81000</v>
      </c>
      <c r="T55" s="308">
        <f t="shared" si="4"/>
        <v>0</v>
      </c>
      <c r="U55" s="309">
        <f t="shared" si="8"/>
        <v>1</v>
      </c>
      <c r="V55" s="306" t="s">
        <v>682</v>
      </c>
      <c r="W55" s="306"/>
      <c r="X55" s="306"/>
      <c r="Y55" s="310"/>
      <c r="Z55" s="310"/>
      <c r="AA55" s="310"/>
      <c r="AB55" s="310"/>
      <c r="AC55" s="310" t="e">
        <f t="shared" si="5"/>
        <v>#DIV/0!</v>
      </c>
      <c r="AD55" s="310"/>
      <c r="AE55" s="314"/>
      <c r="AF55" s="314"/>
      <c r="AG55" s="314"/>
      <c r="AH55" s="314"/>
      <c r="AI55" s="314"/>
      <c r="AJ55" s="314"/>
      <c r="AK55" s="314"/>
      <c r="AL55" s="314"/>
      <c r="AM55" s="314"/>
      <c r="AN55" s="314"/>
      <c r="AO55" s="314"/>
      <c r="AP55" s="314"/>
      <c r="AQ55" s="314"/>
      <c r="AR55" s="314"/>
      <c r="AS55" s="314"/>
      <c r="AT55" s="314"/>
      <c r="AU55" s="315"/>
      <c r="AV55" s="315"/>
    </row>
    <row r="56" spans="1:48" s="303" customFormat="1" ht="22.5" customHeight="1">
      <c r="A56" s="304">
        <v>2362010104005</v>
      </c>
      <c r="B56" s="310" t="s">
        <v>7</v>
      </c>
      <c r="C56" s="310" t="s">
        <v>7</v>
      </c>
      <c r="D56" s="310" t="s">
        <v>235</v>
      </c>
      <c r="E56" s="326" t="s">
        <v>727</v>
      </c>
      <c r="F56" s="310"/>
      <c r="G56" s="310"/>
      <c r="H56" s="306" t="s">
        <v>605</v>
      </c>
      <c r="I56" s="306" t="s">
        <v>543</v>
      </c>
      <c r="J56" s="306" t="s">
        <v>543</v>
      </c>
      <c r="K56" s="313">
        <v>1310000</v>
      </c>
      <c r="L56" s="313">
        <v>0</v>
      </c>
      <c r="M56" s="313">
        <v>0</v>
      </c>
      <c r="N56" s="313">
        <v>0</v>
      </c>
      <c r="O56" s="313">
        <f t="shared" si="6"/>
        <v>1310000</v>
      </c>
      <c r="P56" s="313">
        <v>1310000</v>
      </c>
      <c r="Q56" s="313">
        <v>1310000</v>
      </c>
      <c r="R56" s="313">
        <f t="shared" si="7"/>
        <v>0</v>
      </c>
      <c r="S56" s="313">
        <v>1310000</v>
      </c>
      <c r="T56" s="308">
        <f t="shared" si="4"/>
        <v>0</v>
      </c>
      <c r="U56" s="309">
        <f t="shared" si="8"/>
        <v>1</v>
      </c>
      <c r="V56" s="306" t="s">
        <v>683</v>
      </c>
      <c r="W56" s="306"/>
      <c r="X56" s="306"/>
      <c r="Y56" s="310"/>
      <c r="Z56" s="310"/>
      <c r="AA56" s="310"/>
      <c r="AB56" s="310"/>
      <c r="AC56" s="310" t="e">
        <f t="shared" si="5"/>
        <v>#DIV/0!</v>
      </c>
      <c r="AD56" s="310"/>
      <c r="AE56" s="314"/>
      <c r="AF56" s="314"/>
      <c r="AG56" s="314"/>
      <c r="AH56" s="314"/>
      <c r="AI56" s="314"/>
      <c r="AJ56" s="314"/>
      <c r="AK56" s="314"/>
      <c r="AL56" s="314"/>
      <c r="AM56" s="314"/>
      <c r="AN56" s="314"/>
      <c r="AO56" s="314"/>
      <c r="AP56" s="314"/>
      <c r="AQ56" s="314"/>
      <c r="AR56" s="314"/>
      <c r="AS56" s="314"/>
      <c r="AT56" s="314"/>
      <c r="AU56" s="315"/>
      <c r="AV56" s="315"/>
    </row>
    <row r="57" spans="1:48" s="303" customFormat="1" ht="22.5" customHeight="1">
      <c r="A57" s="304">
        <v>2362010105001</v>
      </c>
      <c r="B57" s="310" t="s">
        <v>7</v>
      </c>
      <c r="C57" s="310" t="s">
        <v>7</v>
      </c>
      <c r="D57" s="310" t="s">
        <v>67</v>
      </c>
      <c r="E57" s="326" t="s">
        <v>726</v>
      </c>
      <c r="F57" s="310"/>
      <c r="G57" s="310"/>
      <c r="H57" s="306" t="s">
        <v>606</v>
      </c>
      <c r="I57" s="306" t="s">
        <v>543</v>
      </c>
      <c r="J57" s="306" t="s">
        <v>543</v>
      </c>
      <c r="K57" s="313">
        <v>0</v>
      </c>
      <c r="L57" s="313">
        <v>175000</v>
      </c>
      <c r="M57" s="313">
        <v>0</v>
      </c>
      <c r="N57" s="313">
        <v>0</v>
      </c>
      <c r="O57" s="313">
        <f t="shared" si="6"/>
        <v>175000</v>
      </c>
      <c r="P57" s="313">
        <v>132054</v>
      </c>
      <c r="Q57" s="313">
        <v>132054</v>
      </c>
      <c r="R57" s="313">
        <f t="shared" si="7"/>
        <v>42946</v>
      </c>
      <c r="S57" s="313">
        <v>0</v>
      </c>
      <c r="T57" s="308">
        <f t="shared" si="4"/>
        <v>132054</v>
      </c>
      <c r="U57" s="309">
        <f t="shared" si="8"/>
        <v>0.75459428571428566</v>
      </c>
      <c r="V57" s="306" t="s">
        <v>684</v>
      </c>
      <c r="W57" s="306" t="s">
        <v>628</v>
      </c>
      <c r="X57" s="306" t="s">
        <v>712</v>
      </c>
      <c r="Y57" s="310"/>
      <c r="Z57" s="310"/>
      <c r="AA57" s="310"/>
      <c r="AB57" s="310"/>
      <c r="AC57" s="310" t="e">
        <f t="shared" si="5"/>
        <v>#DIV/0!</v>
      </c>
      <c r="AD57" s="310"/>
      <c r="AE57" s="314"/>
      <c r="AF57" s="314"/>
      <c r="AG57" s="314"/>
      <c r="AH57" s="314"/>
      <c r="AI57" s="314"/>
      <c r="AJ57" s="314"/>
      <c r="AK57" s="314"/>
      <c r="AL57" s="314"/>
      <c r="AM57" s="314"/>
      <c r="AN57" s="314"/>
      <c r="AO57" s="314"/>
      <c r="AP57" s="314"/>
      <c r="AQ57" s="314"/>
      <c r="AR57" s="314"/>
      <c r="AS57" s="314"/>
      <c r="AT57" s="314"/>
      <c r="AU57" s="315"/>
      <c r="AV57" s="315"/>
    </row>
    <row r="58" spans="1:48" s="303" customFormat="1" ht="22.5" customHeight="1">
      <c r="A58" s="304">
        <v>2362010106001</v>
      </c>
      <c r="B58" s="310" t="s">
        <v>7</v>
      </c>
      <c r="C58" s="310" t="s">
        <v>7</v>
      </c>
      <c r="D58" s="310" t="s">
        <v>253</v>
      </c>
      <c r="E58" s="326" t="s">
        <v>726</v>
      </c>
      <c r="F58" s="310"/>
      <c r="G58" s="310"/>
      <c r="H58" s="306" t="s">
        <v>607</v>
      </c>
      <c r="I58" s="306" t="s">
        <v>543</v>
      </c>
      <c r="J58" s="306" t="s">
        <v>543</v>
      </c>
      <c r="K58" s="313">
        <v>65000</v>
      </c>
      <c r="L58" s="313">
        <v>0</v>
      </c>
      <c r="M58" s="313">
        <v>0</v>
      </c>
      <c r="N58" s="313">
        <v>-1550</v>
      </c>
      <c r="O58" s="313">
        <f t="shared" si="6"/>
        <v>63450</v>
      </c>
      <c r="P58" s="313">
        <v>25290</v>
      </c>
      <c r="Q58" s="313">
        <v>25290</v>
      </c>
      <c r="R58" s="313">
        <f t="shared" si="7"/>
        <v>38160</v>
      </c>
      <c r="S58" s="313">
        <v>0</v>
      </c>
      <c r="T58" s="308">
        <f t="shared" si="4"/>
        <v>25290</v>
      </c>
      <c r="U58" s="309">
        <f t="shared" si="8"/>
        <v>0.39858156028368796</v>
      </c>
      <c r="V58" s="306" t="s">
        <v>685</v>
      </c>
      <c r="W58" s="306" t="s">
        <v>628</v>
      </c>
      <c r="X58" s="306" t="s">
        <v>686</v>
      </c>
      <c r="Y58" s="310"/>
      <c r="Z58" s="310"/>
      <c r="AA58" s="310"/>
      <c r="AB58" s="310"/>
      <c r="AC58" s="310" t="e">
        <f t="shared" si="5"/>
        <v>#DIV/0!</v>
      </c>
      <c r="AD58" s="310"/>
      <c r="AE58" s="314"/>
      <c r="AF58" s="314"/>
      <c r="AG58" s="314"/>
      <c r="AH58" s="314"/>
      <c r="AI58" s="314"/>
      <c r="AJ58" s="314"/>
      <c r="AK58" s="314"/>
      <c r="AL58" s="314"/>
      <c r="AM58" s="314"/>
      <c r="AN58" s="314"/>
      <c r="AO58" s="314"/>
      <c r="AP58" s="314"/>
      <c r="AQ58" s="314"/>
      <c r="AR58" s="314"/>
      <c r="AS58" s="314"/>
      <c r="AT58" s="314"/>
      <c r="AU58" s="315"/>
      <c r="AV58" s="315"/>
    </row>
    <row r="59" spans="1:48" s="303" customFormat="1" ht="22.5" customHeight="1">
      <c r="A59" s="304">
        <v>2362010106002</v>
      </c>
      <c r="B59" s="310" t="s">
        <v>7</v>
      </c>
      <c r="C59" s="310" t="s">
        <v>7</v>
      </c>
      <c r="D59" s="310" t="s">
        <v>253</v>
      </c>
      <c r="E59" s="326" t="s">
        <v>547</v>
      </c>
      <c r="F59" s="310"/>
      <c r="G59" s="310"/>
      <c r="H59" s="306" t="s">
        <v>608</v>
      </c>
      <c r="I59" s="306" t="s">
        <v>543</v>
      </c>
      <c r="J59" s="306" t="s">
        <v>543</v>
      </c>
      <c r="K59" s="313">
        <v>4369000</v>
      </c>
      <c r="L59" s="313">
        <v>0</v>
      </c>
      <c r="M59" s="313">
        <v>0</v>
      </c>
      <c r="N59" s="313">
        <v>0</v>
      </c>
      <c r="O59" s="313">
        <f t="shared" si="6"/>
        <v>4369000</v>
      </c>
      <c r="P59" s="313">
        <v>4368872</v>
      </c>
      <c r="Q59" s="313">
        <v>4368872</v>
      </c>
      <c r="R59" s="313">
        <f t="shared" si="7"/>
        <v>128</v>
      </c>
      <c r="S59" s="313">
        <v>4362272</v>
      </c>
      <c r="T59" s="308">
        <f t="shared" si="4"/>
        <v>6600</v>
      </c>
      <c r="U59" s="309">
        <f t="shared" si="8"/>
        <v>0.99997070267795829</v>
      </c>
      <c r="V59" s="306" t="s">
        <v>687</v>
      </c>
      <c r="W59" s="306" t="s">
        <v>628</v>
      </c>
      <c r="X59" s="306" t="s">
        <v>641</v>
      </c>
      <c r="Y59" s="310"/>
      <c r="Z59" s="310"/>
      <c r="AA59" s="310"/>
      <c r="AB59" s="310"/>
      <c r="AC59" s="310" t="e">
        <f t="shared" si="5"/>
        <v>#DIV/0!</v>
      </c>
      <c r="AD59" s="310"/>
      <c r="AE59" s="314"/>
      <c r="AF59" s="314"/>
      <c r="AG59" s="314"/>
      <c r="AH59" s="314"/>
      <c r="AI59" s="314"/>
      <c r="AJ59" s="314"/>
      <c r="AK59" s="314"/>
      <c r="AL59" s="314"/>
      <c r="AM59" s="314"/>
      <c r="AN59" s="314"/>
      <c r="AO59" s="314"/>
      <c r="AP59" s="314"/>
      <c r="AQ59" s="314"/>
      <c r="AR59" s="314"/>
      <c r="AS59" s="314"/>
      <c r="AT59" s="314"/>
      <c r="AU59" s="315"/>
      <c r="AV59" s="315"/>
    </row>
    <row r="60" spans="1:48" s="303" customFormat="1" ht="22.5" customHeight="1">
      <c r="A60" s="304">
        <v>2362010106003</v>
      </c>
      <c r="B60" s="310" t="s">
        <v>7</v>
      </c>
      <c r="C60" s="310" t="s">
        <v>7</v>
      </c>
      <c r="D60" s="310" t="s">
        <v>253</v>
      </c>
      <c r="E60" s="326" t="s">
        <v>548</v>
      </c>
      <c r="F60" s="310"/>
      <c r="G60" s="310"/>
      <c r="H60" s="306" t="s">
        <v>609</v>
      </c>
      <c r="I60" s="306" t="s">
        <v>543</v>
      </c>
      <c r="J60" s="306" t="s">
        <v>543</v>
      </c>
      <c r="K60" s="313">
        <v>10000</v>
      </c>
      <c r="L60" s="313">
        <v>0</v>
      </c>
      <c r="M60" s="313">
        <v>0</v>
      </c>
      <c r="N60" s="313">
        <v>1550</v>
      </c>
      <c r="O60" s="313">
        <f t="shared" si="6"/>
        <v>11550</v>
      </c>
      <c r="P60" s="313">
        <v>11550</v>
      </c>
      <c r="Q60" s="313">
        <v>11550</v>
      </c>
      <c r="R60" s="313">
        <f t="shared" si="7"/>
        <v>0</v>
      </c>
      <c r="S60" s="313">
        <v>0</v>
      </c>
      <c r="T60" s="308">
        <f t="shared" si="4"/>
        <v>11550</v>
      </c>
      <c r="U60" s="309">
        <f t="shared" si="8"/>
        <v>1</v>
      </c>
      <c r="V60" s="306" t="s">
        <v>688</v>
      </c>
      <c r="W60" s="306"/>
      <c r="X60" s="306" t="s">
        <v>689</v>
      </c>
      <c r="Y60" s="310"/>
      <c r="Z60" s="310"/>
      <c r="AA60" s="310"/>
      <c r="AB60" s="310"/>
      <c r="AC60" s="310" t="e">
        <f t="shared" si="5"/>
        <v>#DIV/0!</v>
      </c>
      <c r="AD60" s="310"/>
      <c r="AE60" s="314"/>
      <c r="AF60" s="314"/>
      <c r="AG60" s="314"/>
      <c r="AH60" s="314"/>
      <c r="AI60" s="314"/>
      <c r="AJ60" s="314"/>
      <c r="AK60" s="314"/>
      <c r="AL60" s="314"/>
      <c r="AM60" s="314"/>
      <c r="AN60" s="314"/>
      <c r="AO60" s="314"/>
      <c r="AP60" s="314"/>
      <c r="AQ60" s="314"/>
      <c r="AR60" s="314"/>
      <c r="AS60" s="314"/>
      <c r="AT60" s="314"/>
      <c r="AU60" s="315"/>
      <c r="AV60" s="315"/>
    </row>
    <row r="61" spans="1:48" s="303" customFormat="1" ht="22.5" customHeight="1">
      <c r="A61" s="304">
        <v>2362010200000</v>
      </c>
      <c r="B61" s="322" t="s">
        <v>7</v>
      </c>
      <c r="C61" s="322" t="s">
        <v>4</v>
      </c>
      <c r="D61" s="322"/>
      <c r="E61" s="322"/>
      <c r="F61" s="322"/>
      <c r="G61" s="322"/>
      <c r="H61" s="317" t="s">
        <v>610</v>
      </c>
      <c r="I61" s="317" t="s">
        <v>543</v>
      </c>
      <c r="J61" s="317" t="s">
        <v>543</v>
      </c>
      <c r="K61" s="319">
        <f>SUM(K62:K66)</f>
        <v>13963000</v>
      </c>
      <c r="L61" s="319">
        <f t="shared" ref="L61:S61" si="9">SUM(L62:L66)</f>
        <v>285000</v>
      </c>
      <c r="M61" s="319">
        <f t="shared" si="9"/>
        <v>0</v>
      </c>
      <c r="N61" s="319">
        <f t="shared" si="9"/>
        <v>1236700</v>
      </c>
      <c r="O61" s="319">
        <f t="shared" si="9"/>
        <v>15484700</v>
      </c>
      <c r="P61" s="319">
        <f t="shared" ref="P61" si="10">SUM(P62:P66)</f>
        <v>15484398</v>
      </c>
      <c r="Q61" s="319">
        <f t="shared" si="9"/>
        <v>15484398</v>
      </c>
      <c r="R61" s="319">
        <f t="shared" si="9"/>
        <v>302</v>
      </c>
      <c r="S61" s="319">
        <f t="shared" si="9"/>
        <v>16893267</v>
      </c>
      <c r="T61" s="320">
        <f t="shared" si="4"/>
        <v>-1408869</v>
      </c>
      <c r="U61" s="321">
        <f t="shared" si="8"/>
        <v>0.99998049687756296</v>
      </c>
      <c r="V61" s="317"/>
      <c r="W61" s="323"/>
      <c r="X61" s="323"/>
      <c r="Y61" s="324"/>
      <c r="Z61" s="324"/>
      <c r="AA61" s="324"/>
      <c r="AB61" s="324"/>
      <c r="AC61" s="310" t="e">
        <f t="shared" si="5"/>
        <v>#DIV/0!</v>
      </c>
      <c r="AD61" s="310"/>
      <c r="AE61" s="314"/>
      <c r="AF61" s="314"/>
      <c r="AG61" s="314"/>
      <c r="AH61" s="314"/>
      <c r="AI61" s="314"/>
      <c r="AJ61" s="314"/>
      <c r="AK61" s="314"/>
      <c r="AL61" s="314"/>
      <c r="AM61" s="314"/>
      <c r="AN61" s="314"/>
      <c r="AO61" s="314"/>
      <c r="AP61" s="314"/>
      <c r="AQ61" s="314"/>
      <c r="AR61" s="314"/>
      <c r="AS61" s="314"/>
      <c r="AT61" s="314"/>
      <c r="AU61" s="315"/>
      <c r="AV61" s="315"/>
    </row>
    <row r="62" spans="1:48" s="303" customFormat="1" ht="22.5" customHeight="1">
      <c r="A62" s="304">
        <v>2362010201001</v>
      </c>
      <c r="B62" s="310" t="s">
        <v>7</v>
      </c>
      <c r="C62" s="310" t="s">
        <v>4</v>
      </c>
      <c r="D62" s="310" t="s">
        <v>7</v>
      </c>
      <c r="E62" s="326" t="s">
        <v>726</v>
      </c>
      <c r="F62" s="310"/>
      <c r="G62" s="310"/>
      <c r="H62" s="306" t="s">
        <v>722</v>
      </c>
      <c r="I62" s="306" t="s">
        <v>543</v>
      </c>
      <c r="J62" s="306" t="s">
        <v>543</v>
      </c>
      <c r="K62" s="313">
        <v>7469000</v>
      </c>
      <c r="L62" s="313">
        <v>0</v>
      </c>
      <c r="M62" s="313">
        <v>0</v>
      </c>
      <c r="N62" s="313">
        <v>0</v>
      </c>
      <c r="O62" s="313">
        <f t="shared" si="6"/>
        <v>7469000</v>
      </c>
      <c r="P62" s="313">
        <v>7468712</v>
      </c>
      <c r="Q62" s="313">
        <v>7468712</v>
      </c>
      <c r="R62" s="313">
        <f t="shared" si="7"/>
        <v>288</v>
      </c>
      <c r="S62" s="313">
        <v>8881267</v>
      </c>
      <c r="T62" s="308">
        <f t="shared" si="4"/>
        <v>-1412555</v>
      </c>
      <c r="U62" s="309">
        <f t="shared" si="8"/>
        <v>0.99996144062123449</v>
      </c>
      <c r="V62" s="306" t="s">
        <v>690</v>
      </c>
      <c r="W62" s="306" t="s">
        <v>628</v>
      </c>
      <c r="X62" s="306" t="s">
        <v>718</v>
      </c>
      <c r="Y62" s="310"/>
      <c r="Z62" s="310"/>
      <c r="AA62" s="310"/>
      <c r="AB62" s="310"/>
      <c r="AC62" s="310" t="e">
        <f t="shared" si="5"/>
        <v>#DIV/0!</v>
      </c>
      <c r="AD62" s="310"/>
      <c r="AE62" s="314"/>
      <c r="AF62" s="314"/>
      <c r="AG62" s="314"/>
      <c r="AH62" s="314"/>
      <c r="AI62" s="314"/>
      <c r="AJ62" s="314"/>
      <c r="AK62" s="314"/>
      <c r="AL62" s="314"/>
      <c r="AM62" s="314"/>
      <c r="AN62" s="314"/>
      <c r="AO62" s="314"/>
      <c r="AP62" s="314"/>
      <c r="AQ62" s="314"/>
      <c r="AR62" s="314"/>
      <c r="AS62" s="314"/>
      <c r="AT62" s="314"/>
      <c r="AU62" s="315"/>
      <c r="AV62" s="315"/>
    </row>
    <row r="63" spans="1:48" s="303" customFormat="1" ht="22.5" customHeight="1">
      <c r="A63" s="304">
        <v>2362010201002</v>
      </c>
      <c r="B63" s="310" t="s">
        <v>7</v>
      </c>
      <c r="C63" s="310" t="s">
        <v>4</v>
      </c>
      <c r="D63" s="310" t="s">
        <v>7</v>
      </c>
      <c r="E63" s="326" t="s">
        <v>547</v>
      </c>
      <c r="F63" s="310"/>
      <c r="G63" s="310"/>
      <c r="H63" s="306" t="s">
        <v>723</v>
      </c>
      <c r="I63" s="306" t="s">
        <v>543</v>
      </c>
      <c r="J63" s="306" t="s">
        <v>543</v>
      </c>
      <c r="K63" s="313">
        <v>52000</v>
      </c>
      <c r="L63" s="313">
        <v>0</v>
      </c>
      <c r="M63" s="313">
        <v>0</v>
      </c>
      <c r="N63" s="313">
        <v>-52000</v>
      </c>
      <c r="O63" s="313">
        <f t="shared" si="6"/>
        <v>0</v>
      </c>
      <c r="P63" s="313">
        <v>0</v>
      </c>
      <c r="Q63" s="313">
        <v>0</v>
      </c>
      <c r="R63" s="313">
        <f t="shared" si="7"/>
        <v>0</v>
      </c>
      <c r="S63" s="313">
        <v>0</v>
      </c>
      <c r="T63" s="308">
        <f t="shared" si="4"/>
        <v>0</v>
      </c>
      <c r="U63" s="309">
        <v>0</v>
      </c>
      <c r="V63" s="306" t="s">
        <v>691</v>
      </c>
      <c r="W63" s="306"/>
      <c r="X63" s="306" t="s">
        <v>658</v>
      </c>
      <c r="Y63" s="310"/>
      <c r="Z63" s="310"/>
      <c r="AA63" s="310"/>
      <c r="AB63" s="310"/>
      <c r="AC63" s="310" t="e">
        <f t="shared" si="5"/>
        <v>#DIV/0!</v>
      </c>
      <c r="AD63" s="310"/>
      <c r="AE63" s="314"/>
      <c r="AF63" s="314"/>
      <c r="AG63" s="314"/>
      <c r="AH63" s="314"/>
      <c r="AI63" s="314"/>
      <c r="AJ63" s="314"/>
      <c r="AK63" s="314"/>
      <c r="AL63" s="314"/>
      <c r="AM63" s="314"/>
      <c r="AN63" s="314"/>
      <c r="AO63" s="314"/>
      <c r="AP63" s="314"/>
      <c r="AQ63" s="314"/>
      <c r="AR63" s="314"/>
      <c r="AS63" s="314"/>
      <c r="AT63" s="314"/>
      <c r="AU63" s="315"/>
      <c r="AV63" s="315"/>
    </row>
    <row r="64" spans="1:48" s="303" customFormat="1" ht="22.5" customHeight="1">
      <c r="A64" s="304">
        <v>2362010201003</v>
      </c>
      <c r="B64" s="310" t="s">
        <v>7</v>
      </c>
      <c r="C64" s="310" t="s">
        <v>4</v>
      </c>
      <c r="D64" s="310" t="s">
        <v>7</v>
      </c>
      <c r="E64" s="326" t="s">
        <v>548</v>
      </c>
      <c r="F64" s="310"/>
      <c r="G64" s="310"/>
      <c r="H64" s="306" t="s">
        <v>724</v>
      </c>
      <c r="I64" s="306" t="s">
        <v>543</v>
      </c>
      <c r="J64" s="306" t="s">
        <v>543</v>
      </c>
      <c r="K64" s="313">
        <v>316000</v>
      </c>
      <c r="L64" s="313">
        <v>285000</v>
      </c>
      <c r="M64" s="313">
        <v>0</v>
      </c>
      <c r="N64" s="313">
        <v>0</v>
      </c>
      <c r="O64" s="313">
        <f t="shared" si="6"/>
        <v>601000</v>
      </c>
      <c r="P64" s="313">
        <v>600986</v>
      </c>
      <c r="Q64" s="313">
        <v>600986</v>
      </c>
      <c r="R64" s="313">
        <f t="shared" si="7"/>
        <v>14</v>
      </c>
      <c r="S64" s="313">
        <v>96000</v>
      </c>
      <c r="T64" s="308">
        <f t="shared" si="4"/>
        <v>504986</v>
      </c>
      <c r="U64" s="309">
        <f t="shared" si="8"/>
        <v>0.99997670549084861</v>
      </c>
      <c r="V64" s="306" t="s">
        <v>692</v>
      </c>
      <c r="W64" s="306" t="s">
        <v>628</v>
      </c>
      <c r="X64" s="306" t="s">
        <v>713</v>
      </c>
      <c r="Y64" s="310"/>
      <c r="Z64" s="310"/>
      <c r="AA64" s="310"/>
      <c r="AB64" s="310"/>
      <c r="AC64" s="310" t="e">
        <f t="shared" si="5"/>
        <v>#DIV/0!</v>
      </c>
      <c r="AD64" s="310"/>
      <c r="AE64" s="314"/>
      <c r="AF64" s="314"/>
      <c r="AG64" s="314"/>
      <c r="AH64" s="314"/>
      <c r="AI64" s="314"/>
      <c r="AJ64" s="314"/>
      <c r="AK64" s="314"/>
      <c r="AL64" s="314"/>
      <c r="AM64" s="314"/>
      <c r="AN64" s="314"/>
      <c r="AO64" s="314"/>
      <c r="AP64" s="314"/>
      <c r="AQ64" s="314"/>
      <c r="AR64" s="314"/>
      <c r="AS64" s="314"/>
      <c r="AT64" s="314"/>
      <c r="AU64" s="315"/>
      <c r="AV64" s="315"/>
    </row>
    <row r="65" spans="1:48" s="303" customFormat="1" ht="22.5" customHeight="1">
      <c r="A65" s="304">
        <v>2362010202001</v>
      </c>
      <c r="B65" s="310" t="s">
        <v>7</v>
      </c>
      <c r="C65" s="310" t="s">
        <v>4</v>
      </c>
      <c r="D65" s="310" t="s">
        <v>4</v>
      </c>
      <c r="E65" s="326" t="s">
        <v>726</v>
      </c>
      <c r="F65" s="310"/>
      <c r="G65" s="310"/>
      <c r="H65" s="306" t="s">
        <v>611</v>
      </c>
      <c r="I65" s="306" t="s">
        <v>543</v>
      </c>
      <c r="J65" s="306" t="s">
        <v>543</v>
      </c>
      <c r="K65" s="313">
        <v>1000</v>
      </c>
      <c r="L65" s="313">
        <v>0</v>
      </c>
      <c r="M65" s="313">
        <v>0</v>
      </c>
      <c r="N65" s="313">
        <v>-1000</v>
      </c>
      <c r="O65" s="313">
        <f t="shared" si="6"/>
        <v>0</v>
      </c>
      <c r="P65" s="313">
        <v>0</v>
      </c>
      <c r="Q65" s="313">
        <v>0</v>
      </c>
      <c r="R65" s="313">
        <f t="shared" si="7"/>
        <v>0</v>
      </c>
      <c r="S65" s="313">
        <v>62000</v>
      </c>
      <c r="T65" s="308">
        <f t="shared" si="4"/>
        <v>-62000</v>
      </c>
      <c r="U65" s="309">
        <v>0</v>
      </c>
      <c r="V65" s="306" t="s">
        <v>693</v>
      </c>
      <c r="W65" s="306"/>
      <c r="X65" s="306" t="s">
        <v>658</v>
      </c>
      <c r="Y65" s="310"/>
      <c r="Z65" s="310"/>
      <c r="AA65" s="310"/>
      <c r="AB65" s="310"/>
      <c r="AC65" s="310" t="e">
        <f t="shared" si="5"/>
        <v>#DIV/0!</v>
      </c>
      <c r="AD65" s="310"/>
      <c r="AE65" s="314"/>
      <c r="AF65" s="314"/>
      <c r="AG65" s="314"/>
      <c r="AH65" s="314"/>
      <c r="AI65" s="314"/>
      <c r="AJ65" s="314"/>
      <c r="AK65" s="314"/>
      <c r="AL65" s="314"/>
      <c r="AM65" s="314"/>
      <c r="AN65" s="314"/>
      <c r="AO65" s="314"/>
      <c r="AP65" s="314"/>
      <c r="AQ65" s="314"/>
      <c r="AR65" s="314"/>
      <c r="AS65" s="314"/>
      <c r="AT65" s="314"/>
      <c r="AU65" s="315"/>
      <c r="AV65" s="315"/>
    </row>
    <row r="66" spans="1:48" s="303" customFormat="1" ht="22.5" customHeight="1">
      <c r="A66" s="304">
        <v>2362010203001</v>
      </c>
      <c r="B66" s="310" t="s">
        <v>7</v>
      </c>
      <c r="C66" s="310" t="s">
        <v>4</v>
      </c>
      <c r="D66" s="310" t="s">
        <v>251</v>
      </c>
      <c r="E66" s="326" t="s">
        <v>726</v>
      </c>
      <c r="F66" s="310"/>
      <c r="G66" s="310"/>
      <c r="H66" s="306" t="s">
        <v>612</v>
      </c>
      <c r="I66" s="306" t="s">
        <v>543</v>
      </c>
      <c r="J66" s="306" t="s">
        <v>543</v>
      </c>
      <c r="K66" s="313">
        <v>6125000</v>
      </c>
      <c r="L66" s="313">
        <v>0</v>
      </c>
      <c r="M66" s="313">
        <v>0</v>
      </c>
      <c r="N66" s="313">
        <v>1289700</v>
      </c>
      <c r="O66" s="313">
        <f t="shared" si="6"/>
        <v>7414700</v>
      </c>
      <c r="P66" s="313">
        <v>7414700</v>
      </c>
      <c r="Q66" s="313">
        <v>7414700</v>
      </c>
      <c r="R66" s="313">
        <f t="shared" si="7"/>
        <v>0</v>
      </c>
      <c r="S66" s="313">
        <v>7854000</v>
      </c>
      <c r="T66" s="308">
        <f t="shared" si="4"/>
        <v>-439300</v>
      </c>
      <c r="U66" s="309">
        <f t="shared" si="8"/>
        <v>1</v>
      </c>
      <c r="V66" s="306" t="s">
        <v>725</v>
      </c>
      <c r="W66" s="306"/>
      <c r="X66" s="306" t="s">
        <v>694</v>
      </c>
      <c r="Y66" s="310"/>
      <c r="Z66" s="310"/>
      <c r="AA66" s="310"/>
      <c r="AB66" s="310"/>
      <c r="AC66" s="310" t="e">
        <f t="shared" si="5"/>
        <v>#DIV/0!</v>
      </c>
      <c r="AD66" s="310"/>
      <c r="AE66" s="314"/>
      <c r="AF66" s="314"/>
      <c r="AG66" s="314"/>
      <c r="AH66" s="314"/>
      <c r="AI66" s="314"/>
      <c r="AJ66" s="314"/>
      <c r="AK66" s="314"/>
      <c r="AL66" s="314"/>
      <c r="AM66" s="314"/>
      <c r="AN66" s="314"/>
      <c r="AO66" s="314"/>
      <c r="AP66" s="314"/>
      <c r="AQ66" s="314"/>
      <c r="AR66" s="314"/>
      <c r="AS66" s="314"/>
      <c r="AT66" s="314"/>
      <c r="AU66" s="315"/>
      <c r="AV66" s="315"/>
    </row>
    <row r="67" spans="1:48" s="303" customFormat="1" ht="22.5" customHeight="1">
      <c r="A67" s="304">
        <v>2362010300000</v>
      </c>
      <c r="B67" s="322" t="s">
        <v>7</v>
      </c>
      <c r="C67" s="322" t="s">
        <v>251</v>
      </c>
      <c r="D67" s="322"/>
      <c r="E67" s="322"/>
      <c r="F67" s="322"/>
      <c r="G67" s="322"/>
      <c r="H67" s="317" t="s">
        <v>613</v>
      </c>
      <c r="I67" s="317" t="s">
        <v>543</v>
      </c>
      <c r="J67" s="317" t="s">
        <v>543</v>
      </c>
      <c r="K67" s="319">
        <f t="shared" ref="K67:S67" si="11">SUM(K68:K69)</f>
        <v>0</v>
      </c>
      <c r="L67" s="319">
        <f t="shared" si="11"/>
        <v>310000</v>
      </c>
      <c r="M67" s="319">
        <f t="shared" si="11"/>
        <v>0</v>
      </c>
      <c r="N67" s="319">
        <f t="shared" si="11"/>
        <v>0</v>
      </c>
      <c r="O67" s="319">
        <f t="shared" si="11"/>
        <v>310000</v>
      </c>
      <c r="P67" s="319">
        <f t="shared" si="11"/>
        <v>309100</v>
      </c>
      <c r="Q67" s="319">
        <f t="shared" si="11"/>
        <v>309100</v>
      </c>
      <c r="R67" s="319">
        <f t="shared" si="11"/>
        <v>900</v>
      </c>
      <c r="S67" s="319">
        <f t="shared" si="11"/>
        <v>24391053</v>
      </c>
      <c r="T67" s="320">
        <f t="shared" ref="T67:T80" si="12">Q67-S67</f>
        <v>-24081953</v>
      </c>
      <c r="U67" s="321">
        <f t="shared" si="8"/>
        <v>0.99709677419354836</v>
      </c>
      <c r="V67" s="317"/>
      <c r="W67" s="323"/>
      <c r="X67" s="323"/>
      <c r="Y67" s="324"/>
      <c r="Z67" s="324"/>
      <c r="AA67" s="324"/>
      <c r="AB67" s="324"/>
      <c r="AC67" s="310" t="e">
        <f t="shared" ref="AC67:AC80" si="13">Q67/AA67</f>
        <v>#DIV/0!</v>
      </c>
      <c r="AD67" s="310"/>
      <c r="AE67" s="314"/>
      <c r="AF67" s="314"/>
      <c r="AG67" s="314"/>
      <c r="AH67" s="314"/>
      <c r="AI67" s="314"/>
      <c r="AJ67" s="314"/>
      <c r="AK67" s="314"/>
      <c r="AL67" s="314"/>
      <c r="AM67" s="314"/>
      <c r="AN67" s="314"/>
      <c r="AO67" s="314"/>
      <c r="AP67" s="314"/>
      <c r="AQ67" s="314"/>
      <c r="AR67" s="314"/>
      <c r="AS67" s="314"/>
      <c r="AT67" s="314"/>
      <c r="AU67" s="315"/>
      <c r="AV67" s="315"/>
    </row>
    <row r="68" spans="1:48" s="303" customFormat="1" ht="22.5" customHeight="1">
      <c r="A68" s="304">
        <v>2362010301001</v>
      </c>
      <c r="B68" s="310" t="s">
        <v>7</v>
      </c>
      <c r="C68" s="310" t="s">
        <v>251</v>
      </c>
      <c r="D68" s="310" t="s">
        <v>7</v>
      </c>
      <c r="E68" s="326" t="s">
        <v>726</v>
      </c>
      <c r="F68" s="310"/>
      <c r="G68" s="310"/>
      <c r="H68" s="306" t="s">
        <v>614</v>
      </c>
      <c r="I68" s="306" t="s">
        <v>543</v>
      </c>
      <c r="J68" s="306" t="s">
        <v>543</v>
      </c>
      <c r="K68" s="313">
        <v>0</v>
      </c>
      <c r="L68" s="313">
        <v>310000</v>
      </c>
      <c r="M68" s="313">
        <v>0</v>
      </c>
      <c r="N68" s="313">
        <v>0</v>
      </c>
      <c r="O68" s="313">
        <f t="shared" ref="O68:O71" si="14">K68+L68+M68+N68</f>
        <v>310000</v>
      </c>
      <c r="P68" s="313">
        <v>309100</v>
      </c>
      <c r="Q68" s="313">
        <v>309100</v>
      </c>
      <c r="R68" s="313">
        <f t="shared" si="7"/>
        <v>900</v>
      </c>
      <c r="S68" s="313">
        <v>6729126</v>
      </c>
      <c r="T68" s="308">
        <f t="shared" si="12"/>
        <v>-6420026</v>
      </c>
      <c r="U68" s="309">
        <f t="shared" si="8"/>
        <v>0.99709677419354836</v>
      </c>
      <c r="V68" s="306" t="s">
        <v>695</v>
      </c>
      <c r="W68" s="306" t="s">
        <v>628</v>
      </c>
      <c r="X68" s="306" t="s">
        <v>696</v>
      </c>
      <c r="Y68" s="310"/>
      <c r="Z68" s="310"/>
      <c r="AA68" s="310"/>
      <c r="AB68" s="310"/>
      <c r="AC68" s="310" t="e">
        <f t="shared" si="13"/>
        <v>#DIV/0!</v>
      </c>
      <c r="AD68" s="310"/>
      <c r="AE68" s="314"/>
      <c r="AF68" s="314"/>
      <c r="AG68" s="314"/>
      <c r="AH68" s="314"/>
      <c r="AI68" s="314"/>
      <c r="AJ68" s="314"/>
      <c r="AK68" s="314"/>
      <c r="AL68" s="314"/>
      <c r="AM68" s="314"/>
      <c r="AN68" s="314"/>
      <c r="AO68" s="314"/>
      <c r="AP68" s="314"/>
      <c r="AQ68" s="314"/>
      <c r="AR68" s="314"/>
      <c r="AS68" s="314"/>
      <c r="AT68" s="314"/>
      <c r="AU68" s="315"/>
      <c r="AV68" s="315"/>
    </row>
    <row r="69" spans="1:48" s="303" customFormat="1" ht="22.5" customHeight="1">
      <c r="A69" s="304">
        <v>2362010302001</v>
      </c>
      <c r="B69" s="310" t="s">
        <v>7</v>
      </c>
      <c r="C69" s="310" t="s">
        <v>251</v>
      </c>
      <c r="D69" s="326" t="s">
        <v>730</v>
      </c>
      <c r="E69" s="326" t="s">
        <v>726</v>
      </c>
      <c r="F69" s="310"/>
      <c r="G69" s="310"/>
      <c r="H69" s="306" t="s">
        <v>615</v>
      </c>
      <c r="I69" s="306" t="s">
        <v>543</v>
      </c>
      <c r="J69" s="306" t="s">
        <v>543</v>
      </c>
      <c r="K69" s="313">
        <v>0</v>
      </c>
      <c r="L69" s="313">
        <v>0</v>
      </c>
      <c r="M69" s="313">
        <v>0</v>
      </c>
      <c r="N69" s="313">
        <v>0</v>
      </c>
      <c r="O69" s="313">
        <f>K69+L69+M69+N69</f>
        <v>0</v>
      </c>
      <c r="P69" s="313">
        <v>0</v>
      </c>
      <c r="Q69" s="313">
        <v>0</v>
      </c>
      <c r="R69" s="313">
        <f t="shared" si="7"/>
        <v>0</v>
      </c>
      <c r="S69" s="313">
        <v>17661927</v>
      </c>
      <c r="T69" s="308">
        <f t="shared" si="12"/>
        <v>-17661927</v>
      </c>
      <c r="U69" s="309">
        <v>0</v>
      </c>
      <c r="V69" s="306" t="s">
        <v>697</v>
      </c>
      <c r="W69" s="306"/>
      <c r="X69" s="306" t="s">
        <v>696</v>
      </c>
      <c r="Y69" s="310"/>
      <c r="Z69" s="310"/>
      <c r="AA69" s="310"/>
      <c r="AB69" s="310"/>
      <c r="AC69" s="310" t="e">
        <f t="shared" si="13"/>
        <v>#DIV/0!</v>
      </c>
      <c r="AD69" s="310"/>
      <c r="AE69" s="314"/>
      <c r="AF69" s="314"/>
      <c r="AG69" s="314"/>
      <c r="AH69" s="314"/>
      <c r="AI69" s="314"/>
      <c r="AJ69" s="314"/>
      <c r="AK69" s="314"/>
      <c r="AL69" s="314"/>
      <c r="AM69" s="314"/>
      <c r="AN69" s="314"/>
      <c r="AO69" s="314"/>
      <c r="AP69" s="314"/>
      <c r="AQ69" s="314"/>
      <c r="AR69" s="314"/>
      <c r="AS69" s="314"/>
      <c r="AT69" s="314"/>
      <c r="AU69" s="315"/>
      <c r="AV69" s="315"/>
    </row>
    <row r="70" spans="1:48" s="303" customFormat="1" ht="22.5" customHeight="1">
      <c r="A70" s="304">
        <v>2362010400000</v>
      </c>
      <c r="B70" s="322" t="s">
        <v>7</v>
      </c>
      <c r="C70" s="322" t="s">
        <v>235</v>
      </c>
      <c r="D70" s="322"/>
      <c r="E70" s="322" t="s">
        <v>5</v>
      </c>
      <c r="F70" s="322" t="s">
        <v>5</v>
      </c>
      <c r="G70" s="322" t="s">
        <v>5</v>
      </c>
      <c r="H70" s="317" t="s">
        <v>616</v>
      </c>
      <c r="I70" s="317" t="s">
        <v>543</v>
      </c>
      <c r="J70" s="317" t="s">
        <v>543</v>
      </c>
      <c r="K70" s="319">
        <f>SUM(K71)</f>
        <v>680000</v>
      </c>
      <c r="L70" s="319">
        <f t="shared" ref="L70:S70" si="15">SUM(L71)</f>
        <v>0</v>
      </c>
      <c r="M70" s="319">
        <f t="shared" si="15"/>
        <v>0</v>
      </c>
      <c r="N70" s="319">
        <f t="shared" si="15"/>
        <v>0</v>
      </c>
      <c r="O70" s="319">
        <f t="shared" si="15"/>
        <v>680000</v>
      </c>
      <c r="P70" s="319">
        <f t="shared" si="15"/>
        <v>0</v>
      </c>
      <c r="Q70" s="319">
        <f t="shared" si="15"/>
        <v>0</v>
      </c>
      <c r="R70" s="319">
        <f t="shared" si="15"/>
        <v>680000</v>
      </c>
      <c r="S70" s="319">
        <f t="shared" si="15"/>
        <v>0</v>
      </c>
      <c r="T70" s="320">
        <f t="shared" si="12"/>
        <v>0</v>
      </c>
      <c r="U70" s="321">
        <f t="shared" ref="U70:U80" si="16">P70/O70</f>
        <v>0</v>
      </c>
      <c r="V70" s="317"/>
      <c r="W70" s="323"/>
      <c r="X70" s="323"/>
      <c r="Y70" s="324"/>
      <c r="Z70" s="324"/>
      <c r="AA70" s="324"/>
      <c r="AB70" s="324"/>
      <c r="AC70" s="310" t="e">
        <f t="shared" si="13"/>
        <v>#DIV/0!</v>
      </c>
      <c r="AD70" s="310"/>
      <c r="AE70" s="314"/>
      <c r="AF70" s="314"/>
      <c r="AG70" s="314"/>
      <c r="AH70" s="314"/>
      <c r="AI70" s="314"/>
      <c r="AJ70" s="314"/>
      <c r="AK70" s="314"/>
      <c r="AL70" s="314"/>
      <c r="AM70" s="314"/>
      <c r="AN70" s="314"/>
      <c r="AO70" s="314"/>
      <c r="AP70" s="314"/>
      <c r="AQ70" s="314"/>
      <c r="AR70" s="314"/>
      <c r="AS70" s="314"/>
      <c r="AT70" s="314"/>
      <c r="AU70" s="315"/>
      <c r="AV70" s="315"/>
    </row>
    <row r="71" spans="1:48" s="303" customFormat="1" ht="22.5" customHeight="1">
      <c r="A71" s="304">
        <v>2362010401001</v>
      </c>
      <c r="B71" s="310" t="s">
        <v>7</v>
      </c>
      <c r="C71" s="310" t="s">
        <v>235</v>
      </c>
      <c r="D71" s="310" t="s">
        <v>7</v>
      </c>
      <c r="E71" s="326" t="s">
        <v>726</v>
      </c>
      <c r="F71" s="310"/>
      <c r="G71" s="310"/>
      <c r="H71" s="306" t="s">
        <v>617</v>
      </c>
      <c r="I71" s="306" t="s">
        <v>543</v>
      </c>
      <c r="J71" s="306" t="s">
        <v>543</v>
      </c>
      <c r="K71" s="313">
        <v>680000</v>
      </c>
      <c r="L71" s="313">
        <v>0</v>
      </c>
      <c r="M71" s="313">
        <v>0</v>
      </c>
      <c r="N71" s="313">
        <v>0</v>
      </c>
      <c r="O71" s="313">
        <f t="shared" si="14"/>
        <v>680000</v>
      </c>
      <c r="P71" s="313">
        <v>0</v>
      </c>
      <c r="Q71" s="313">
        <v>0</v>
      </c>
      <c r="R71" s="313">
        <f t="shared" si="7"/>
        <v>680000</v>
      </c>
      <c r="S71" s="313">
        <v>0</v>
      </c>
      <c r="T71" s="308">
        <f t="shared" si="12"/>
        <v>0</v>
      </c>
      <c r="U71" s="309">
        <f t="shared" si="16"/>
        <v>0</v>
      </c>
      <c r="V71" s="306" t="s">
        <v>616</v>
      </c>
      <c r="W71" s="306"/>
      <c r="X71" s="306"/>
      <c r="Y71" s="310"/>
      <c r="Z71" s="310"/>
      <c r="AA71" s="310"/>
      <c r="AB71" s="310"/>
      <c r="AC71" s="310" t="e">
        <f t="shared" si="13"/>
        <v>#DIV/0!</v>
      </c>
      <c r="AD71" s="310"/>
      <c r="AE71" s="314"/>
      <c r="AF71" s="314"/>
      <c r="AG71" s="314"/>
      <c r="AH71" s="314"/>
      <c r="AI71" s="314"/>
      <c r="AJ71" s="314"/>
      <c r="AK71" s="314"/>
      <c r="AL71" s="314"/>
      <c r="AM71" s="314"/>
      <c r="AN71" s="314"/>
      <c r="AO71" s="314"/>
      <c r="AP71" s="314"/>
      <c r="AQ71" s="314"/>
      <c r="AR71" s="314"/>
      <c r="AS71" s="314"/>
      <c r="AT71" s="314"/>
      <c r="AU71" s="315"/>
      <c r="AV71" s="315"/>
    </row>
    <row r="72" spans="1:48" s="303" customFormat="1" ht="22.5" customHeight="1">
      <c r="A72" s="304">
        <v>2362110000000</v>
      </c>
      <c r="B72" s="322" t="s">
        <v>7</v>
      </c>
      <c r="C72" s="322"/>
      <c r="D72" s="322"/>
      <c r="E72" s="322" t="s">
        <v>5</v>
      </c>
      <c r="F72" s="322" t="s">
        <v>5</v>
      </c>
      <c r="G72" s="322" t="s">
        <v>5</v>
      </c>
      <c r="H72" s="317" t="s">
        <v>618</v>
      </c>
      <c r="I72" s="317" t="s">
        <v>543</v>
      </c>
      <c r="J72" s="317" t="s">
        <v>543</v>
      </c>
      <c r="K72" s="319">
        <f>K73+K77+K79</f>
        <v>75390000</v>
      </c>
      <c r="L72" s="319">
        <f t="shared" ref="L72:S72" si="17">L73+L77+L79</f>
        <v>-3355000</v>
      </c>
      <c r="M72" s="319">
        <f t="shared" si="17"/>
        <v>0</v>
      </c>
      <c r="N72" s="319">
        <f t="shared" si="17"/>
        <v>0</v>
      </c>
      <c r="O72" s="319">
        <f t="shared" si="17"/>
        <v>72035000</v>
      </c>
      <c r="P72" s="319">
        <f t="shared" ref="P72" si="18">P73+P77+P79</f>
        <v>71494504</v>
      </c>
      <c r="Q72" s="319">
        <f t="shared" si="17"/>
        <v>71494504</v>
      </c>
      <c r="R72" s="319">
        <f t="shared" si="17"/>
        <v>540496</v>
      </c>
      <c r="S72" s="319">
        <f t="shared" si="17"/>
        <v>75216251</v>
      </c>
      <c r="T72" s="320">
        <f t="shared" si="12"/>
        <v>-3721747</v>
      </c>
      <c r="U72" s="321">
        <f t="shared" si="16"/>
        <v>0.99249675852016384</v>
      </c>
      <c r="V72" s="317"/>
      <c r="W72" s="323"/>
      <c r="X72" s="323"/>
      <c r="Y72" s="324"/>
      <c r="Z72" s="324"/>
      <c r="AA72" s="324"/>
      <c r="AB72" s="324"/>
      <c r="AC72" s="310" t="e">
        <f t="shared" si="13"/>
        <v>#DIV/0!</v>
      </c>
      <c r="AD72" s="310"/>
      <c r="AE72" s="314"/>
      <c r="AF72" s="314"/>
      <c r="AG72" s="314"/>
      <c r="AH72" s="314"/>
      <c r="AI72" s="314"/>
      <c r="AJ72" s="314"/>
      <c r="AK72" s="314"/>
      <c r="AL72" s="314"/>
      <c r="AM72" s="314"/>
      <c r="AN72" s="314"/>
      <c r="AO72" s="314"/>
      <c r="AP72" s="314"/>
      <c r="AQ72" s="314"/>
      <c r="AR72" s="314"/>
      <c r="AS72" s="314"/>
      <c r="AT72" s="314"/>
      <c r="AU72" s="315"/>
      <c r="AV72" s="315"/>
    </row>
    <row r="73" spans="1:48" s="303" customFormat="1" ht="22.5" customHeight="1">
      <c r="A73" s="304">
        <v>2362110100000</v>
      </c>
      <c r="B73" s="322" t="s">
        <v>7</v>
      </c>
      <c r="C73" s="322" t="s">
        <v>7</v>
      </c>
      <c r="D73" s="322"/>
      <c r="E73" s="322" t="s">
        <v>5</v>
      </c>
      <c r="F73" s="322" t="s">
        <v>5</v>
      </c>
      <c r="G73" s="322" t="s">
        <v>5</v>
      </c>
      <c r="H73" s="317" t="s">
        <v>619</v>
      </c>
      <c r="I73" s="317" t="s">
        <v>543</v>
      </c>
      <c r="J73" s="317" t="s">
        <v>543</v>
      </c>
      <c r="K73" s="319">
        <f>SUM(K74:K76)</f>
        <v>8577000</v>
      </c>
      <c r="L73" s="319">
        <f t="shared" ref="L73:S73" si="19">SUM(L74:L76)</f>
        <v>-3355000</v>
      </c>
      <c r="M73" s="319">
        <f t="shared" si="19"/>
        <v>0</v>
      </c>
      <c r="N73" s="319">
        <f t="shared" si="19"/>
        <v>0</v>
      </c>
      <c r="O73" s="319">
        <f t="shared" si="19"/>
        <v>5222000</v>
      </c>
      <c r="P73" s="319">
        <f t="shared" ref="P73" si="20">SUM(P74:P76)</f>
        <v>5191970</v>
      </c>
      <c r="Q73" s="319">
        <f t="shared" si="19"/>
        <v>5191970</v>
      </c>
      <c r="R73" s="319">
        <f t="shared" si="19"/>
        <v>30030</v>
      </c>
      <c r="S73" s="319">
        <f t="shared" si="19"/>
        <v>5186854</v>
      </c>
      <c r="T73" s="320">
        <f t="shared" si="12"/>
        <v>5116</v>
      </c>
      <c r="U73" s="321">
        <f t="shared" si="16"/>
        <v>0.99424932975871316</v>
      </c>
      <c r="V73" s="317"/>
      <c r="W73" s="323"/>
      <c r="X73" s="323"/>
      <c r="Y73" s="324"/>
      <c r="Z73" s="324"/>
      <c r="AA73" s="324"/>
      <c r="AB73" s="324"/>
      <c r="AC73" s="310" t="e">
        <f t="shared" si="13"/>
        <v>#DIV/0!</v>
      </c>
      <c r="AD73" s="310"/>
      <c r="AE73" s="314"/>
      <c r="AF73" s="314"/>
      <c r="AG73" s="314"/>
      <c r="AH73" s="314"/>
      <c r="AI73" s="314"/>
      <c r="AJ73" s="314"/>
      <c r="AK73" s="314"/>
      <c r="AL73" s="314"/>
      <c r="AM73" s="314"/>
      <c r="AN73" s="314"/>
      <c r="AO73" s="314"/>
      <c r="AP73" s="314"/>
      <c r="AQ73" s="314"/>
      <c r="AR73" s="314"/>
      <c r="AS73" s="314"/>
      <c r="AT73" s="314"/>
      <c r="AU73" s="315"/>
      <c r="AV73" s="315"/>
    </row>
    <row r="74" spans="1:48" s="303" customFormat="1" ht="22.5" customHeight="1">
      <c r="A74" s="304">
        <v>2362110101001</v>
      </c>
      <c r="B74" s="310" t="s">
        <v>7</v>
      </c>
      <c r="C74" s="310" t="s">
        <v>7</v>
      </c>
      <c r="D74" s="310" t="s">
        <v>7</v>
      </c>
      <c r="E74" s="326" t="s">
        <v>726</v>
      </c>
      <c r="F74" s="310"/>
      <c r="G74" s="310"/>
      <c r="H74" s="306" t="s">
        <v>620</v>
      </c>
      <c r="I74" s="306" t="s">
        <v>543</v>
      </c>
      <c r="J74" s="306" t="s">
        <v>543</v>
      </c>
      <c r="K74" s="313">
        <v>7100000</v>
      </c>
      <c r="L74" s="313">
        <v>-1930000</v>
      </c>
      <c r="M74" s="313">
        <v>0</v>
      </c>
      <c r="N74" s="313">
        <v>0</v>
      </c>
      <c r="O74" s="313">
        <f>K74+L74+M74+N74</f>
        <v>5170000</v>
      </c>
      <c r="P74" s="313">
        <v>5170000</v>
      </c>
      <c r="Q74" s="313">
        <v>5170000</v>
      </c>
      <c r="R74" s="313">
        <f t="shared" ref="R74:R80" si="21">O74-P74</f>
        <v>0</v>
      </c>
      <c r="S74" s="313">
        <v>5148000</v>
      </c>
      <c r="T74" s="308">
        <f t="shared" si="12"/>
        <v>22000</v>
      </c>
      <c r="U74" s="309">
        <f t="shared" si="16"/>
        <v>1</v>
      </c>
      <c r="V74" s="306" t="s">
        <v>698</v>
      </c>
      <c r="W74" s="306"/>
      <c r="X74" s="306" t="s">
        <v>699</v>
      </c>
      <c r="Y74" s="310"/>
      <c r="Z74" s="310"/>
      <c r="AA74" s="310"/>
      <c r="AB74" s="310"/>
      <c r="AC74" s="310" t="e">
        <f t="shared" si="13"/>
        <v>#DIV/0!</v>
      </c>
      <c r="AD74" s="310"/>
      <c r="AE74" s="314"/>
      <c r="AF74" s="314"/>
      <c r="AG74" s="314"/>
      <c r="AH74" s="314"/>
      <c r="AI74" s="314"/>
      <c r="AJ74" s="314"/>
      <c r="AK74" s="314"/>
      <c r="AL74" s="314"/>
      <c r="AM74" s="314"/>
      <c r="AN74" s="314"/>
      <c r="AO74" s="314"/>
      <c r="AP74" s="314"/>
      <c r="AQ74" s="314"/>
      <c r="AR74" s="314"/>
      <c r="AS74" s="314"/>
      <c r="AT74" s="314"/>
      <c r="AU74" s="315"/>
      <c r="AV74" s="315"/>
    </row>
    <row r="75" spans="1:48" s="303" customFormat="1" ht="22.5" customHeight="1">
      <c r="A75" s="304">
        <v>2362110102001</v>
      </c>
      <c r="B75" s="310" t="s">
        <v>7</v>
      </c>
      <c r="C75" s="310" t="s">
        <v>7</v>
      </c>
      <c r="D75" s="310" t="s">
        <v>4</v>
      </c>
      <c r="E75" s="326" t="s">
        <v>726</v>
      </c>
      <c r="F75" s="310"/>
      <c r="G75" s="310"/>
      <c r="H75" s="306" t="s">
        <v>621</v>
      </c>
      <c r="I75" s="306" t="s">
        <v>543</v>
      </c>
      <c r="J75" s="306" t="s">
        <v>543</v>
      </c>
      <c r="K75" s="313">
        <v>52000</v>
      </c>
      <c r="L75" s="313">
        <v>0</v>
      </c>
      <c r="M75" s="313">
        <v>0</v>
      </c>
      <c r="N75" s="313">
        <v>0</v>
      </c>
      <c r="O75" s="313">
        <f t="shared" ref="O75" si="22">K75+L75+M75+N75</f>
        <v>52000</v>
      </c>
      <c r="P75" s="313">
        <v>21970</v>
      </c>
      <c r="Q75" s="313">
        <v>21970</v>
      </c>
      <c r="R75" s="313">
        <f t="shared" si="21"/>
        <v>30030</v>
      </c>
      <c r="S75" s="313">
        <v>38854</v>
      </c>
      <c r="T75" s="308">
        <f t="shared" si="12"/>
        <v>-16884</v>
      </c>
      <c r="U75" s="309">
        <f t="shared" si="16"/>
        <v>0.42249999999999999</v>
      </c>
      <c r="V75" s="306" t="s">
        <v>700</v>
      </c>
      <c r="W75" s="306" t="s">
        <v>628</v>
      </c>
      <c r="X75" s="306" t="s">
        <v>641</v>
      </c>
      <c r="Y75" s="310"/>
      <c r="Z75" s="310"/>
      <c r="AA75" s="310"/>
      <c r="AB75" s="310"/>
      <c r="AC75" s="310" t="e">
        <f t="shared" si="13"/>
        <v>#DIV/0!</v>
      </c>
      <c r="AD75" s="310"/>
      <c r="AE75" s="314"/>
      <c r="AF75" s="314"/>
      <c r="AG75" s="314"/>
      <c r="AH75" s="314"/>
      <c r="AI75" s="314"/>
      <c r="AJ75" s="314"/>
      <c r="AK75" s="314"/>
      <c r="AL75" s="314"/>
      <c r="AM75" s="314"/>
      <c r="AN75" s="314"/>
      <c r="AO75" s="314"/>
      <c r="AP75" s="314"/>
      <c r="AQ75" s="314"/>
      <c r="AR75" s="314"/>
      <c r="AS75" s="314"/>
      <c r="AT75" s="314"/>
      <c r="AU75" s="315"/>
      <c r="AV75" s="315"/>
    </row>
    <row r="76" spans="1:48" s="303" customFormat="1" ht="22.5" customHeight="1">
      <c r="A76" s="304">
        <v>2362110103001</v>
      </c>
      <c r="B76" s="310" t="s">
        <v>7</v>
      </c>
      <c r="C76" s="310" t="s">
        <v>7</v>
      </c>
      <c r="D76" s="310" t="s">
        <v>251</v>
      </c>
      <c r="E76" s="326" t="s">
        <v>726</v>
      </c>
      <c r="F76" s="310"/>
      <c r="G76" s="310"/>
      <c r="H76" s="306" t="s">
        <v>622</v>
      </c>
      <c r="I76" s="306" t="s">
        <v>543</v>
      </c>
      <c r="J76" s="306" t="s">
        <v>543</v>
      </c>
      <c r="K76" s="313">
        <v>1425000</v>
      </c>
      <c r="L76" s="313">
        <v>-1425000</v>
      </c>
      <c r="M76" s="313">
        <v>0</v>
      </c>
      <c r="N76" s="313">
        <v>0</v>
      </c>
      <c r="O76" s="313">
        <f>K76+L76+M76+N76</f>
        <v>0</v>
      </c>
      <c r="P76" s="313">
        <v>0</v>
      </c>
      <c r="Q76" s="313">
        <v>0</v>
      </c>
      <c r="R76" s="313">
        <f t="shared" si="21"/>
        <v>0</v>
      </c>
      <c r="S76" s="313">
        <v>0</v>
      </c>
      <c r="T76" s="308">
        <f t="shared" si="12"/>
        <v>0</v>
      </c>
      <c r="U76" s="309">
        <v>0</v>
      </c>
      <c r="V76" s="306" t="s">
        <v>701</v>
      </c>
      <c r="W76" s="306" t="s">
        <v>702</v>
      </c>
      <c r="X76" s="306" t="s">
        <v>711</v>
      </c>
      <c r="Y76" s="310" t="s">
        <v>703</v>
      </c>
      <c r="Z76" s="310">
        <v>0</v>
      </c>
      <c r="AA76" s="310">
        <v>0</v>
      </c>
      <c r="AB76" s="310" t="s">
        <v>704</v>
      </c>
      <c r="AC76" s="310" t="e">
        <f>Q76/AA76</f>
        <v>#DIV/0!</v>
      </c>
      <c r="AD76" s="310"/>
      <c r="AE76" s="314"/>
      <c r="AF76" s="314"/>
      <c r="AG76" s="314"/>
      <c r="AH76" s="314"/>
      <c r="AI76" s="314"/>
      <c r="AJ76" s="314"/>
      <c r="AK76" s="314"/>
      <c r="AL76" s="314"/>
      <c r="AM76" s="314"/>
      <c r="AN76" s="314"/>
      <c r="AO76" s="314"/>
      <c r="AP76" s="314"/>
      <c r="AQ76" s="314"/>
      <c r="AR76" s="314"/>
      <c r="AS76" s="314"/>
      <c r="AT76" s="314"/>
      <c r="AU76" s="315"/>
      <c r="AV76" s="315"/>
    </row>
    <row r="77" spans="1:48" s="303" customFormat="1" ht="22.5" customHeight="1">
      <c r="A77" s="304">
        <v>2362110200000</v>
      </c>
      <c r="B77" s="322" t="s">
        <v>7</v>
      </c>
      <c r="C77" s="322" t="s">
        <v>4</v>
      </c>
      <c r="D77" s="322"/>
      <c r="E77" s="322" t="s">
        <v>5</v>
      </c>
      <c r="F77" s="322" t="s">
        <v>5</v>
      </c>
      <c r="G77" s="322" t="s">
        <v>5</v>
      </c>
      <c r="H77" s="317" t="s">
        <v>623</v>
      </c>
      <c r="I77" s="317" t="s">
        <v>543</v>
      </c>
      <c r="J77" s="317" t="s">
        <v>543</v>
      </c>
      <c r="K77" s="319">
        <f>SUM(K78)</f>
        <v>65813000</v>
      </c>
      <c r="L77" s="319">
        <f t="shared" ref="L77:S77" si="23">SUM(L78)</f>
        <v>0</v>
      </c>
      <c r="M77" s="319">
        <f t="shared" si="23"/>
        <v>0</v>
      </c>
      <c r="N77" s="319">
        <f t="shared" si="23"/>
        <v>0</v>
      </c>
      <c r="O77" s="319">
        <f t="shared" si="23"/>
        <v>65813000</v>
      </c>
      <c r="P77" s="319">
        <f t="shared" si="23"/>
        <v>65302534</v>
      </c>
      <c r="Q77" s="319">
        <f t="shared" si="23"/>
        <v>65302534</v>
      </c>
      <c r="R77" s="319">
        <f t="shared" si="23"/>
        <v>510466</v>
      </c>
      <c r="S77" s="319">
        <f t="shared" si="23"/>
        <v>70029397</v>
      </c>
      <c r="T77" s="320">
        <f t="shared" si="12"/>
        <v>-4726863</v>
      </c>
      <c r="U77" s="321">
        <f t="shared" si="16"/>
        <v>0.99224369045629279</v>
      </c>
      <c r="V77" s="317"/>
      <c r="W77" s="323"/>
      <c r="X77" s="323"/>
      <c r="Y77" s="324"/>
      <c r="Z77" s="324"/>
      <c r="AA77" s="324"/>
      <c r="AB77" s="324"/>
      <c r="AC77" s="310" t="e">
        <f t="shared" si="13"/>
        <v>#DIV/0!</v>
      </c>
      <c r="AD77" s="310"/>
      <c r="AE77" s="314"/>
      <c r="AF77" s="314"/>
      <c r="AG77" s="314"/>
      <c r="AH77" s="314"/>
      <c r="AI77" s="314"/>
      <c r="AJ77" s="314"/>
      <c r="AK77" s="314"/>
      <c r="AL77" s="314"/>
      <c r="AM77" s="314"/>
      <c r="AN77" s="314"/>
      <c r="AO77" s="314"/>
      <c r="AP77" s="314"/>
      <c r="AQ77" s="314"/>
      <c r="AR77" s="314"/>
      <c r="AS77" s="314"/>
      <c r="AT77" s="314"/>
      <c r="AU77" s="315"/>
      <c r="AV77" s="315"/>
    </row>
    <row r="78" spans="1:48" s="303" customFormat="1" ht="22.5" customHeight="1">
      <c r="A78" s="304">
        <v>2362110201001</v>
      </c>
      <c r="B78" s="310" t="s">
        <v>7</v>
      </c>
      <c r="C78" s="310" t="s">
        <v>4</v>
      </c>
      <c r="D78" s="310" t="s">
        <v>7</v>
      </c>
      <c r="E78" s="326" t="s">
        <v>726</v>
      </c>
      <c r="F78" s="310"/>
      <c r="G78" s="310"/>
      <c r="H78" s="306" t="s">
        <v>624</v>
      </c>
      <c r="I78" s="306" t="s">
        <v>543</v>
      </c>
      <c r="J78" s="306" t="s">
        <v>543</v>
      </c>
      <c r="K78" s="313">
        <v>65813000</v>
      </c>
      <c r="L78" s="313">
        <v>0</v>
      </c>
      <c r="M78" s="313">
        <v>0</v>
      </c>
      <c r="N78" s="313">
        <v>0</v>
      </c>
      <c r="O78" s="313">
        <f t="shared" ref="O78" si="24">K78+L78+M78+N78</f>
        <v>65813000</v>
      </c>
      <c r="P78" s="313">
        <v>65302534</v>
      </c>
      <c r="Q78" s="313">
        <v>65302534</v>
      </c>
      <c r="R78" s="313">
        <f t="shared" si="21"/>
        <v>510466</v>
      </c>
      <c r="S78" s="313">
        <v>70029397</v>
      </c>
      <c r="T78" s="308">
        <f t="shared" si="12"/>
        <v>-4726863</v>
      </c>
      <c r="U78" s="309">
        <f t="shared" si="16"/>
        <v>0.99224369045629279</v>
      </c>
      <c r="V78" s="306" t="s">
        <v>705</v>
      </c>
      <c r="W78" s="306" t="s">
        <v>628</v>
      </c>
      <c r="X78" s="306" t="s">
        <v>706</v>
      </c>
      <c r="Y78" s="310"/>
      <c r="Z78" s="310"/>
      <c r="AA78" s="310"/>
      <c r="AB78" s="310"/>
      <c r="AC78" s="310" t="e">
        <f t="shared" si="13"/>
        <v>#DIV/0!</v>
      </c>
      <c r="AD78" s="310"/>
      <c r="AE78" s="314"/>
      <c r="AF78" s="314"/>
      <c r="AG78" s="314"/>
      <c r="AH78" s="314"/>
      <c r="AI78" s="314"/>
      <c r="AJ78" s="314"/>
      <c r="AK78" s="314"/>
      <c r="AL78" s="314"/>
      <c r="AM78" s="314"/>
      <c r="AN78" s="314"/>
      <c r="AO78" s="314"/>
      <c r="AP78" s="314"/>
      <c r="AQ78" s="314"/>
      <c r="AR78" s="314"/>
      <c r="AS78" s="314"/>
      <c r="AT78" s="314"/>
      <c r="AU78" s="315"/>
      <c r="AV78" s="315"/>
    </row>
    <row r="79" spans="1:48" s="303" customFormat="1" ht="22.5" customHeight="1">
      <c r="A79" s="304">
        <v>2362110300000</v>
      </c>
      <c r="B79" s="322" t="s">
        <v>7</v>
      </c>
      <c r="C79" s="322" t="s">
        <v>251</v>
      </c>
      <c r="D79" s="322"/>
      <c r="E79" s="322" t="s">
        <v>5</v>
      </c>
      <c r="F79" s="322" t="s">
        <v>5</v>
      </c>
      <c r="G79" s="322" t="s">
        <v>5</v>
      </c>
      <c r="H79" s="317" t="s">
        <v>625</v>
      </c>
      <c r="I79" s="317" t="s">
        <v>543</v>
      </c>
      <c r="J79" s="317" t="s">
        <v>543</v>
      </c>
      <c r="K79" s="319">
        <f>SUM(K80)</f>
        <v>1000000</v>
      </c>
      <c r="L79" s="319">
        <f t="shared" ref="L79:S79" si="25">SUM(L80)</f>
        <v>0</v>
      </c>
      <c r="M79" s="319">
        <f t="shared" si="25"/>
        <v>0</v>
      </c>
      <c r="N79" s="319">
        <f t="shared" si="25"/>
        <v>0</v>
      </c>
      <c r="O79" s="319">
        <f t="shared" si="25"/>
        <v>1000000</v>
      </c>
      <c r="P79" s="319">
        <f t="shared" si="25"/>
        <v>1000000</v>
      </c>
      <c r="Q79" s="319">
        <f t="shared" si="25"/>
        <v>1000000</v>
      </c>
      <c r="R79" s="319">
        <f t="shared" si="25"/>
        <v>0</v>
      </c>
      <c r="S79" s="319">
        <f t="shared" si="25"/>
        <v>0</v>
      </c>
      <c r="T79" s="320">
        <f t="shared" si="12"/>
        <v>1000000</v>
      </c>
      <c r="U79" s="321">
        <f t="shared" si="16"/>
        <v>1</v>
      </c>
      <c r="V79" s="317"/>
      <c r="W79" s="323"/>
      <c r="X79" s="323"/>
      <c r="Y79" s="324"/>
      <c r="Z79" s="324"/>
      <c r="AA79" s="324"/>
      <c r="AB79" s="324"/>
      <c r="AC79" s="310" t="e">
        <f t="shared" si="13"/>
        <v>#DIV/0!</v>
      </c>
      <c r="AD79" s="310"/>
      <c r="AE79" s="314"/>
      <c r="AF79" s="314"/>
      <c r="AG79" s="314"/>
      <c r="AH79" s="314"/>
      <c r="AI79" s="314"/>
      <c r="AJ79" s="314"/>
      <c r="AK79" s="314"/>
      <c r="AL79" s="314"/>
      <c r="AM79" s="314"/>
      <c r="AN79" s="314"/>
      <c r="AO79" s="314"/>
      <c r="AP79" s="314"/>
      <c r="AQ79" s="314"/>
      <c r="AR79" s="314"/>
      <c r="AS79" s="314"/>
      <c r="AT79" s="314"/>
      <c r="AU79" s="315"/>
      <c r="AV79" s="315"/>
    </row>
    <row r="80" spans="1:48" s="303" customFormat="1" ht="22.5" customHeight="1">
      <c r="A80" s="304">
        <v>2362110301001</v>
      </c>
      <c r="B80" s="310" t="s">
        <v>7</v>
      </c>
      <c r="C80" s="310" t="s">
        <v>251</v>
      </c>
      <c r="D80" s="310" t="s">
        <v>7</v>
      </c>
      <c r="E80" s="326" t="s">
        <v>726</v>
      </c>
      <c r="F80" s="310"/>
      <c r="G80" s="310"/>
      <c r="H80" s="306" t="s">
        <v>626</v>
      </c>
      <c r="I80" s="306" t="s">
        <v>543</v>
      </c>
      <c r="J80" s="306" t="s">
        <v>543</v>
      </c>
      <c r="K80" s="313">
        <v>1000000</v>
      </c>
      <c r="L80" s="313">
        <v>0</v>
      </c>
      <c r="M80" s="313">
        <v>0</v>
      </c>
      <c r="N80" s="313">
        <v>0</v>
      </c>
      <c r="O80" s="313">
        <f>K80+L80+M80+N80</f>
        <v>1000000</v>
      </c>
      <c r="P80" s="313">
        <v>1000000</v>
      </c>
      <c r="Q80" s="313">
        <v>1000000</v>
      </c>
      <c r="R80" s="313">
        <f t="shared" si="21"/>
        <v>0</v>
      </c>
      <c r="S80" s="313">
        <v>0</v>
      </c>
      <c r="T80" s="308">
        <f t="shared" si="12"/>
        <v>1000000</v>
      </c>
      <c r="U80" s="309">
        <f t="shared" si="16"/>
        <v>1</v>
      </c>
      <c r="V80" s="306" t="s">
        <v>707</v>
      </c>
      <c r="W80" s="306"/>
      <c r="X80" s="306" t="s">
        <v>706</v>
      </c>
      <c r="Y80" s="310"/>
      <c r="Z80" s="310"/>
      <c r="AA80" s="310"/>
      <c r="AB80" s="310"/>
      <c r="AC80" s="310" t="e">
        <f t="shared" si="13"/>
        <v>#DIV/0!</v>
      </c>
      <c r="AD80" s="310"/>
      <c r="AE80" s="314"/>
      <c r="AF80" s="314"/>
      <c r="AG80" s="314"/>
      <c r="AH80" s="314"/>
      <c r="AI80" s="314"/>
      <c r="AJ80" s="314"/>
      <c r="AK80" s="314"/>
      <c r="AL80" s="314"/>
      <c r="AM80" s="314"/>
      <c r="AN80" s="314"/>
      <c r="AO80" s="314"/>
      <c r="AP80" s="314"/>
      <c r="AQ80" s="314"/>
      <c r="AR80" s="314"/>
      <c r="AS80" s="314"/>
      <c r="AT80" s="314"/>
      <c r="AU80" s="315"/>
      <c r="AV80" s="315"/>
    </row>
  </sheetData>
  <autoFilter ref="A1:AV1" xr:uid="{D95248C6-DB89-4C0C-910F-EE75A12A7BB9}"/>
  <phoneticPr fontId="3"/>
  <pageMargins left="0.19685039370078741" right="0.19685039370078741" top="0.78740157480314965" bottom="0.19685039370078741" header="0.31496062992125984" footer="0.31496062992125984"/>
  <pageSetup paperSize="8" scale="90" orientation="landscape" r:id="rId1"/>
  <headerFooter>
    <oddHeader>&amp;L真鶴町 水道事業会計2023 歳出決算 事務概要&amp;R&amp;P/&amp;N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0CB2BB-59B7-44D8-BAA7-0AE6E98815DA}">
  <sheetPr>
    <tabColor theme="0"/>
  </sheetPr>
  <dimension ref="A1:F13"/>
  <sheetViews>
    <sheetView zoomScale="130" zoomScaleNormal="130" workbookViewId="0">
      <selection activeCell="C23" sqref="C23"/>
    </sheetView>
  </sheetViews>
  <sheetFormatPr defaultColWidth="8.75" defaultRowHeight="14.25"/>
  <cols>
    <col min="1" max="1" width="8.75" style="277"/>
    <col min="2" max="2" width="11.875" style="277" customWidth="1"/>
    <col min="3" max="3" width="12.5" style="277" customWidth="1"/>
    <col min="4" max="4" width="13.75" style="277" customWidth="1"/>
    <col min="5" max="5" width="15.375" style="277" customWidth="1"/>
    <col min="6" max="6" width="13.375" style="277" bestFit="1" customWidth="1"/>
    <col min="7" max="16384" width="8.75" style="277"/>
  </cols>
  <sheetData>
    <row r="1" spans="1:6">
      <c r="A1" s="277" t="s">
        <v>511</v>
      </c>
    </row>
    <row r="2" spans="1:6">
      <c r="A2" s="278" t="s">
        <v>481</v>
      </c>
      <c r="B2" s="279" t="s">
        <v>482</v>
      </c>
      <c r="C2" s="279" t="s">
        <v>483</v>
      </c>
      <c r="D2" s="279" t="s">
        <v>484</v>
      </c>
      <c r="E2" s="279" t="s">
        <v>485</v>
      </c>
      <c r="F2" s="280" t="s">
        <v>486</v>
      </c>
    </row>
    <row r="3" spans="1:6">
      <c r="A3" s="281" t="s">
        <v>487</v>
      </c>
      <c r="B3" s="289" t="s">
        <v>488</v>
      </c>
      <c r="C3" s="283" t="s">
        <v>489</v>
      </c>
      <c r="D3" s="283" t="s">
        <v>499</v>
      </c>
      <c r="E3" s="283"/>
      <c r="F3" s="284"/>
    </row>
    <row r="4" spans="1:6">
      <c r="A4" s="285"/>
      <c r="B4" s="294"/>
      <c r="C4" s="295" t="s">
        <v>490</v>
      </c>
      <c r="D4" s="295" t="s">
        <v>500</v>
      </c>
      <c r="E4" s="295"/>
      <c r="F4" s="296"/>
    </row>
    <row r="5" spans="1:6">
      <c r="A5" s="285"/>
      <c r="B5" s="290" t="s">
        <v>491</v>
      </c>
      <c r="C5" s="291" t="s">
        <v>489</v>
      </c>
      <c r="D5" s="291" t="s">
        <v>501</v>
      </c>
      <c r="E5" s="291" t="s">
        <v>492</v>
      </c>
      <c r="F5" s="292" t="s">
        <v>502</v>
      </c>
    </row>
    <row r="6" spans="1:6">
      <c r="A6" s="285"/>
      <c r="B6" s="282"/>
      <c r="C6" s="283"/>
      <c r="D6" s="283"/>
      <c r="E6" s="283" t="s">
        <v>493</v>
      </c>
      <c r="F6" s="284" t="s">
        <v>503</v>
      </c>
    </row>
    <row r="7" spans="1:6">
      <c r="A7" s="285"/>
      <c r="B7" s="282"/>
      <c r="C7" s="283"/>
      <c r="D7" s="283"/>
      <c r="E7" s="283" t="s">
        <v>494</v>
      </c>
      <c r="F7" s="284" t="s">
        <v>504</v>
      </c>
    </row>
    <row r="8" spans="1:6">
      <c r="A8" s="285"/>
      <c r="B8" s="282"/>
      <c r="C8" s="283"/>
      <c r="D8" s="283"/>
      <c r="E8" s="283" t="s">
        <v>495</v>
      </c>
      <c r="F8" s="284" t="s">
        <v>505</v>
      </c>
    </row>
    <row r="9" spans="1:6">
      <c r="A9" s="285"/>
      <c r="B9" s="282"/>
      <c r="C9" s="283"/>
      <c r="D9" s="283"/>
      <c r="E9" s="283" t="s">
        <v>496</v>
      </c>
      <c r="F9" s="284" t="s">
        <v>506</v>
      </c>
    </row>
    <row r="10" spans="1:6">
      <c r="A10" s="285"/>
      <c r="B10" s="282"/>
      <c r="C10" s="283"/>
      <c r="D10" s="283"/>
      <c r="E10" s="283" t="s">
        <v>497</v>
      </c>
      <c r="F10" s="284" t="s">
        <v>507</v>
      </c>
    </row>
    <row r="11" spans="1:6">
      <c r="A11" s="285"/>
      <c r="B11" s="286"/>
      <c r="C11" s="287" t="s">
        <v>490</v>
      </c>
      <c r="D11" s="287" t="s">
        <v>508</v>
      </c>
      <c r="E11" s="287"/>
      <c r="F11" s="288"/>
    </row>
    <row r="12" spans="1:6">
      <c r="A12" s="285"/>
      <c r="B12" s="290" t="s">
        <v>498</v>
      </c>
      <c r="C12" s="291" t="s">
        <v>489</v>
      </c>
      <c r="D12" s="291" t="s">
        <v>509</v>
      </c>
      <c r="E12" s="291"/>
      <c r="F12" s="292"/>
    </row>
    <row r="13" spans="1:6">
      <c r="A13" s="293"/>
      <c r="B13" s="286"/>
      <c r="C13" s="287" t="s">
        <v>490</v>
      </c>
      <c r="D13" s="287" t="s">
        <v>510</v>
      </c>
      <c r="E13" s="287"/>
      <c r="F13" s="288"/>
    </row>
  </sheetData>
  <phoneticPr fontId="3"/>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53236-ACCB-45B8-96AB-2C749A6AB0A1}">
  <sheetPr>
    <pageSetUpPr fitToPage="1"/>
  </sheetPr>
  <dimension ref="A1:AQ67"/>
  <sheetViews>
    <sheetView workbookViewId="0">
      <selection sqref="A1:AJ1"/>
    </sheetView>
  </sheetViews>
  <sheetFormatPr defaultRowHeight="40.5" customHeight="1"/>
  <cols>
    <col min="1" max="5" width="2.25" style="3" customWidth="1"/>
    <col min="6" max="6" width="3.75" style="3" bestFit="1" customWidth="1"/>
    <col min="7" max="7" width="20.25" style="2" customWidth="1"/>
    <col min="8" max="9" width="11.625" style="3" customWidth="1"/>
    <col min="10" max="10" width="12.375" style="2" customWidth="1"/>
    <col min="11" max="11" width="9.875" style="2" customWidth="1"/>
    <col min="12" max="12" width="10.375" style="2" customWidth="1"/>
    <col min="13" max="13" width="10.125" style="2" customWidth="1"/>
    <col min="14" max="14" width="12.25" style="2" customWidth="1"/>
    <col min="15" max="15" width="12.125" style="2" hidden="1" customWidth="1"/>
    <col min="16" max="16" width="10.75" style="2" hidden="1" customWidth="1"/>
    <col min="17" max="17" width="10.875" style="2" customWidth="1"/>
    <col min="18" max="18" width="11.625" style="2" hidden="1" customWidth="1"/>
    <col min="19" max="19" width="12.75" style="2" customWidth="1"/>
    <col min="20" max="21" width="7" style="2" hidden="1" customWidth="1"/>
    <col min="22" max="27" width="12.75" style="2" hidden="1" customWidth="1"/>
    <col min="28" max="28" width="0.625" style="2" hidden="1" customWidth="1"/>
    <col min="29" max="29" width="11" style="2" customWidth="1"/>
    <col min="30" max="30" width="10.875" style="2" hidden="1" customWidth="1"/>
    <col min="31" max="31" width="12.75" style="2" hidden="1" customWidth="1"/>
    <col min="32" max="33" width="7" style="2" hidden="1" customWidth="1"/>
    <col min="34" max="34" width="12.75" style="2" customWidth="1"/>
    <col min="35" max="36" width="7" style="2" hidden="1" customWidth="1"/>
    <col min="37" max="37" width="28.375" style="2" customWidth="1"/>
    <col min="38" max="38" width="28.5" style="2" customWidth="1"/>
    <col min="39" max="39" width="27.75" style="2" customWidth="1"/>
    <col min="40" max="43" width="17" style="2" customWidth="1"/>
  </cols>
  <sheetData>
    <row r="1" spans="1:43" ht="17.25">
      <c r="A1" s="333" t="s">
        <v>437</v>
      </c>
      <c r="B1" s="333"/>
      <c r="C1" s="333"/>
      <c r="D1" s="333"/>
      <c r="E1" s="333"/>
      <c r="F1" s="333"/>
      <c r="G1" s="333"/>
      <c r="H1" s="333"/>
      <c r="I1" s="333"/>
      <c r="J1" s="333"/>
      <c r="K1" s="333"/>
      <c r="L1" s="333"/>
      <c r="M1" s="333"/>
      <c r="N1" s="333"/>
      <c r="O1" s="333"/>
      <c r="P1" s="333"/>
      <c r="Q1" s="333"/>
      <c r="R1" s="333"/>
      <c r="S1" s="333"/>
      <c r="T1" s="333"/>
      <c r="U1" s="333"/>
      <c r="V1" s="333"/>
      <c r="W1" s="333"/>
      <c r="X1" s="333"/>
      <c r="Y1" s="333"/>
      <c r="Z1" s="333"/>
      <c r="AA1" s="333"/>
      <c r="AB1" s="333"/>
      <c r="AC1" s="333"/>
      <c r="AD1" s="333"/>
      <c r="AE1" s="333"/>
      <c r="AF1" s="333"/>
      <c r="AG1" s="333"/>
      <c r="AH1" s="333"/>
      <c r="AI1" s="333"/>
      <c r="AJ1" s="333"/>
      <c r="AK1" s="1"/>
      <c r="AL1" s="1"/>
      <c r="AM1" s="1"/>
      <c r="AN1" s="1"/>
      <c r="AO1" s="1"/>
      <c r="AP1" s="1"/>
      <c r="AQ1" s="1"/>
    </row>
    <row r="2" spans="1:43" ht="14.25">
      <c r="A2" s="2" t="s">
        <v>438</v>
      </c>
      <c r="D2" s="32"/>
      <c r="E2" s="32"/>
      <c r="F2" s="32"/>
      <c r="G2" s="32"/>
      <c r="H2" s="32"/>
      <c r="I2" s="32"/>
      <c r="J2" s="334"/>
      <c r="K2" s="334"/>
      <c r="L2" s="334"/>
      <c r="M2" s="334"/>
      <c r="N2" s="334"/>
      <c r="O2" s="334"/>
      <c r="P2" s="334"/>
      <c r="Q2" s="334"/>
      <c r="R2" s="334"/>
      <c r="S2" s="334"/>
      <c r="T2" s="334"/>
      <c r="U2" s="334"/>
      <c r="V2" s="334"/>
      <c r="W2" s="334"/>
      <c r="X2" s="334"/>
      <c r="Y2" s="334"/>
      <c r="Z2" s="334"/>
      <c r="AA2" s="334"/>
      <c r="AB2" s="334"/>
      <c r="AC2" s="334"/>
      <c r="AD2" s="334"/>
      <c r="AE2" s="334"/>
      <c r="AF2" s="334"/>
      <c r="AG2" s="334"/>
      <c r="AH2" s="335"/>
      <c r="AI2" s="335"/>
      <c r="AJ2" s="335"/>
    </row>
    <row r="3" spans="1:43" ht="40.5" customHeight="1">
      <c r="A3" s="180" t="s">
        <v>424</v>
      </c>
      <c r="B3" s="181" t="s">
        <v>425</v>
      </c>
      <c r="C3" s="181" t="s">
        <v>426</v>
      </c>
      <c r="D3" s="182" t="s">
        <v>434</v>
      </c>
      <c r="E3" s="182" t="s">
        <v>435</v>
      </c>
      <c r="F3" s="182" t="s">
        <v>436</v>
      </c>
      <c r="G3" s="182" t="s">
        <v>427</v>
      </c>
      <c r="H3" s="181" t="s">
        <v>422</v>
      </c>
      <c r="I3" s="181" t="s">
        <v>423</v>
      </c>
      <c r="J3" s="182" t="s">
        <v>428</v>
      </c>
      <c r="K3" s="182" t="s">
        <v>429</v>
      </c>
      <c r="L3" s="181" t="s">
        <v>430</v>
      </c>
      <c r="M3" s="181" t="s">
        <v>431</v>
      </c>
      <c r="N3" s="182" t="s">
        <v>432</v>
      </c>
      <c r="O3" s="182"/>
      <c r="P3" s="182"/>
      <c r="Q3" s="181" t="s">
        <v>451</v>
      </c>
      <c r="R3" s="182"/>
      <c r="S3" s="181" t="s">
        <v>433</v>
      </c>
      <c r="T3" s="181"/>
      <c r="U3" s="182" t="s">
        <v>0</v>
      </c>
      <c r="V3" s="182"/>
      <c r="W3" s="182"/>
      <c r="X3" s="182"/>
      <c r="Y3" s="182"/>
      <c r="Z3" s="182"/>
      <c r="AA3" s="182"/>
      <c r="AB3" s="182"/>
      <c r="AC3" s="181" t="s">
        <v>452</v>
      </c>
      <c r="AD3" s="182"/>
      <c r="AE3" s="182"/>
      <c r="AF3" s="181"/>
      <c r="AG3" s="182" t="s">
        <v>1</v>
      </c>
      <c r="AH3" s="181" t="s">
        <v>453</v>
      </c>
      <c r="AI3" s="182" t="s">
        <v>2</v>
      </c>
      <c r="AJ3" s="182" t="s">
        <v>3</v>
      </c>
      <c r="AK3" s="183" t="s">
        <v>457</v>
      </c>
      <c r="AL3" s="183" t="s">
        <v>408</v>
      </c>
      <c r="AM3" s="184" t="s">
        <v>407</v>
      </c>
      <c r="AN3" s="184" t="s">
        <v>420</v>
      </c>
      <c r="AO3" s="184" t="s">
        <v>419</v>
      </c>
      <c r="AP3" s="184" t="s">
        <v>418</v>
      </c>
      <c r="AQ3" s="185" t="s">
        <v>417</v>
      </c>
    </row>
    <row r="4" spans="1:43" ht="40.5" customHeight="1">
      <c r="A4" s="192" t="s">
        <v>4</v>
      </c>
      <c r="B4" s="192" t="s">
        <v>7</v>
      </c>
      <c r="C4" s="192" t="s">
        <v>7</v>
      </c>
      <c r="D4" s="192" t="s">
        <v>5</v>
      </c>
      <c r="E4" s="192" t="s">
        <v>5</v>
      </c>
      <c r="F4" s="192" t="s">
        <v>5</v>
      </c>
      <c r="G4" s="193" t="s">
        <v>11</v>
      </c>
      <c r="H4" s="193" t="s">
        <v>458</v>
      </c>
      <c r="I4" s="193" t="s">
        <v>458</v>
      </c>
      <c r="J4" s="195"/>
      <c r="K4" s="195"/>
      <c r="L4" s="195"/>
      <c r="M4" s="195"/>
      <c r="N4" s="195"/>
      <c r="O4" s="78"/>
      <c r="P4" s="78"/>
      <c r="Q4" s="195"/>
      <c r="R4" s="78"/>
      <c r="S4" s="195"/>
      <c r="T4" s="190"/>
      <c r="U4" s="190"/>
      <c r="V4" s="78"/>
      <c r="W4" s="78"/>
      <c r="X4" s="78"/>
      <c r="Y4" s="78"/>
      <c r="Z4" s="78"/>
      <c r="AA4" s="78"/>
      <c r="AB4" s="78"/>
      <c r="AC4" s="195"/>
      <c r="AD4" s="78"/>
      <c r="AE4" s="78"/>
      <c r="AF4" s="190"/>
      <c r="AG4" s="190"/>
      <c r="AH4" s="196"/>
      <c r="AI4" s="197"/>
      <c r="AJ4" s="197"/>
      <c r="AK4" s="124"/>
      <c r="AL4" s="214"/>
      <c r="AM4" s="214"/>
      <c r="AN4" s="214"/>
      <c r="AO4" s="214"/>
      <c r="AP4" s="214"/>
      <c r="AQ4" s="214"/>
    </row>
    <row r="5" spans="1:43" ht="40.5" customHeight="1">
      <c r="A5" s="188" t="s">
        <v>4</v>
      </c>
      <c r="B5" s="188" t="s">
        <v>7</v>
      </c>
      <c r="C5" s="188" t="s">
        <v>7</v>
      </c>
      <c r="D5" s="188" t="s">
        <v>13</v>
      </c>
      <c r="E5" s="188" t="s">
        <v>15</v>
      </c>
      <c r="F5" s="188" t="s">
        <v>17</v>
      </c>
      <c r="G5" s="124" t="s">
        <v>18</v>
      </c>
      <c r="H5" s="189"/>
      <c r="I5" s="189"/>
      <c r="J5" s="78"/>
      <c r="K5" s="78"/>
      <c r="L5" s="78"/>
      <c r="M5" s="78"/>
      <c r="N5" s="78"/>
      <c r="O5" s="78"/>
      <c r="P5" s="78"/>
      <c r="Q5" s="78"/>
      <c r="R5" s="78"/>
      <c r="S5" s="78"/>
      <c r="T5" s="190"/>
      <c r="U5" s="190"/>
      <c r="V5" s="78"/>
      <c r="W5" s="78"/>
      <c r="X5" s="78"/>
      <c r="Y5" s="78"/>
      <c r="Z5" s="78"/>
      <c r="AA5" s="78"/>
      <c r="AB5" s="78"/>
      <c r="AC5" s="78"/>
      <c r="AD5" s="78"/>
      <c r="AE5" s="78"/>
      <c r="AF5" s="190"/>
      <c r="AG5" s="190"/>
      <c r="AH5" s="191"/>
      <c r="AI5" s="198"/>
      <c r="AJ5" s="198"/>
      <c r="AK5" s="124"/>
      <c r="AL5" s="124"/>
      <c r="AM5" s="124"/>
      <c r="AN5" s="124"/>
      <c r="AO5" s="124"/>
      <c r="AP5" s="124"/>
      <c r="AQ5" s="124"/>
    </row>
    <row r="6" spans="1:43" ht="40.5" customHeight="1">
      <c r="A6" s="188"/>
      <c r="B6" s="188"/>
      <c r="C6" s="188"/>
      <c r="D6" s="188"/>
      <c r="E6" s="188"/>
      <c r="F6" s="188"/>
      <c r="G6" s="124"/>
      <c r="H6" s="189"/>
      <c r="I6" s="189"/>
      <c r="J6" s="78"/>
      <c r="K6" s="78"/>
      <c r="L6" s="78"/>
      <c r="M6" s="78"/>
      <c r="N6" s="78"/>
      <c r="O6" s="78"/>
      <c r="P6" s="78"/>
      <c r="Q6" s="78"/>
      <c r="R6" s="78"/>
      <c r="S6" s="78"/>
      <c r="T6" s="190"/>
      <c r="U6" s="190"/>
      <c r="V6" s="78"/>
      <c r="W6" s="78"/>
      <c r="X6" s="78"/>
      <c r="Y6" s="78"/>
      <c r="Z6" s="78"/>
      <c r="AA6" s="78"/>
      <c r="AB6" s="78"/>
      <c r="AC6" s="78"/>
      <c r="AD6" s="78"/>
      <c r="AE6" s="78"/>
      <c r="AF6" s="190"/>
      <c r="AG6" s="190"/>
      <c r="AH6" s="191"/>
      <c r="AI6" s="198"/>
      <c r="AJ6" s="198"/>
      <c r="AK6" s="124"/>
      <c r="AL6" s="124"/>
      <c r="AM6" s="187"/>
      <c r="AN6" s="187"/>
      <c r="AO6" s="187"/>
      <c r="AP6" s="187"/>
      <c r="AQ6" s="187"/>
    </row>
    <row r="7" spans="1:43" ht="40.5" customHeight="1">
      <c r="A7" s="188"/>
      <c r="B7" s="188"/>
      <c r="C7" s="188"/>
      <c r="D7" s="188"/>
      <c r="E7" s="188"/>
      <c r="F7" s="188"/>
      <c r="G7" s="124"/>
      <c r="H7" s="189"/>
      <c r="I7" s="189"/>
      <c r="J7" s="78"/>
      <c r="K7" s="78"/>
      <c r="L7" s="78"/>
      <c r="M7" s="78"/>
      <c r="N7" s="78"/>
      <c r="O7" s="78"/>
      <c r="P7" s="78"/>
      <c r="Q7" s="78"/>
      <c r="R7" s="78"/>
      <c r="S7" s="78"/>
      <c r="T7" s="190"/>
      <c r="U7" s="190"/>
      <c r="V7" s="78"/>
      <c r="W7" s="78"/>
      <c r="X7" s="78"/>
      <c r="Y7" s="78"/>
      <c r="Z7" s="78"/>
      <c r="AA7" s="78"/>
      <c r="AB7" s="78"/>
      <c r="AC7" s="78"/>
      <c r="AD7" s="78"/>
      <c r="AE7" s="78"/>
      <c r="AF7" s="190"/>
      <c r="AG7" s="190"/>
      <c r="AH7" s="191"/>
      <c r="AI7" s="198"/>
      <c r="AJ7" s="198"/>
      <c r="AK7" s="124"/>
      <c r="AL7" s="124"/>
      <c r="AM7" s="124"/>
      <c r="AN7" s="124"/>
      <c r="AO7" s="124"/>
      <c r="AP7" s="124"/>
      <c r="AQ7" s="124"/>
    </row>
    <row r="8" spans="1:43" ht="40.5" customHeight="1">
      <c r="A8" s="188"/>
      <c r="B8" s="188"/>
      <c r="C8" s="188"/>
      <c r="D8" s="188"/>
      <c r="E8" s="188"/>
      <c r="F8" s="188"/>
      <c r="G8" s="124"/>
      <c r="H8" s="189"/>
      <c r="I8" s="189"/>
      <c r="J8" s="78"/>
      <c r="K8" s="78"/>
      <c r="L8" s="78"/>
      <c r="M8" s="78"/>
      <c r="N8" s="78"/>
      <c r="O8" s="78"/>
      <c r="P8" s="78"/>
      <c r="Q8" s="78"/>
      <c r="R8" s="78"/>
      <c r="S8" s="78"/>
      <c r="T8" s="190"/>
      <c r="U8" s="190"/>
      <c r="V8" s="78"/>
      <c r="W8" s="78"/>
      <c r="X8" s="78"/>
      <c r="Y8" s="78"/>
      <c r="Z8" s="78"/>
      <c r="AA8" s="78"/>
      <c r="AB8" s="78"/>
      <c r="AC8" s="78"/>
      <c r="AD8" s="78"/>
      <c r="AE8" s="78"/>
      <c r="AF8" s="190"/>
      <c r="AG8" s="190"/>
      <c r="AH8" s="191"/>
      <c r="AI8" s="198"/>
      <c r="AJ8" s="198"/>
      <c r="AK8" s="124"/>
      <c r="AL8" s="124"/>
      <c r="AM8" s="124"/>
      <c r="AN8" s="124"/>
      <c r="AO8" s="199"/>
      <c r="AP8" s="199"/>
      <c r="AQ8" s="124"/>
    </row>
    <row r="9" spans="1:43" ht="40.5" customHeight="1">
      <c r="A9" s="188"/>
      <c r="B9" s="188"/>
      <c r="C9" s="188"/>
      <c r="D9" s="188"/>
      <c r="E9" s="188"/>
      <c r="F9" s="188"/>
      <c r="G9" s="124"/>
      <c r="H9" s="189"/>
      <c r="I9" s="189"/>
      <c r="J9" s="78"/>
      <c r="K9" s="78"/>
      <c r="L9" s="78"/>
      <c r="M9" s="78"/>
      <c r="N9" s="78"/>
      <c r="O9" s="78"/>
      <c r="P9" s="78"/>
      <c r="Q9" s="78"/>
      <c r="R9" s="78"/>
      <c r="S9" s="78"/>
      <c r="T9" s="190"/>
      <c r="U9" s="190"/>
      <c r="V9" s="78"/>
      <c r="W9" s="78"/>
      <c r="X9" s="78"/>
      <c r="Y9" s="78"/>
      <c r="Z9" s="78"/>
      <c r="AA9" s="78"/>
      <c r="AB9" s="78"/>
      <c r="AC9" s="78"/>
      <c r="AD9" s="78"/>
      <c r="AE9" s="78"/>
      <c r="AF9" s="190"/>
      <c r="AG9" s="190"/>
      <c r="AH9" s="191"/>
      <c r="AI9" s="198"/>
      <c r="AJ9" s="198"/>
      <c r="AK9" s="124"/>
      <c r="AL9" s="124"/>
      <c r="AM9" s="124"/>
      <c r="AN9" s="124"/>
      <c r="AO9" s="124"/>
      <c r="AP9" s="124"/>
      <c r="AQ9" s="124"/>
    </row>
    <row r="10" spans="1:43" ht="40.5" customHeight="1">
      <c r="A10" s="188"/>
      <c r="B10" s="188"/>
      <c r="C10" s="188"/>
      <c r="D10" s="188"/>
      <c r="E10" s="188"/>
      <c r="F10" s="188"/>
      <c r="G10" s="124"/>
      <c r="H10" s="189"/>
      <c r="I10" s="189"/>
      <c r="J10" s="78"/>
      <c r="K10" s="78"/>
      <c r="L10" s="78"/>
      <c r="M10" s="78"/>
      <c r="N10" s="78"/>
      <c r="O10" s="78"/>
      <c r="P10" s="78"/>
      <c r="Q10" s="78"/>
      <c r="R10" s="78"/>
      <c r="S10" s="78"/>
      <c r="T10" s="190"/>
      <c r="U10" s="190"/>
      <c r="V10" s="78"/>
      <c r="W10" s="78"/>
      <c r="X10" s="78"/>
      <c r="Y10" s="78"/>
      <c r="Z10" s="78"/>
      <c r="AA10" s="78"/>
      <c r="AB10" s="78"/>
      <c r="AC10" s="78"/>
      <c r="AD10" s="78"/>
      <c r="AE10" s="78"/>
      <c r="AF10" s="190"/>
      <c r="AG10" s="190"/>
      <c r="AH10" s="191"/>
      <c r="AI10" s="198"/>
      <c r="AJ10" s="198"/>
      <c r="AK10" s="124"/>
      <c r="AL10" s="124"/>
      <c r="AM10" s="124"/>
      <c r="AN10" s="124"/>
      <c r="AO10" s="124"/>
      <c r="AP10" s="124"/>
      <c r="AQ10" s="124"/>
    </row>
    <row r="11" spans="1:43" ht="40.5" customHeight="1">
      <c r="A11" s="188"/>
      <c r="B11" s="188"/>
      <c r="C11" s="188"/>
      <c r="D11" s="188"/>
      <c r="E11" s="188"/>
      <c r="F11" s="188"/>
      <c r="G11" s="124"/>
      <c r="H11" s="189"/>
      <c r="I11" s="189"/>
      <c r="J11" s="78"/>
      <c r="K11" s="78"/>
      <c r="L11" s="78"/>
      <c r="M11" s="78"/>
      <c r="N11" s="78"/>
      <c r="O11" s="78"/>
      <c r="P11" s="78"/>
      <c r="Q11" s="78"/>
      <c r="R11" s="78"/>
      <c r="S11" s="78"/>
      <c r="T11" s="190"/>
      <c r="U11" s="190"/>
      <c r="V11" s="78"/>
      <c r="W11" s="78"/>
      <c r="X11" s="78"/>
      <c r="Y11" s="78"/>
      <c r="Z11" s="78"/>
      <c r="AA11" s="78"/>
      <c r="AB11" s="78"/>
      <c r="AC11" s="78"/>
      <c r="AD11" s="78"/>
      <c r="AE11" s="78"/>
      <c r="AF11" s="190"/>
      <c r="AG11" s="190"/>
      <c r="AH11" s="191"/>
      <c r="AI11" s="198"/>
      <c r="AJ11" s="198"/>
      <c r="AK11" s="124"/>
      <c r="AL11" s="124"/>
      <c r="AM11" s="124"/>
      <c r="AN11" s="124"/>
      <c r="AO11" s="124"/>
      <c r="AP11" s="124"/>
      <c r="AQ11" s="124"/>
    </row>
    <row r="12" spans="1:43" ht="40.5" customHeight="1">
      <c r="A12" s="188"/>
      <c r="B12" s="188"/>
      <c r="C12" s="188"/>
      <c r="D12" s="188"/>
      <c r="E12" s="188"/>
      <c r="F12" s="188"/>
      <c r="G12" s="124"/>
      <c r="H12" s="189"/>
      <c r="I12" s="189"/>
      <c r="J12" s="78"/>
      <c r="K12" s="78"/>
      <c r="L12" s="78"/>
      <c r="M12" s="78"/>
      <c r="N12" s="78"/>
      <c r="O12" s="78"/>
      <c r="P12" s="78"/>
      <c r="Q12" s="78"/>
      <c r="R12" s="78"/>
      <c r="S12" s="78"/>
      <c r="T12" s="190"/>
      <c r="U12" s="190"/>
      <c r="V12" s="78"/>
      <c r="W12" s="78"/>
      <c r="X12" s="78"/>
      <c r="Y12" s="78"/>
      <c r="Z12" s="78"/>
      <c r="AA12" s="78"/>
      <c r="AB12" s="78"/>
      <c r="AC12" s="78"/>
      <c r="AD12" s="78"/>
      <c r="AE12" s="78"/>
      <c r="AF12" s="190"/>
      <c r="AG12" s="190"/>
      <c r="AH12" s="191"/>
      <c r="AI12" s="198"/>
      <c r="AJ12" s="198"/>
      <c r="AK12" s="124"/>
      <c r="AL12" s="124"/>
      <c r="AM12" s="124"/>
      <c r="AN12" s="124"/>
      <c r="AO12" s="124"/>
      <c r="AP12" s="124"/>
      <c r="AQ12" s="124"/>
    </row>
    <row r="13" spans="1:43" ht="40.5" customHeight="1">
      <c r="A13" s="188"/>
      <c r="B13" s="188"/>
      <c r="C13" s="188"/>
      <c r="D13" s="188"/>
      <c r="E13" s="188"/>
      <c r="F13" s="188"/>
      <c r="G13" s="124"/>
      <c r="H13" s="189"/>
      <c r="I13" s="189"/>
      <c r="J13" s="78"/>
      <c r="K13" s="78"/>
      <c r="L13" s="78"/>
      <c r="M13" s="78"/>
      <c r="N13" s="78"/>
      <c r="O13" s="78"/>
      <c r="P13" s="78"/>
      <c r="Q13" s="78"/>
      <c r="R13" s="78"/>
      <c r="S13" s="78"/>
      <c r="T13" s="190"/>
      <c r="U13" s="190"/>
      <c r="V13" s="78"/>
      <c r="W13" s="78"/>
      <c r="X13" s="78"/>
      <c r="Y13" s="78"/>
      <c r="Z13" s="78"/>
      <c r="AA13" s="78"/>
      <c r="AB13" s="78"/>
      <c r="AC13" s="78"/>
      <c r="AD13" s="78"/>
      <c r="AE13" s="78"/>
      <c r="AF13" s="190"/>
      <c r="AG13" s="190"/>
      <c r="AH13" s="191"/>
      <c r="AI13" s="198"/>
      <c r="AJ13" s="198"/>
      <c r="AK13" s="124"/>
      <c r="AL13" s="124"/>
      <c r="AM13" s="124"/>
      <c r="AN13" s="124"/>
      <c r="AO13" s="124"/>
      <c r="AP13" s="124"/>
      <c r="AQ13" s="124"/>
    </row>
    <row r="14" spans="1:43" ht="40.5" customHeight="1">
      <c r="A14" s="188"/>
      <c r="B14" s="188"/>
      <c r="C14" s="188"/>
      <c r="D14" s="188"/>
      <c r="E14" s="188"/>
      <c r="F14" s="188"/>
      <c r="G14" s="124"/>
      <c r="H14" s="189"/>
      <c r="I14" s="189"/>
      <c r="J14" s="78"/>
      <c r="K14" s="78"/>
      <c r="L14" s="78"/>
      <c r="M14" s="78"/>
      <c r="N14" s="78"/>
      <c r="O14" s="78"/>
      <c r="P14" s="78"/>
      <c r="Q14" s="78"/>
      <c r="R14" s="78"/>
      <c r="S14" s="78"/>
      <c r="T14" s="190"/>
      <c r="U14" s="190"/>
      <c r="V14" s="78"/>
      <c r="W14" s="78"/>
      <c r="X14" s="78"/>
      <c r="Y14" s="78"/>
      <c r="Z14" s="78"/>
      <c r="AA14" s="78"/>
      <c r="AB14" s="78"/>
      <c r="AC14" s="78"/>
      <c r="AD14" s="78"/>
      <c r="AE14" s="78"/>
      <c r="AF14" s="190"/>
      <c r="AG14" s="190"/>
      <c r="AH14" s="191"/>
      <c r="AI14" s="190"/>
      <c r="AJ14" s="190"/>
      <c r="AK14" s="187"/>
      <c r="AL14" s="187"/>
      <c r="AM14" s="187"/>
      <c r="AN14" s="187"/>
      <c r="AO14" s="187"/>
      <c r="AP14" s="187"/>
      <c r="AQ14" s="187"/>
    </row>
    <row r="15" spans="1:43" ht="40.5" customHeight="1">
      <c r="A15" s="188"/>
      <c r="B15" s="188"/>
      <c r="C15" s="188"/>
      <c r="D15" s="188"/>
      <c r="E15" s="188"/>
      <c r="F15" s="188"/>
      <c r="G15" s="124"/>
      <c r="H15" s="189"/>
      <c r="I15" s="189"/>
      <c r="J15" s="78"/>
      <c r="K15" s="78"/>
      <c r="L15" s="78"/>
      <c r="M15" s="78"/>
      <c r="N15" s="78"/>
      <c r="O15" s="78"/>
      <c r="P15" s="78"/>
      <c r="Q15" s="78"/>
      <c r="R15" s="78"/>
      <c r="S15" s="78"/>
      <c r="T15" s="190"/>
      <c r="U15" s="190"/>
      <c r="V15" s="78"/>
      <c r="W15" s="78"/>
      <c r="X15" s="78"/>
      <c r="Y15" s="78"/>
      <c r="Z15" s="78"/>
      <c r="AA15" s="78"/>
      <c r="AB15" s="78"/>
      <c r="AC15" s="78"/>
      <c r="AD15" s="78"/>
      <c r="AE15" s="78"/>
      <c r="AF15" s="190"/>
      <c r="AG15" s="190"/>
      <c r="AH15" s="191"/>
      <c r="AI15" s="190"/>
      <c r="AJ15" s="190"/>
      <c r="AK15" s="200"/>
      <c r="AL15" s="200"/>
      <c r="AM15" s="200"/>
      <c r="AN15" s="200"/>
      <c r="AO15" s="200"/>
      <c r="AP15" s="200"/>
      <c r="AQ15" s="200"/>
    </row>
    <row r="16" spans="1:43" ht="40.5" customHeight="1">
      <c r="A16" s="188"/>
      <c r="B16" s="188"/>
      <c r="C16" s="188"/>
      <c r="D16" s="188"/>
      <c r="E16" s="188"/>
      <c r="F16" s="188"/>
      <c r="G16" s="124"/>
      <c r="H16" s="189"/>
      <c r="I16" s="189"/>
      <c r="J16" s="78"/>
      <c r="K16" s="78"/>
      <c r="L16" s="78"/>
      <c r="M16" s="78"/>
      <c r="N16" s="78"/>
      <c r="O16" s="78"/>
      <c r="P16" s="78"/>
      <c r="Q16" s="78"/>
      <c r="R16" s="78"/>
      <c r="S16" s="78"/>
      <c r="T16" s="190"/>
      <c r="U16" s="190"/>
      <c r="V16" s="78"/>
      <c r="W16" s="78"/>
      <c r="X16" s="78"/>
      <c r="Y16" s="78"/>
      <c r="Z16" s="78"/>
      <c r="AA16" s="78"/>
      <c r="AB16" s="78"/>
      <c r="AC16" s="78"/>
      <c r="AD16" s="78"/>
      <c r="AE16" s="78"/>
      <c r="AF16" s="190"/>
      <c r="AG16" s="190"/>
      <c r="AH16" s="191"/>
      <c r="AI16" s="190"/>
      <c r="AJ16" s="190"/>
      <c r="AK16" s="201"/>
      <c r="AL16" s="201"/>
      <c r="AM16" s="201"/>
      <c r="AN16" s="201"/>
      <c r="AO16" s="201"/>
      <c r="AP16" s="201"/>
      <c r="AQ16" s="201"/>
    </row>
    <row r="17" spans="1:43" ht="40.5" customHeight="1">
      <c r="A17" s="188"/>
      <c r="B17" s="188"/>
      <c r="C17" s="188"/>
      <c r="D17" s="188"/>
      <c r="E17" s="188"/>
      <c r="F17" s="188"/>
      <c r="G17" s="124"/>
      <c r="H17" s="189"/>
      <c r="I17" s="189"/>
      <c r="J17" s="78"/>
      <c r="K17" s="78"/>
      <c r="L17" s="78"/>
      <c r="M17" s="78"/>
      <c r="N17" s="78"/>
      <c r="O17" s="78"/>
      <c r="P17" s="78"/>
      <c r="Q17" s="78"/>
      <c r="R17" s="78"/>
      <c r="S17" s="78"/>
      <c r="T17" s="190"/>
      <c r="U17" s="190"/>
      <c r="V17" s="78"/>
      <c r="W17" s="78"/>
      <c r="X17" s="78"/>
      <c r="Y17" s="78"/>
      <c r="Z17" s="78"/>
      <c r="AA17" s="78"/>
      <c r="AB17" s="78"/>
      <c r="AC17" s="78"/>
      <c r="AD17" s="78"/>
      <c r="AE17" s="78"/>
      <c r="AF17" s="190"/>
      <c r="AG17" s="190"/>
      <c r="AH17" s="191"/>
      <c r="AI17" s="190"/>
      <c r="AJ17" s="190"/>
      <c r="AK17" s="124"/>
      <c r="AL17" s="124"/>
      <c r="AM17" s="124"/>
      <c r="AN17" s="124"/>
      <c r="AO17" s="124"/>
      <c r="AP17" s="124"/>
      <c r="AQ17" s="124"/>
    </row>
    <row r="18" spans="1:43" ht="40.5" customHeight="1">
      <c r="A18" s="188"/>
      <c r="B18" s="188"/>
      <c r="C18" s="188"/>
      <c r="D18" s="188"/>
      <c r="E18" s="188"/>
      <c r="F18" s="188"/>
      <c r="G18" s="124"/>
      <c r="H18" s="189"/>
      <c r="I18" s="189"/>
      <c r="J18" s="78"/>
      <c r="K18" s="78"/>
      <c r="L18" s="78"/>
      <c r="M18" s="78"/>
      <c r="N18" s="78"/>
      <c r="O18" s="78"/>
      <c r="P18" s="78"/>
      <c r="Q18" s="78"/>
      <c r="R18" s="78"/>
      <c r="S18" s="78"/>
      <c r="T18" s="190"/>
      <c r="U18" s="190"/>
      <c r="V18" s="78"/>
      <c r="W18" s="78"/>
      <c r="X18" s="78"/>
      <c r="Y18" s="78"/>
      <c r="Z18" s="78"/>
      <c r="AA18" s="78"/>
      <c r="AB18" s="78"/>
      <c r="AC18" s="78"/>
      <c r="AD18" s="78"/>
      <c r="AE18" s="78"/>
      <c r="AF18" s="190"/>
      <c r="AG18" s="190"/>
      <c r="AH18" s="191"/>
      <c r="AI18" s="190"/>
      <c r="AJ18" s="190"/>
      <c r="AK18" s="201"/>
      <c r="AL18" s="201"/>
      <c r="AM18" s="201"/>
      <c r="AN18" s="201"/>
      <c r="AO18" s="201"/>
      <c r="AP18" s="201"/>
      <c r="AQ18" s="201"/>
    </row>
    <row r="19" spans="1:43" ht="40.5" customHeight="1">
      <c r="A19" s="188"/>
      <c r="B19" s="188"/>
      <c r="C19" s="188"/>
      <c r="D19" s="188"/>
      <c r="E19" s="188"/>
      <c r="F19" s="188"/>
      <c r="G19" s="124"/>
      <c r="H19" s="189"/>
      <c r="I19" s="189"/>
      <c r="J19" s="78"/>
      <c r="K19" s="78"/>
      <c r="L19" s="78"/>
      <c r="M19" s="78"/>
      <c r="N19" s="78"/>
      <c r="O19" s="78"/>
      <c r="P19" s="78"/>
      <c r="Q19" s="78"/>
      <c r="R19" s="78"/>
      <c r="S19" s="78"/>
      <c r="T19" s="190"/>
      <c r="U19" s="190"/>
      <c r="V19" s="78"/>
      <c r="W19" s="78"/>
      <c r="X19" s="78"/>
      <c r="Y19" s="78"/>
      <c r="Z19" s="78"/>
      <c r="AA19" s="78"/>
      <c r="AB19" s="78"/>
      <c r="AC19" s="78"/>
      <c r="AD19" s="78"/>
      <c r="AE19" s="78"/>
      <c r="AF19" s="190"/>
      <c r="AG19" s="190"/>
      <c r="AH19" s="191"/>
      <c r="AI19" s="190"/>
      <c r="AJ19" s="190"/>
      <c r="AK19" s="201"/>
      <c r="AL19" s="201"/>
      <c r="AM19" s="201"/>
      <c r="AN19" s="201"/>
      <c r="AO19" s="201"/>
      <c r="AP19" s="201"/>
      <c r="AQ19" s="201"/>
    </row>
    <row r="20" spans="1:43" ht="40.5" customHeight="1">
      <c r="A20" s="188"/>
      <c r="B20" s="188"/>
      <c r="C20" s="188"/>
      <c r="D20" s="188"/>
      <c r="E20" s="188"/>
      <c r="F20" s="188"/>
      <c r="G20" s="124"/>
      <c r="H20" s="189"/>
      <c r="I20" s="189"/>
      <c r="J20" s="78"/>
      <c r="K20" s="78"/>
      <c r="L20" s="78"/>
      <c r="M20" s="78"/>
      <c r="N20" s="78"/>
      <c r="O20" s="78"/>
      <c r="P20" s="78"/>
      <c r="Q20" s="78"/>
      <c r="R20" s="78"/>
      <c r="S20" s="78"/>
      <c r="T20" s="190"/>
      <c r="U20" s="190"/>
      <c r="V20" s="78"/>
      <c r="W20" s="78"/>
      <c r="X20" s="78"/>
      <c r="Y20" s="78"/>
      <c r="Z20" s="78"/>
      <c r="AA20" s="78"/>
      <c r="AB20" s="78"/>
      <c r="AC20" s="78"/>
      <c r="AD20" s="78"/>
      <c r="AE20" s="78"/>
      <c r="AF20" s="190"/>
      <c r="AG20" s="190"/>
      <c r="AH20" s="191"/>
      <c r="AI20" s="190"/>
      <c r="AJ20" s="190"/>
      <c r="AK20" s="201"/>
      <c r="AL20" s="201"/>
      <c r="AM20" s="201"/>
      <c r="AN20" s="201"/>
      <c r="AO20" s="201"/>
      <c r="AP20" s="201"/>
      <c r="AQ20" s="201"/>
    </row>
    <row r="21" spans="1:43" ht="40.5" customHeight="1">
      <c r="A21" s="188"/>
      <c r="B21" s="188"/>
      <c r="C21" s="188"/>
      <c r="D21" s="188"/>
      <c r="E21" s="188"/>
      <c r="F21" s="188"/>
      <c r="G21" s="124"/>
      <c r="H21" s="189"/>
      <c r="I21" s="189"/>
      <c r="J21" s="78"/>
      <c r="K21" s="78"/>
      <c r="L21" s="78"/>
      <c r="M21" s="78"/>
      <c r="N21" s="78"/>
      <c r="O21" s="78"/>
      <c r="P21" s="78"/>
      <c r="Q21" s="78"/>
      <c r="R21" s="78"/>
      <c r="S21" s="78"/>
      <c r="T21" s="190"/>
      <c r="U21" s="190"/>
      <c r="V21" s="78"/>
      <c r="W21" s="78"/>
      <c r="X21" s="78"/>
      <c r="Y21" s="78"/>
      <c r="Z21" s="78"/>
      <c r="AA21" s="78"/>
      <c r="AB21" s="78"/>
      <c r="AC21" s="78"/>
      <c r="AD21" s="78"/>
      <c r="AE21" s="78"/>
      <c r="AF21" s="190"/>
      <c r="AG21" s="190"/>
      <c r="AH21" s="191"/>
      <c r="AI21" s="190"/>
      <c r="AJ21" s="190"/>
      <c r="AK21" s="201"/>
      <c r="AL21" s="201"/>
      <c r="AM21" s="201"/>
      <c r="AN21" s="201"/>
      <c r="AO21" s="201"/>
      <c r="AP21" s="201"/>
      <c r="AQ21" s="201"/>
    </row>
    <row r="22" spans="1:43" ht="40.5" customHeight="1">
      <c r="A22" s="188"/>
      <c r="B22" s="188"/>
      <c r="C22" s="188"/>
      <c r="D22" s="188"/>
      <c r="E22" s="188"/>
      <c r="F22" s="188"/>
      <c r="G22" s="124"/>
      <c r="H22" s="189"/>
      <c r="I22" s="189"/>
      <c r="J22" s="78"/>
      <c r="K22" s="78"/>
      <c r="L22" s="78"/>
      <c r="M22" s="78"/>
      <c r="N22" s="78"/>
      <c r="O22" s="78"/>
      <c r="P22" s="78"/>
      <c r="Q22" s="78"/>
      <c r="R22" s="78"/>
      <c r="S22" s="78"/>
      <c r="T22" s="190"/>
      <c r="U22" s="190"/>
      <c r="V22" s="78"/>
      <c r="W22" s="78"/>
      <c r="X22" s="78"/>
      <c r="Y22" s="78"/>
      <c r="Z22" s="78"/>
      <c r="AA22" s="78"/>
      <c r="AB22" s="78"/>
      <c r="AC22" s="78"/>
      <c r="AD22" s="78"/>
      <c r="AE22" s="78"/>
      <c r="AF22" s="190"/>
      <c r="AG22" s="190"/>
      <c r="AH22" s="191"/>
      <c r="AI22" s="190"/>
      <c r="AJ22" s="190"/>
      <c r="AK22" s="201"/>
      <c r="AL22" s="201"/>
      <c r="AM22" s="201"/>
      <c r="AN22" s="201"/>
      <c r="AO22" s="201"/>
      <c r="AP22" s="201"/>
      <c r="AQ22" s="201"/>
    </row>
    <row r="23" spans="1:43" ht="40.5" customHeight="1">
      <c r="A23" s="188"/>
      <c r="B23" s="188"/>
      <c r="C23" s="188"/>
      <c r="D23" s="188"/>
      <c r="E23" s="188"/>
      <c r="F23" s="188"/>
      <c r="G23" s="124"/>
      <c r="H23" s="189"/>
      <c r="I23" s="189"/>
      <c r="J23" s="78"/>
      <c r="K23" s="78"/>
      <c r="L23" s="78"/>
      <c r="M23" s="78"/>
      <c r="N23" s="78"/>
      <c r="O23" s="78"/>
      <c r="P23" s="78"/>
      <c r="Q23" s="78"/>
      <c r="R23" s="78"/>
      <c r="S23" s="78"/>
      <c r="T23" s="190"/>
      <c r="U23" s="190"/>
      <c r="V23" s="78"/>
      <c r="W23" s="78"/>
      <c r="X23" s="78"/>
      <c r="Y23" s="78"/>
      <c r="Z23" s="78"/>
      <c r="AA23" s="78"/>
      <c r="AB23" s="78"/>
      <c r="AC23" s="78"/>
      <c r="AD23" s="78"/>
      <c r="AE23" s="78"/>
      <c r="AF23" s="190"/>
      <c r="AG23" s="190"/>
      <c r="AH23" s="191"/>
      <c r="AI23" s="190"/>
      <c r="AJ23" s="190"/>
      <c r="AK23" s="124"/>
      <c r="AL23" s="124"/>
      <c r="AM23" s="124"/>
      <c r="AN23" s="124"/>
      <c r="AO23" s="124"/>
      <c r="AP23" s="124"/>
      <c r="AQ23" s="124"/>
    </row>
    <row r="24" spans="1:43" ht="40.5" customHeight="1">
      <c r="A24" s="188"/>
      <c r="B24" s="188"/>
      <c r="C24" s="188"/>
      <c r="D24" s="188"/>
      <c r="E24" s="188"/>
      <c r="F24" s="188"/>
      <c r="G24" s="124"/>
      <c r="H24" s="189"/>
      <c r="I24" s="189"/>
      <c r="J24" s="78"/>
      <c r="K24" s="78"/>
      <c r="L24" s="78"/>
      <c r="M24" s="78"/>
      <c r="N24" s="78"/>
      <c r="O24" s="78"/>
      <c r="P24" s="78"/>
      <c r="Q24" s="78"/>
      <c r="R24" s="78"/>
      <c r="S24" s="78"/>
      <c r="T24" s="190"/>
      <c r="U24" s="190"/>
      <c r="V24" s="78"/>
      <c r="W24" s="78"/>
      <c r="X24" s="78"/>
      <c r="Y24" s="78"/>
      <c r="Z24" s="78"/>
      <c r="AA24" s="78"/>
      <c r="AB24" s="78"/>
      <c r="AC24" s="78"/>
      <c r="AD24" s="78"/>
      <c r="AE24" s="78"/>
      <c r="AF24" s="190"/>
      <c r="AG24" s="190"/>
      <c r="AH24" s="191"/>
      <c r="AI24" s="190"/>
      <c r="AJ24" s="190"/>
      <c r="AK24" s="124"/>
      <c r="AL24" s="124"/>
      <c r="AM24" s="124"/>
      <c r="AN24" s="124"/>
      <c r="AO24" s="124"/>
      <c r="AP24" s="124"/>
      <c r="AQ24" s="124"/>
    </row>
    <row r="25" spans="1:43" ht="40.5" customHeight="1">
      <c r="A25" s="188"/>
      <c r="B25" s="188"/>
      <c r="C25" s="188"/>
      <c r="D25" s="188"/>
      <c r="E25" s="188"/>
      <c r="F25" s="188"/>
      <c r="G25" s="124"/>
      <c r="H25" s="189"/>
      <c r="I25" s="189"/>
      <c r="J25" s="78"/>
      <c r="K25" s="78"/>
      <c r="L25" s="78"/>
      <c r="M25" s="78"/>
      <c r="N25" s="78"/>
      <c r="O25" s="78"/>
      <c r="P25" s="78"/>
      <c r="Q25" s="78"/>
      <c r="R25" s="78"/>
      <c r="S25" s="78"/>
      <c r="T25" s="190"/>
      <c r="U25" s="190"/>
      <c r="V25" s="78"/>
      <c r="W25" s="78"/>
      <c r="X25" s="78"/>
      <c r="Y25" s="78"/>
      <c r="Z25" s="78"/>
      <c r="AA25" s="78"/>
      <c r="AB25" s="78"/>
      <c r="AC25" s="78"/>
      <c r="AD25" s="78"/>
      <c r="AE25" s="78"/>
      <c r="AF25" s="190"/>
      <c r="AG25" s="190"/>
      <c r="AH25" s="191"/>
      <c r="AI25" s="190"/>
      <c r="AJ25" s="190"/>
      <c r="AK25" s="187"/>
      <c r="AL25" s="187"/>
      <c r="AM25" s="187"/>
      <c r="AN25" s="187"/>
      <c r="AO25" s="187"/>
      <c r="AP25" s="187"/>
      <c r="AQ25" s="187"/>
    </row>
    <row r="26" spans="1:43" ht="40.5" customHeight="1">
      <c r="A26" s="188"/>
      <c r="B26" s="188"/>
      <c r="C26" s="188"/>
      <c r="D26" s="188"/>
      <c r="E26" s="188"/>
      <c r="F26" s="188"/>
      <c r="G26" s="124"/>
      <c r="H26" s="189"/>
      <c r="I26" s="189"/>
      <c r="J26" s="78"/>
      <c r="K26" s="78"/>
      <c r="L26" s="78"/>
      <c r="M26" s="78"/>
      <c r="N26" s="78"/>
      <c r="O26" s="78"/>
      <c r="P26" s="78"/>
      <c r="Q26" s="78"/>
      <c r="R26" s="78"/>
      <c r="S26" s="78"/>
      <c r="T26" s="190"/>
      <c r="U26" s="190"/>
      <c r="V26" s="78"/>
      <c r="W26" s="78"/>
      <c r="X26" s="78"/>
      <c r="Y26" s="78"/>
      <c r="Z26" s="78"/>
      <c r="AA26" s="78"/>
      <c r="AB26" s="78"/>
      <c r="AC26" s="78"/>
      <c r="AD26" s="78"/>
      <c r="AE26" s="78"/>
      <c r="AF26" s="190"/>
      <c r="AG26" s="190"/>
      <c r="AH26" s="191"/>
      <c r="AI26" s="190"/>
      <c r="AJ26" s="190"/>
      <c r="AK26" s="187"/>
      <c r="AL26" s="187"/>
      <c r="AM26" s="187"/>
      <c r="AN26" s="187"/>
      <c r="AO26" s="187"/>
      <c r="AP26" s="187"/>
      <c r="AQ26" s="187"/>
    </row>
    <row r="27" spans="1:43" ht="40.5" customHeight="1">
      <c r="A27" s="188"/>
      <c r="B27" s="188"/>
      <c r="C27" s="188"/>
      <c r="D27" s="188"/>
      <c r="E27" s="188"/>
      <c r="F27" s="188"/>
      <c r="G27" s="124"/>
      <c r="H27" s="189"/>
      <c r="I27" s="189"/>
      <c r="J27" s="78"/>
      <c r="K27" s="78"/>
      <c r="L27" s="78"/>
      <c r="M27" s="78"/>
      <c r="N27" s="78"/>
      <c r="O27" s="78"/>
      <c r="P27" s="78"/>
      <c r="Q27" s="78"/>
      <c r="R27" s="78"/>
      <c r="S27" s="78"/>
      <c r="T27" s="190"/>
      <c r="U27" s="190"/>
      <c r="V27" s="78"/>
      <c r="W27" s="78"/>
      <c r="X27" s="78"/>
      <c r="Y27" s="78"/>
      <c r="Z27" s="78"/>
      <c r="AA27" s="78"/>
      <c r="AB27" s="78"/>
      <c r="AC27" s="78"/>
      <c r="AD27" s="78"/>
      <c r="AE27" s="78"/>
      <c r="AF27" s="190"/>
      <c r="AG27" s="190"/>
      <c r="AH27" s="191"/>
      <c r="AI27" s="190"/>
      <c r="AJ27" s="190"/>
      <c r="AK27" s="201"/>
      <c r="AL27" s="201"/>
      <c r="AM27" s="201"/>
      <c r="AN27" s="201"/>
      <c r="AO27" s="201"/>
      <c r="AP27" s="201"/>
      <c r="AQ27" s="201"/>
    </row>
    <row r="28" spans="1:43" ht="40.5" customHeight="1">
      <c r="A28" s="188"/>
      <c r="B28" s="188"/>
      <c r="C28" s="188"/>
      <c r="D28" s="188"/>
      <c r="E28" s="188"/>
      <c r="F28" s="188"/>
      <c r="G28" s="124"/>
      <c r="H28" s="189"/>
      <c r="I28" s="189"/>
      <c r="J28" s="78"/>
      <c r="K28" s="78"/>
      <c r="L28" s="78"/>
      <c r="M28" s="78"/>
      <c r="N28" s="78"/>
      <c r="O28" s="78"/>
      <c r="P28" s="78"/>
      <c r="Q28" s="78"/>
      <c r="R28" s="78"/>
      <c r="S28" s="78"/>
      <c r="T28" s="190"/>
      <c r="U28" s="190"/>
      <c r="V28" s="78"/>
      <c r="W28" s="78"/>
      <c r="X28" s="78"/>
      <c r="Y28" s="78"/>
      <c r="Z28" s="78"/>
      <c r="AA28" s="78"/>
      <c r="AB28" s="78"/>
      <c r="AC28" s="78"/>
      <c r="AD28" s="78"/>
      <c r="AE28" s="78"/>
      <c r="AF28" s="190"/>
      <c r="AG28" s="190"/>
      <c r="AH28" s="191"/>
      <c r="AI28" s="190"/>
      <c r="AJ28" s="190"/>
      <c r="AK28" s="201"/>
      <c r="AL28" s="201"/>
      <c r="AM28" s="201"/>
      <c r="AN28" s="201"/>
      <c r="AO28" s="201"/>
      <c r="AP28" s="201"/>
      <c r="AQ28" s="201"/>
    </row>
    <row r="29" spans="1:43" ht="40.5" customHeight="1">
      <c r="A29" s="188"/>
      <c r="B29" s="188"/>
      <c r="C29" s="188"/>
      <c r="D29" s="188"/>
      <c r="E29" s="188"/>
      <c r="F29" s="188"/>
      <c r="G29" s="124"/>
      <c r="H29" s="189"/>
      <c r="I29" s="189"/>
      <c r="J29" s="78"/>
      <c r="K29" s="78"/>
      <c r="L29" s="78"/>
      <c r="M29" s="78"/>
      <c r="N29" s="78"/>
      <c r="O29" s="78"/>
      <c r="P29" s="78"/>
      <c r="Q29" s="78"/>
      <c r="R29" s="78"/>
      <c r="S29" s="78"/>
      <c r="T29" s="190"/>
      <c r="U29" s="190"/>
      <c r="V29" s="78"/>
      <c r="W29" s="78"/>
      <c r="X29" s="78"/>
      <c r="Y29" s="78"/>
      <c r="Z29" s="78"/>
      <c r="AA29" s="78"/>
      <c r="AB29" s="78"/>
      <c r="AC29" s="78"/>
      <c r="AD29" s="78"/>
      <c r="AE29" s="78"/>
      <c r="AF29" s="190"/>
      <c r="AG29" s="190"/>
      <c r="AH29" s="191"/>
      <c r="AI29" s="190"/>
      <c r="AJ29" s="190"/>
      <c r="AK29" s="187"/>
      <c r="AL29" s="187"/>
      <c r="AM29" s="187"/>
      <c r="AN29" s="187"/>
      <c r="AO29" s="187"/>
      <c r="AP29" s="187"/>
      <c r="AQ29" s="187"/>
    </row>
    <row r="30" spans="1:43" ht="40.5" customHeight="1">
      <c r="A30" s="188"/>
      <c r="B30" s="188"/>
      <c r="C30" s="188"/>
      <c r="D30" s="188"/>
      <c r="E30" s="188"/>
      <c r="F30" s="188"/>
      <c r="G30" s="124"/>
      <c r="H30" s="189"/>
      <c r="I30" s="189"/>
      <c r="J30" s="78"/>
      <c r="K30" s="78"/>
      <c r="L30" s="78"/>
      <c r="M30" s="78"/>
      <c r="N30" s="78"/>
      <c r="O30" s="78"/>
      <c r="P30" s="78"/>
      <c r="Q30" s="78"/>
      <c r="R30" s="78"/>
      <c r="S30" s="78"/>
      <c r="T30" s="190"/>
      <c r="U30" s="190"/>
      <c r="V30" s="78"/>
      <c r="W30" s="78"/>
      <c r="X30" s="78"/>
      <c r="Y30" s="78"/>
      <c r="Z30" s="78"/>
      <c r="AA30" s="78"/>
      <c r="AB30" s="78"/>
      <c r="AC30" s="78"/>
      <c r="AD30" s="78"/>
      <c r="AE30" s="78"/>
      <c r="AF30" s="190"/>
      <c r="AG30" s="190"/>
      <c r="AH30" s="191"/>
      <c r="AI30" s="190"/>
      <c r="AJ30" s="190"/>
      <c r="AK30" s="187"/>
      <c r="AL30" s="187"/>
      <c r="AM30" s="187"/>
      <c r="AN30" s="187"/>
      <c r="AO30" s="187"/>
      <c r="AP30" s="187"/>
      <c r="AQ30" s="187"/>
    </row>
    <row r="31" spans="1:43" ht="40.5" customHeight="1">
      <c r="A31" s="188"/>
      <c r="B31" s="188"/>
      <c r="C31" s="188"/>
      <c r="D31" s="188"/>
      <c r="E31" s="188"/>
      <c r="F31" s="188"/>
      <c r="G31" s="124"/>
      <c r="H31" s="189"/>
      <c r="I31" s="189"/>
      <c r="J31" s="78"/>
      <c r="K31" s="78"/>
      <c r="L31" s="78"/>
      <c r="M31" s="78"/>
      <c r="N31" s="78"/>
      <c r="O31" s="78"/>
      <c r="P31" s="78"/>
      <c r="Q31" s="78"/>
      <c r="R31" s="78"/>
      <c r="S31" s="78"/>
      <c r="T31" s="190"/>
      <c r="U31" s="190"/>
      <c r="V31" s="78"/>
      <c r="W31" s="78"/>
      <c r="X31" s="78"/>
      <c r="Y31" s="78"/>
      <c r="Z31" s="78"/>
      <c r="AA31" s="78"/>
      <c r="AB31" s="78"/>
      <c r="AC31" s="78"/>
      <c r="AD31" s="78"/>
      <c r="AE31" s="78"/>
      <c r="AF31" s="190"/>
      <c r="AG31" s="190"/>
      <c r="AH31" s="191"/>
      <c r="AI31" s="190"/>
      <c r="AJ31" s="190"/>
      <c r="AK31" s="187"/>
      <c r="AL31" s="187"/>
      <c r="AM31" s="187"/>
      <c r="AN31" s="187"/>
      <c r="AO31" s="187"/>
      <c r="AP31" s="187"/>
      <c r="AQ31" s="187"/>
    </row>
    <row r="32" spans="1:43" ht="40.5" customHeight="1">
      <c r="A32" s="188"/>
      <c r="B32" s="188"/>
      <c r="C32" s="188"/>
      <c r="D32" s="188"/>
      <c r="E32" s="188"/>
      <c r="F32" s="188"/>
      <c r="G32" s="124"/>
      <c r="H32" s="189"/>
      <c r="I32" s="189"/>
      <c r="J32" s="78"/>
      <c r="K32" s="78"/>
      <c r="L32" s="78"/>
      <c r="M32" s="78"/>
      <c r="N32" s="78"/>
      <c r="O32" s="78"/>
      <c r="P32" s="78"/>
      <c r="Q32" s="78"/>
      <c r="R32" s="78"/>
      <c r="S32" s="78"/>
      <c r="T32" s="190"/>
      <c r="U32" s="190"/>
      <c r="V32" s="78"/>
      <c r="W32" s="78"/>
      <c r="X32" s="78"/>
      <c r="Y32" s="78"/>
      <c r="Z32" s="78"/>
      <c r="AA32" s="78"/>
      <c r="AB32" s="78"/>
      <c r="AC32" s="78"/>
      <c r="AD32" s="78"/>
      <c r="AE32" s="78"/>
      <c r="AF32" s="190"/>
      <c r="AG32" s="190"/>
      <c r="AH32" s="191"/>
      <c r="AI32" s="190"/>
      <c r="AJ32" s="190"/>
      <c r="AK32" s="187"/>
      <c r="AL32" s="187"/>
      <c r="AM32" s="187"/>
      <c r="AN32" s="187"/>
      <c r="AO32" s="187"/>
      <c r="AP32" s="187"/>
      <c r="AQ32" s="187"/>
    </row>
    <row r="33" spans="1:43" ht="40.5" customHeight="1">
      <c r="A33" s="188"/>
      <c r="B33" s="188"/>
      <c r="C33" s="188"/>
      <c r="D33" s="188"/>
      <c r="E33" s="188"/>
      <c r="F33" s="188"/>
      <c r="G33" s="124"/>
      <c r="H33" s="189"/>
      <c r="I33" s="189"/>
      <c r="J33" s="78"/>
      <c r="K33" s="78"/>
      <c r="L33" s="78"/>
      <c r="M33" s="78"/>
      <c r="N33" s="78"/>
      <c r="O33" s="78"/>
      <c r="P33" s="78"/>
      <c r="Q33" s="78"/>
      <c r="R33" s="78"/>
      <c r="S33" s="78"/>
      <c r="T33" s="190"/>
      <c r="U33" s="190"/>
      <c r="V33" s="78"/>
      <c r="W33" s="78"/>
      <c r="X33" s="78"/>
      <c r="Y33" s="78"/>
      <c r="Z33" s="78"/>
      <c r="AA33" s="78"/>
      <c r="AB33" s="78"/>
      <c r="AC33" s="78"/>
      <c r="AD33" s="78"/>
      <c r="AE33" s="78"/>
      <c r="AF33" s="190"/>
      <c r="AG33" s="190"/>
      <c r="AH33" s="191"/>
      <c r="AI33" s="190"/>
      <c r="AJ33" s="190"/>
      <c r="AK33" s="187"/>
      <c r="AL33" s="187"/>
      <c r="AM33" s="187"/>
      <c r="AN33" s="187"/>
      <c r="AO33" s="187"/>
      <c r="AP33" s="187"/>
      <c r="AQ33" s="187"/>
    </row>
    <row r="34" spans="1:43" ht="40.5" customHeight="1">
      <c r="A34" s="188"/>
      <c r="B34" s="188"/>
      <c r="C34" s="188"/>
      <c r="D34" s="188"/>
      <c r="E34" s="188"/>
      <c r="F34" s="188"/>
      <c r="G34" s="124"/>
      <c r="H34" s="189"/>
      <c r="I34" s="189"/>
      <c r="J34" s="78"/>
      <c r="K34" s="78"/>
      <c r="L34" s="78"/>
      <c r="M34" s="78"/>
      <c r="N34" s="78"/>
      <c r="O34" s="78"/>
      <c r="P34" s="78"/>
      <c r="Q34" s="78"/>
      <c r="R34" s="78"/>
      <c r="S34" s="78"/>
      <c r="T34" s="190"/>
      <c r="U34" s="190"/>
      <c r="V34" s="78"/>
      <c r="W34" s="78"/>
      <c r="X34" s="78"/>
      <c r="Y34" s="78"/>
      <c r="Z34" s="78"/>
      <c r="AA34" s="78"/>
      <c r="AB34" s="78"/>
      <c r="AC34" s="78"/>
      <c r="AD34" s="78"/>
      <c r="AE34" s="78"/>
      <c r="AF34" s="190"/>
      <c r="AG34" s="190"/>
      <c r="AH34" s="191"/>
      <c r="AI34" s="190"/>
      <c r="AJ34" s="190"/>
      <c r="AK34" s="187"/>
      <c r="AL34" s="187"/>
      <c r="AM34" s="187"/>
      <c r="AN34" s="187"/>
      <c r="AO34" s="187"/>
      <c r="AP34" s="187"/>
      <c r="AQ34" s="187"/>
    </row>
    <row r="35" spans="1:43" ht="40.5" customHeight="1">
      <c r="A35" s="188"/>
      <c r="B35" s="188"/>
      <c r="C35" s="188"/>
      <c r="D35" s="188"/>
      <c r="E35" s="188"/>
      <c r="F35" s="188"/>
      <c r="G35" s="124"/>
      <c r="H35" s="189"/>
      <c r="I35" s="189"/>
      <c r="J35" s="78"/>
      <c r="K35" s="78"/>
      <c r="L35" s="78"/>
      <c r="M35" s="78"/>
      <c r="N35" s="78"/>
      <c r="O35" s="78"/>
      <c r="P35" s="78"/>
      <c r="Q35" s="78"/>
      <c r="R35" s="78"/>
      <c r="S35" s="78"/>
      <c r="T35" s="190"/>
      <c r="U35" s="190"/>
      <c r="V35" s="78"/>
      <c r="W35" s="78"/>
      <c r="X35" s="78"/>
      <c r="Y35" s="78"/>
      <c r="Z35" s="78"/>
      <c r="AA35" s="78"/>
      <c r="AB35" s="78"/>
      <c r="AC35" s="78"/>
      <c r="AD35" s="78"/>
      <c r="AE35" s="78"/>
      <c r="AF35" s="190"/>
      <c r="AG35" s="190"/>
      <c r="AH35" s="191"/>
      <c r="AI35" s="190"/>
      <c r="AJ35" s="190"/>
      <c r="AK35" s="187"/>
      <c r="AL35" s="187"/>
      <c r="AM35" s="187"/>
      <c r="AN35" s="187"/>
      <c r="AO35" s="187"/>
      <c r="AP35" s="187"/>
      <c r="AQ35" s="187"/>
    </row>
    <row r="36" spans="1:43" ht="40.5" customHeight="1">
      <c r="A36" s="188"/>
      <c r="B36" s="188"/>
      <c r="C36" s="188"/>
      <c r="D36" s="188"/>
      <c r="E36" s="188"/>
      <c r="F36" s="188"/>
      <c r="G36" s="124"/>
      <c r="H36" s="189"/>
      <c r="I36" s="189"/>
      <c r="J36" s="78"/>
      <c r="K36" s="78"/>
      <c r="L36" s="78"/>
      <c r="M36" s="78"/>
      <c r="N36" s="78"/>
      <c r="O36" s="78"/>
      <c r="P36" s="78"/>
      <c r="Q36" s="78"/>
      <c r="R36" s="78"/>
      <c r="S36" s="78"/>
      <c r="T36" s="190"/>
      <c r="U36" s="190"/>
      <c r="V36" s="78"/>
      <c r="W36" s="78"/>
      <c r="X36" s="78"/>
      <c r="Y36" s="78"/>
      <c r="Z36" s="78"/>
      <c r="AA36" s="78"/>
      <c r="AB36" s="78"/>
      <c r="AC36" s="78"/>
      <c r="AD36" s="78"/>
      <c r="AE36" s="78"/>
      <c r="AF36" s="190"/>
      <c r="AG36" s="190"/>
      <c r="AH36" s="191"/>
      <c r="AI36" s="190"/>
      <c r="AJ36" s="190"/>
      <c r="AK36" s="201"/>
      <c r="AL36" s="201"/>
      <c r="AM36" s="201"/>
      <c r="AN36" s="201"/>
      <c r="AO36" s="201"/>
      <c r="AP36" s="201"/>
      <c r="AQ36" s="201"/>
    </row>
    <row r="37" spans="1:43" ht="40.5" customHeight="1">
      <c r="A37" s="188"/>
      <c r="B37" s="188"/>
      <c r="C37" s="188"/>
      <c r="D37" s="188"/>
      <c r="E37" s="188"/>
      <c r="F37" s="188"/>
      <c r="G37" s="124"/>
      <c r="H37" s="189"/>
      <c r="I37" s="189"/>
      <c r="J37" s="78"/>
      <c r="K37" s="78"/>
      <c r="L37" s="78"/>
      <c r="M37" s="78"/>
      <c r="N37" s="78"/>
      <c r="O37" s="78"/>
      <c r="P37" s="78"/>
      <c r="Q37" s="78"/>
      <c r="R37" s="78"/>
      <c r="S37" s="78"/>
      <c r="T37" s="190"/>
      <c r="U37" s="190"/>
      <c r="V37" s="78"/>
      <c r="W37" s="78"/>
      <c r="X37" s="78"/>
      <c r="Y37" s="78"/>
      <c r="Z37" s="78"/>
      <c r="AA37" s="78"/>
      <c r="AB37" s="78"/>
      <c r="AC37" s="78"/>
      <c r="AD37" s="78"/>
      <c r="AE37" s="78"/>
      <c r="AF37" s="190"/>
      <c r="AG37" s="190"/>
      <c r="AH37" s="191"/>
      <c r="AI37" s="190"/>
      <c r="AJ37" s="190"/>
      <c r="AK37" s="187"/>
      <c r="AL37" s="187"/>
      <c r="AM37" s="187"/>
      <c r="AN37" s="187"/>
      <c r="AO37" s="187"/>
      <c r="AP37" s="187"/>
      <c r="AQ37" s="187"/>
    </row>
    <row r="38" spans="1:43" ht="40.5" customHeight="1">
      <c r="A38" s="188"/>
      <c r="B38" s="188"/>
      <c r="C38" s="188"/>
      <c r="D38" s="188"/>
      <c r="E38" s="188"/>
      <c r="F38" s="188"/>
      <c r="G38" s="124"/>
      <c r="H38" s="189"/>
      <c r="I38" s="189"/>
      <c r="J38" s="78"/>
      <c r="K38" s="78"/>
      <c r="L38" s="78"/>
      <c r="M38" s="78"/>
      <c r="N38" s="78"/>
      <c r="O38" s="78"/>
      <c r="P38" s="78"/>
      <c r="Q38" s="78"/>
      <c r="R38" s="78"/>
      <c r="S38" s="78"/>
      <c r="T38" s="190"/>
      <c r="U38" s="190"/>
      <c r="V38" s="78"/>
      <c r="W38" s="78"/>
      <c r="X38" s="78"/>
      <c r="Y38" s="78"/>
      <c r="Z38" s="78"/>
      <c r="AA38" s="78"/>
      <c r="AB38" s="78"/>
      <c r="AC38" s="78"/>
      <c r="AD38" s="78"/>
      <c r="AE38" s="78"/>
      <c r="AF38" s="190"/>
      <c r="AG38" s="190"/>
      <c r="AH38" s="191"/>
      <c r="AI38" s="190"/>
      <c r="AJ38" s="190"/>
      <c r="AK38" s="187"/>
      <c r="AL38" s="187"/>
      <c r="AM38" s="187"/>
      <c r="AN38" s="187"/>
      <c r="AO38" s="187"/>
      <c r="AP38" s="187"/>
      <c r="AQ38" s="187"/>
    </row>
    <row r="39" spans="1:43" ht="40.5" customHeight="1">
      <c r="A39" s="188"/>
      <c r="B39" s="188"/>
      <c r="C39" s="188"/>
      <c r="D39" s="188"/>
      <c r="E39" s="188"/>
      <c r="F39" s="188"/>
      <c r="G39" s="124"/>
      <c r="H39" s="189"/>
      <c r="I39" s="189"/>
      <c r="J39" s="78"/>
      <c r="K39" s="78"/>
      <c r="L39" s="78"/>
      <c r="M39" s="78"/>
      <c r="N39" s="78"/>
      <c r="O39" s="78"/>
      <c r="P39" s="78"/>
      <c r="Q39" s="78"/>
      <c r="R39" s="78"/>
      <c r="S39" s="78"/>
      <c r="T39" s="190"/>
      <c r="U39" s="190"/>
      <c r="V39" s="78"/>
      <c r="W39" s="78"/>
      <c r="X39" s="78"/>
      <c r="Y39" s="78"/>
      <c r="Z39" s="78"/>
      <c r="AA39" s="78"/>
      <c r="AB39" s="78"/>
      <c r="AC39" s="78"/>
      <c r="AD39" s="78"/>
      <c r="AE39" s="78"/>
      <c r="AF39" s="190"/>
      <c r="AG39" s="190"/>
      <c r="AH39" s="191"/>
      <c r="AI39" s="190"/>
      <c r="AJ39" s="190"/>
      <c r="AK39" s="187"/>
      <c r="AL39" s="187"/>
      <c r="AM39" s="187"/>
      <c r="AN39" s="187"/>
      <c r="AO39" s="187"/>
      <c r="AP39" s="187"/>
      <c r="AQ39" s="187"/>
    </row>
    <row r="40" spans="1:43" ht="40.5" customHeight="1">
      <c r="A40" s="188"/>
      <c r="B40" s="188"/>
      <c r="C40" s="188"/>
      <c r="D40" s="188"/>
      <c r="E40" s="188"/>
      <c r="F40" s="188"/>
      <c r="G40" s="124"/>
      <c r="H40" s="189"/>
      <c r="I40" s="189"/>
      <c r="J40" s="78"/>
      <c r="K40" s="78"/>
      <c r="L40" s="78"/>
      <c r="M40" s="78"/>
      <c r="N40" s="78"/>
      <c r="O40" s="78"/>
      <c r="P40" s="78"/>
      <c r="Q40" s="78"/>
      <c r="R40" s="78"/>
      <c r="S40" s="78"/>
      <c r="T40" s="190"/>
      <c r="U40" s="190"/>
      <c r="V40" s="78"/>
      <c r="W40" s="78"/>
      <c r="X40" s="78"/>
      <c r="Y40" s="78"/>
      <c r="Z40" s="78"/>
      <c r="AA40" s="78"/>
      <c r="AB40" s="78"/>
      <c r="AC40" s="78"/>
      <c r="AD40" s="78"/>
      <c r="AE40" s="78"/>
      <c r="AF40" s="190"/>
      <c r="AG40" s="190"/>
      <c r="AH40" s="191"/>
      <c r="AI40" s="190"/>
      <c r="AJ40" s="190"/>
      <c r="AK40" s="187"/>
      <c r="AL40" s="187"/>
      <c r="AM40" s="187"/>
      <c r="AN40" s="187"/>
      <c r="AO40" s="187"/>
      <c r="AP40" s="187"/>
      <c r="AQ40" s="187"/>
    </row>
    <row r="41" spans="1:43" ht="40.5" customHeight="1">
      <c r="A41" s="188"/>
      <c r="B41" s="188"/>
      <c r="C41" s="188"/>
      <c r="D41" s="188"/>
      <c r="E41" s="188"/>
      <c r="F41" s="188"/>
      <c r="G41" s="124"/>
      <c r="H41" s="189"/>
      <c r="I41" s="189"/>
      <c r="J41" s="78"/>
      <c r="K41" s="78"/>
      <c r="L41" s="78"/>
      <c r="M41" s="78"/>
      <c r="N41" s="78"/>
      <c r="O41" s="78"/>
      <c r="P41" s="78"/>
      <c r="Q41" s="78"/>
      <c r="R41" s="78"/>
      <c r="S41" s="78"/>
      <c r="T41" s="190"/>
      <c r="U41" s="190"/>
      <c r="V41" s="78"/>
      <c r="W41" s="78"/>
      <c r="X41" s="78"/>
      <c r="Y41" s="78"/>
      <c r="Z41" s="78"/>
      <c r="AA41" s="78"/>
      <c r="AB41" s="78"/>
      <c r="AC41" s="78"/>
      <c r="AD41" s="78"/>
      <c r="AE41" s="78"/>
      <c r="AF41" s="190"/>
      <c r="AG41" s="190"/>
      <c r="AH41" s="191"/>
      <c r="AI41" s="190"/>
      <c r="AJ41" s="190"/>
      <c r="AK41" s="187"/>
      <c r="AL41" s="187"/>
      <c r="AM41" s="187"/>
      <c r="AN41" s="187"/>
      <c r="AO41" s="187"/>
      <c r="AP41" s="187"/>
      <c r="AQ41" s="187"/>
    </row>
    <row r="42" spans="1:43" ht="40.5" customHeight="1">
      <c r="A42" s="188"/>
      <c r="B42" s="188"/>
      <c r="C42" s="188"/>
      <c r="D42" s="188"/>
      <c r="E42" s="188"/>
      <c r="F42" s="188"/>
      <c r="G42" s="124"/>
      <c r="H42" s="189"/>
      <c r="I42" s="189"/>
      <c r="J42" s="78"/>
      <c r="K42" s="78"/>
      <c r="L42" s="78"/>
      <c r="M42" s="78"/>
      <c r="N42" s="78"/>
      <c r="O42" s="78"/>
      <c r="P42" s="78"/>
      <c r="Q42" s="78"/>
      <c r="R42" s="78"/>
      <c r="S42" s="78"/>
      <c r="T42" s="190"/>
      <c r="U42" s="190"/>
      <c r="V42" s="78"/>
      <c r="W42" s="78"/>
      <c r="X42" s="78"/>
      <c r="Y42" s="78"/>
      <c r="Z42" s="78"/>
      <c r="AA42" s="78"/>
      <c r="AB42" s="78"/>
      <c r="AC42" s="78"/>
      <c r="AD42" s="78"/>
      <c r="AE42" s="78"/>
      <c r="AF42" s="190"/>
      <c r="AG42" s="190"/>
      <c r="AH42" s="191"/>
      <c r="AI42" s="190"/>
      <c r="AJ42" s="190"/>
      <c r="AK42" s="201"/>
      <c r="AL42" s="201"/>
      <c r="AM42" s="201"/>
      <c r="AN42" s="201"/>
      <c r="AO42" s="201"/>
      <c r="AP42" s="201"/>
      <c r="AQ42" s="201"/>
    </row>
    <row r="43" spans="1:43" ht="40.5" customHeight="1">
      <c r="A43" s="188"/>
      <c r="B43" s="188"/>
      <c r="C43" s="188"/>
      <c r="D43" s="188"/>
      <c r="E43" s="188"/>
      <c r="F43" s="188"/>
      <c r="G43" s="124"/>
      <c r="H43" s="189"/>
      <c r="I43" s="189"/>
      <c r="J43" s="78"/>
      <c r="K43" s="78"/>
      <c r="L43" s="78"/>
      <c r="M43" s="78"/>
      <c r="N43" s="78"/>
      <c r="O43" s="78"/>
      <c r="P43" s="78"/>
      <c r="Q43" s="78"/>
      <c r="R43" s="78"/>
      <c r="S43" s="78"/>
      <c r="T43" s="190"/>
      <c r="U43" s="190"/>
      <c r="V43" s="78"/>
      <c r="W43" s="78"/>
      <c r="X43" s="78"/>
      <c r="Y43" s="78"/>
      <c r="Z43" s="78"/>
      <c r="AA43" s="78"/>
      <c r="AB43" s="78"/>
      <c r="AC43" s="78"/>
      <c r="AD43" s="78"/>
      <c r="AE43" s="78"/>
      <c r="AF43" s="190"/>
      <c r="AG43" s="190"/>
      <c r="AH43" s="191"/>
      <c r="AI43" s="190"/>
      <c r="AJ43" s="190"/>
      <c r="AK43" s="201"/>
      <c r="AL43" s="201"/>
      <c r="AM43" s="201"/>
      <c r="AN43" s="201"/>
      <c r="AO43" s="201"/>
      <c r="AP43" s="201"/>
      <c r="AQ43" s="201"/>
    </row>
    <row r="44" spans="1:43" ht="40.5" customHeight="1">
      <c r="A44" s="188"/>
      <c r="B44" s="188"/>
      <c r="C44" s="188"/>
      <c r="D44" s="188"/>
      <c r="E44" s="188"/>
      <c r="F44" s="188"/>
      <c r="G44" s="124"/>
      <c r="H44" s="189"/>
      <c r="I44" s="189"/>
      <c r="J44" s="78"/>
      <c r="K44" s="78"/>
      <c r="L44" s="78"/>
      <c r="M44" s="78"/>
      <c r="N44" s="78"/>
      <c r="O44" s="78"/>
      <c r="P44" s="78"/>
      <c r="Q44" s="78"/>
      <c r="R44" s="78"/>
      <c r="S44" s="78"/>
      <c r="T44" s="190"/>
      <c r="U44" s="190"/>
      <c r="V44" s="78"/>
      <c r="W44" s="78"/>
      <c r="X44" s="78"/>
      <c r="Y44" s="78"/>
      <c r="Z44" s="78"/>
      <c r="AA44" s="78"/>
      <c r="AB44" s="78"/>
      <c r="AC44" s="78"/>
      <c r="AD44" s="78"/>
      <c r="AE44" s="78"/>
      <c r="AF44" s="190"/>
      <c r="AG44" s="190"/>
      <c r="AH44" s="191"/>
      <c r="AI44" s="190"/>
      <c r="AJ44" s="190"/>
      <c r="AK44" s="187"/>
      <c r="AL44" s="187"/>
      <c r="AM44" s="187"/>
      <c r="AN44" s="187"/>
      <c r="AO44" s="187"/>
      <c r="AP44" s="187"/>
      <c r="AQ44" s="187"/>
    </row>
    <row r="45" spans="1:43" ht="40.5" customHeight="1">
      <c r="A45" s="188"/>
      <c r="B45" s="188"/>
      <c r="C45" s="188"/>
      <c r="D45" s="188"/>
      <c r="E45" s="188"/>
      <c r="F45" s="188"/>
      <c r="G45" s="124"/>
      <c r="H45" s="189"/>
      <c r="I45" s="189"/>
      <c r="J45" s="78"/>
      <c r="K45" s="78"/>
      <c r="L45" s="78"/>
      <c r="M45" s="78"/>
      <c r="N45" s="78"/>
      <c r="O45" s="78"/>
      <c r="P45" s="78"/>
      <c r="Q45" s="78"/>
      <c r="R45" s="78"/>
      <c r="S45" s="78"/>
      <c r="T45" s="190"/>
      <c r="U45" s="190"/>
      <c r="V45" s="78"/>
      <c r="W45" s="78"/>
      <c r="X45" s="78"/>
      <c r="Y45" s="78"/>
      <c r="Z45" s="78"/>
      <c r="AA45" s="78"/>
      <c r="AB45" s="78"/>
      <c r="AC45" s="78"/>
      <c r="AD45" s="78"/>
      <c r="AE45" s="78"/>
      <c r="AF45" s="190"/>
      <c r="AG45" s="190"/>
      <c r="AH45" s="191"/>
      <c r="AI45" s="190"/>
      <c r="AJ45" s="190"/>
      <c r="AK45" s="187"/>
      <c r="AL45" s="187"/>
      <c r="AM45" s="187"/>
      <c r="AN45" s="187"/>
      <c r="AO45" s="187"/>
      <c r="AP45" s="187"/>
      <c r="AQ45" s="187"/>
    </row>
    <row r="46" spans="1:43" ht="40.5" customHeight="1">
      <c r="A46" s="188"/>
      <c r="B46" s="188"/>
      <c r="C46" s="188"/>
      <c r="D46" s="188"/>
      <c r="E46" s="188"/>
      <c r="F46" s="188"/>
      <c r="G46" s="124"/>
      <c r="H46" s="189"/>
      <c r="I46" s="189"/>
      <c r="J46" s="78"/>
      <c r="K46" s="78"/>
      <c r="L46" s="78"/>
      <c r="M46" s="78"/>
      <c r="N46" s="78"/>
      <c r="O46" s="78"/>
      <c r="P46" s="78"/>
      <c r="Q46" s="78"/>
      <c r="R46" s="78"/>
      <c r="S46" s="78"/>
      <c r="T46" s="190"/>
      <c r="U46" s="190"/>
      <c r="V46" s="78"/>
      <c r="W46" s="78"/>
      <c r="X46" s="78"/>
      <c r="Y46" s="78"/>
      <c r="Z46" s="78"/>
      <c r="AA46" s="78"/>
      <c r="AB46" s="78"/>
      <c r="AC46" s="78"/>
      <c r="AD46" s="78"/>
      <c r="AE46" s="78"/>
      <c r="AF46" s="190"/>
      <c r="AG46" s="190"/>
      <c r="AH46" s="191"/>
      <c r="AI46" s="190"/>
      <c r="AJ46" s="190"/>
      <c r="AK46" s="187"/>
      <c r="AL46" s="187"/>
      <c r="AM46" s="187"/>
      <c r="AN46" s="187"/>
      <c r="AO46" s="187"/>
      <c r="AP46" s="187"/>
      <c r="AQ46" s="187"/>
    </row>
    <row r="47" spans="1:43" ht="40.5" customHeight="1">
      <c r="A47" s="188"/>
      <c r="B47" s="188"/>
      <c r="C47" s="188"/>
      <c r="D47" s="188"/>
      <c r="E47" s="188"/>
      <c r="F47" s="188"/>
      <c r="G47" s="124"/>
      <c r="H47" s="189"/>
      <c r="I47" s="189"/>
      <c r="J47" s="78"/>
      <c r="K47" s="78"/>
      <c r="L47" s="78"/>
      <c r="M47" s="78"/>
      <c r="N47" s="78"/>
      <c r="O47" s="78"/>
      <c r="P47" s="78"/>
      <c r="Q47" s="78"/>
      <c r="R47" s="78"/>
      <c r="S47" s="78"/>
      <c r="T47" s="190"/>
      <c r="U47" s="190"/>
      <c r="V47" s="78"/>
      <c r="W47" s="78"/>
      <c r="X47" s="78"/>
      <c r="Y47" s="78"/>
      <c r="Z47" s="78"/>
      <c r="AA47" s="78"/>
      <c r="AB47" s="78"/>
      <c r="AC47" s="78"/>
      <c r="AD47" s="78"/>
      <c r="AE47" s="78"/>
      <c r="AF47" s="190"/>
      <c r="AG47" s="190"/>
      <c r="AH47" s="191"/>
      <c r="AI47" s="190"/>
      <c r="AJ47" s="190"/>
      <c r="AK47" s="187"/>
      <c r="AL47" s="187"/>
      <c r="AM47" s="187"/>
      <c r="AN47" s="187"/>
      <c r="AO47" s="187"/>
      <c r="AP47" s="187"/>
      <c r="AQ47" s="187"/>
    </row>
    <row r="48" spans="1:43" ht="40.5" customHeight="1">
      <c r="A48" s="188"/>
      <c r="B48" s="188"/>
      <c r="C48" s="188"/>
      <c r="D48" s="188"/>
      <c r="E48" s="188"/>
      <c r="F48" s="188"/>
      <c r="G48" s="124"/>
      <c r="H48" s="189"/>
      <c r="I48" s="189"/>
      <c r="J48" s="78"/>
      <c r="K48" s="78"/>
      <c r="L48" s="78"/>
      <c r="M48" s="78"/>
      <c r="N48" s="78"/>
      <c r="O48" s="78"/>
      <c r="P48" s="78"/>
      <c r="Q48" s="78"/>
      <c r="R48" s="78"/>
      <c r="S48" s="78"/>
      <c r="T48" s="190"/>
      <c r="U48" s="190"/>
      <c r="V48" s="78"/>
      <c r="W48" s="78"/>
      <c r="X48" s="78"/>
      <c r="Y48" s="78"/>
      <c r="Z48" s="78"/>
      <c r="AA48" s="78"/>
      <c r="AB48" s="78"/>
      <c r="AC48" s="78"/>
      <c r="AD48" s="78"/>
      <c r="AE48" s="78"/>
      <c r="AF48" s="190"/>
      <c r="AG48" s="190"/>
      <c r="AH48" s="191"/>
      <c r="AI48" s="190"/>
      <c r="AJ48" s="190"/>
      <c r="AK48" s="187"/>
      <c r="AL48" s="187"/>
      <c r="AM48" s="187"/>
      <c r="AN48" s="187"/>
      <c r="AO48" s="187"/>
      <c r="AP48" s="187"/>
      <c r="AQ48" s="187"/>
    </row>
    <row r="49" spans="1:43" ht="40.5" customHeight="1">
      <c r="A49" s="188"/>
      <c r="B49" s="188"/>
      <c r="C49" s="188"/>
      <c r="D49" s="188"/>
      <c r="E49" s="188"/>
      <c r="F49" s="188"/>
      <c r="G49" s="124"/>
      <c r="H49" s="189"/>
      <c r="I49" s="189"/>
      <c r="J49" s="78"/>
      <c r="K49" s="78"/>
      <c r="L49" s="78"/>
      <c r="M49" s="78"/>
      <c r="N49" s="78"/>
      <c r="O49" s="78"/>
      <c r="P49" s="78"/>
      <c r="Q49" s="78"/>
      <c r="R49" s="78"/>
      <c r="S49" s="78"/>
      <c r="T49" s="190"/>
      <c r="U49" s="190"/>
      <c r="V49" s="78"/>
      <c r="W49" s="78"/>
      <c r="X49" s="78"/>
      <c r="Y49" s="78"/>
      <c r="Z49" s="78"/>
      <c r="AA49" s="78"/>
      <c r="AB49" s="78"/>
      <c r="AC49" s="78"/>
      <c r="AD49" s="78"/>
      <c r="AE49" s="78"/>
      <c r="AF49" s="190"/>
      <c r="AG49" s="190"/>
      <c r="AH49" s="191"/>
      <c r="AI49" s="190"/>
      <c r="AJ49" s="190"/>
      <c r="AK49" s="187"/>
      <c r="AL49" s="187"/>
      <c r="AM49" s="187"/>
      <c r="AN49" s="187"/>
      <c r="AO49" s="187"/>
      <c r="AP49" s="187"/>
      <c r="AQ49" s="187"/>
    </row>
    <row r="50" spans="1:43" ht="40.5" customHeight="1">
      <c r="A50" s="188"/>
      <c r="B50" s="188"/>
      <c r="C50" s="188"/>
      <c r="D50" s="188"/>
      <c r="E50" s="188"/>
      <c r="F50" s="188"/>
      <c r="G50" s="124"/>
      <c r="H50" s="189"/>
      <c r="I50" s="189"/>
      <c r="J50" s="78"/>
      <c r="K50" s="78"/>
      <c r="L50" s="78"/>
      <c r="M50" s="78"/>
      <c r="N50" s="78"/>
      <c r="O50" s="78"/>
      <c r="P50" s="78"/>
      <c r="Q50" s="78"/>
      <c r="R50" s="78"/>
      <c r="S50" s="78"/>
      <c r="T50" s="190"/>
      <c r="U50" s="190"/>
      <c r="V50" s="78"/>
      <c r="W50" s="78"/>
      <c r="X50" s="78"/>
      <c r="Y50" s="78"/>
      <c r="Z50" s="78"/>
      <c r="AA50" s="78"/>
      <c r="AB50" s="78"/>
      <c r="AC50" s="78"/>
      <c r="AD50" s="78"/>
      <c r="AE50" s="78"/>
      <c r="AF50" s="190"/>
      <c r="AG50" s="190"/>
      <c r="AH50" s="191"/>
      <c r="AI50" s="190"/>
      <c r="AJ50" s="190"/>
      <c r="AK50" s="187"/>
      <c r="AL50" s="187"/>
      <c r="AM50" s="187"/>
      <c r="AN50" s="187"/>
      <c r="AO50" s="187"/>
      <c r="AP50" s="187"/>
      <c r="AQ50" s="187"/>
    </row>
    <row r="51" spans="1:43" ht="40.5" customHeight="1">
      <c r="A51" s="188"/>
      <c r="B51" s="188"/>
      <c r="C51" s="188"/>
      <c r="D51" s="188"/>
      <c r="E51" s="188"/>
      <c r="F51" s="188"/>
      <c r="G51" s="124"/>
      <c r="H51" s="189"/>
      <c r="I51" s="189"/>
      <c r="J51" s="78"/>
      <c r="K51" s="78"/>
      <c r="L51" s="78"/>
      <c r="M51" s="78"/>
      <c r="N51" s="78"/>
      <c r="O51" s="78"/>
      <c r="P51" s="78"/>
      <c r="Q51" s="78"/>
      <c r="R51" s="78"/>
      <c r="S51" s="78"/>
      <c r="T51" s="190"/>
      <c r="U51" s="190"/>
      <c r="V51" s="78"/>
      <c r="W51" s="78"/>
      <c r="X51" s="78"/>
      <c r="Y51" s="78"/>
      <c r="Z51" s="78"/>
      <c r="AA51" s="78"/>
      <c r="AB51" s="78"/>
      <c r="AC51" s="78"/>
      <c r="AD51" s="78"/>
      <c r="AE51" s="78"/>
      <c r="AF51" s="190"/>
      <c r="AG51" s="190"/>
      <c r="AH51" s="191"/>
      <c r="AI51" s="190"/>
      <c r="AJ51" s="190"/>
      <c r="AK51" s="187"/>
      <c r="AL51" s="187"/>
      <c r="AM51" s="187"/>
      <c r="AN51" s="187"/>
      <c r="AO51" s="187"/>
      <c r="AP51" s="187"/>
      <c r="AQ51" s="187"/>
    </row>
    <row r="52" spans="1:43" ht="40.5" customHeight="1">
      <c r="A52" s="188"/>
      <c r="B52" s="188"/>
      <c r="C52" s="188"/>
      <c r="D52" s="188"/>
      <c r="E52" s="188"/>
      <c r="F52" s="188"/>
      <c r="G52" s="124"/>
      <c r="H52" s="189"/>
      <c r="I52" s="189"/>
      <c r="J52" s="78"/>
      <c r="K52" s="78"/>
      <c r="L52" s="78"/>
      <c r="M52" s="78"/>
      <c r="N52" s="78"/>
      <c r="O52" s="78"/>
      <c r="P52" s="78"/>
      <c r="Q52" s="78"/>
      <c r="R52" s="78"/>
      <c r="S52" s="78"/>
      <c r="T52" s="190"/>
      <c r="U52" s="190"/>
      <c r="V52" s="78"/>
      <c r="W52" s="78"/>
      <c r="X52" s="78"/>
      <c r="Y52" s="78"/>
      <c r="Z52" s="78"/>
      <c r="AA52" s="78"/>
      <c r="AB52" s="78"/>
      <c r="AC52" s="78"/>
      <c r="AD52" s="78"/>
      <c r="AE52" s="78"/>
      <c r="AF52" s="190"/>
      <c r="AG52" s="190"/>
      <c r="AH52" s="191"/>
      <c r="AI52" s="190"/>
      <c r="AJ52" s="190"/>
      <c r="AK52" s="187"/>
      <c r="AL52" s="187"/>
      <c r="AM52" s="187"/>
      <c r="AN52" s="187"/>
      <c r="AO52" s="187"/>
      <c r="AP52" s="187"/>
      <c r="AQ52" s="187"/>
    </row>
    <row r="53" spans="1:43" ht="40.5" customHeight="1">
      <c r="A53" s="188"/>
      <c r="B53" s="188"/>
      <c r="C53" s="188"/>
      <c r="D53" s="188"/>
      <c r="E53" s="188"/>
      <c r="F53" s="188"/>
      <c r="G53" s="124"/>
      <c r="H53" s="189"/>
      <c r="I53" s="189"/>
      <c r="J53" s="78"/>
      <c r="K53" s="78"/>
      <c r="L53" s="78"/>
      <c r="M53" s="78"/>
      <c r="N53" s="78"/>
      <c r="O53" s="78"/>
      <c r="P53" s="78"/>
      <c r="Q53" s="78"/>
      <c r="R53" s="78"/>
      <c r="S53" s="78"/>
      <c r="T53" s="190"/>
      <c r="U53" s="190"/>
      <c r="V53" s="78"/>
      <c r="W53" s="78"/>
      <c r="X53" s="78"/>
      <c r="Y53" s="78"/>
      <c r="Z53" s="78"/>
      <c r="AA53" s="78"/>
      <c r="AB53" s="78"/>
      <c r="AC53" s="78"/>
      <c r="AD53" s="78"/>
      <c r="AE53" s="78"/>
      <c r="AF53" s="190"/>
      <c r="AG53" s="190"/>
      <c r="AH53" s="191"/>
      <c r="AI53" s="190"/>
      <c r="AJ53" s="190"/>
      <c r="AK53" s="187"/>
      <c r="AL53" s="187"/>
      <c r="AM53" s="187"/>
      <c r="AN53" s="187"/>
      <c r="AO53" s="187"/>
      <c r="AP53" s="187"/>
      <c r="AQ53" s="187"/>
    </row>
    <row r="54" spans="1:43" ht="40.5" customHeight="1">
      <c r="A54" s="188"/>
      <c r="B54" s="188"/>
      <c r="C54" s="188"/>
      <c r="D54" s="188"/>
      <c r="E54" s="188"/>
      <c r="F54" s="188"/>
      <c r="G54" s="124"/>
      <c r="H54" s="189"/>
      <c r="I54" s="189"/>
      <c r="J54" s="78"/>
      <c r="K54" s="78"/>
      <c r="L54" s="78"/>
      <c r="M54" s="78"/>
      <c r="N54" s="78"/>
      <c r="O54" s="78"/>
      <c r="P54" s="78"/>
      <c r="Q54" s="78"/>
      <c r="R54" s="78"/>
      <c r="S54" s="78"/>
      <c r="T54" s="190"/>
      <c r="U54" s="190"/>
      <c r="V54" s="78"/>
      <c r="W54" s="78"/>
      <c r="X54" s="78"/>
      <c r="Y54" s="78"/>
      <c r="Z54" s="78"/>
      <c r="AA54" s="78"/>
      <c r="AB54" s="78"/>
      <c r="AC54" s="78"/>
      <c r="AD54" s="78"/>
      <c r="AE54" s="78"/>
      <c r="AF54" s="190"/>
      <c r="AG54" s="190"/>
      <c r="AH54" s="191"/>
      <c r="AI54" s="190"/>
      <c r="AJ54" s="190"/>
      <c r="AK54" s="187"/>
      <c r="AL54" s="187"/>
      <c r="AM54" s="187"/>
      <c r="AN54" s="187"/>
      <c r="AO54" s="187"/>
      <c r="AP54" s="187"/>
      <c r="AQ54" s="187"/>
    </row>
    <row r="55" spans="1:43" ht="40.5" customHeight="1">
      <c r="A55" s="188"/>
      <c r="B55" s="188"/>
      <c r="C55" s="188"/>
      <c r="D55" s="188"/>
      <c r="E55" s="188"/>
      <c r="F55" s="188"/>
      <c r="G55" s="124"/>
      <c r="H55" s="189"/>
      <c r="I55" s="189"/>
      <c r="J55" s="78"/>
      <c r="K55" s="78"/>
      <c r="L55" s="78"/>
      <c r="M55" s="78"/>
      <c r="N55" s="78"/>
      <c r="O55" s="78"/>
      <c r="P55" s="78"/>
      <c r="Q55" s="78"/>
      <c r="R55" s="78"/>
      <c r="S55" s="78"/>
      <c r="T55" s="190"/>
      <c r="U55" s="190"/>
      <c r="V55" s="78"/>
      <c r="W55" s="78"/>
      <c r="X55" s="78"/>
      <c r="Y55" s="78"/>
      <c r="Z55" s="78"/>
      <c r="AA55" s="78"/>
      <c r="AB55" s="78"/>
      <c r="AC55" s="78"/>
      <c r="AD55" s="78"/>
      <c r="AE55" s="78"/>
      <c r="AF55" s="190"/>
      <c r="AG55" s="190"/>
      <c r="AH55" s="191"/>
      <c r="AI55" s="190"/>
      <c r="AJ55" s="190"/>
      <c r="AK55" s="187"/>
      <c r="AL55" s="187"/>
      <c r="AM55" s="187"/>
      <c r="AN55" s="187"/>
      <c r="AO55" s="187"/>
      <c r="AP55" s="187"/>
      <c r="AQ55" s="187"/>
    </row>
    <row r="56" spans="1:43" ht="40.5" customHeight="1">
      <c r="A56" s="188"/>
      <c r="B56" s="188"/>
      <c r="C56" s="188"/>
      <c r="D56" s="188"/>
      <c r="E56" s="188"/>
      <c r="F56" s="188"/>
      <c r="G56" s="124"/>
      <c r="H56" s="189"/>
      <c r="I56" s="189"/>
      <c r="J56" s="78"/>
      <c r="K56" s="78"/>
      <c r="L56" s="78"/>
      <c r="M56" s="78"/>
      <c r="N56" s="78"/>
      <c r="O56" s="78"/>
      <c r="P56" s="78"/>
      <c r="Q56" s="78"/>
      <c r="R56" s="78"/>
      <c r="S56" s="78"/>
      <c r="T56" s="190"/>
      <c r="U56" s="190"/>
      <c r="V56" s="78"/>
      <c r="W56" s="78"/>
      <c r="X56" s="78"/>
      <c r="Y56" s="78"/>
      <c r="Z56" s="78"/>
      <c r="AA56" s="78"/>
      <c r="AB56" s="78"/>
      <c r="AC56" s="78"/>
      <c r="AD56" s="78"/>
      <c r="AE56" s="78"/>
      <c r="AF56" s="190"/>
      <c r="AG56" s="190"/>
      <c r="AH56" s="191"/>
      <c r="AI56" s="190"/>
      <c r="AJ56" s="190"/>
      <c r="AK56" s="187"/>
      <c r="AL56" s="187"/>
      <c r="AM56" s="187"/>
      <c r="AN56" s="187"/>
      <c r="AO56" s="187"/>
      <c r="AP56" s="187"/>
      <c r="AQ56" s="187"/>
    </row>
    <row r="57" spans="1:43" ht="40.5" customHeight="1">
      <c r="A57" s="188"/>
      <c r="B57" s="188"/>
      <c r="C57" s="188"/>
      <c r="D57" s="188"/>
      <c r="E57" s="188"/>
      <c r="F57" s="188"/>
      <c r="G57" s="124"/>
      <c r="H57" s="189"/>
      <c r="I57" s="189"/>
      <c r="J57" s="78"/>
      <c r="K57" s="78"/>
      <c r="L57" s="78"/>
      <c r="M57" s="78"/>
      <c r="N57" s="78"/>
      <c r="O57" s="78"/>
      <c r="P57" s="78"/>
      <c r="Q57" s="78"/>
      <c r="R57" s="78"/>
      <c r="S57" s="78"/>
      <c r="T57" s="190"/>
      <c r="U57" s="190"/>
      <c r="V57" s="78"/>
      <c r="W57" s="78"/>
      <c r="X57" s="78"/>
      <c r="Y57" s="78"/>
      <c r="Z57" s="78"/>
      <c r="AA57" s="78"/>
      <c r="AB57" s="78"/>
      <c r="AC57" s="78"/>
      <c r="AD57" s="78"/>
      <c r="AE57" s="78"/>
      <c r="AF57" s="190"/>
      <c r="AG57" s="190"/>
      <c r="AH57" s="191"/>
      <c r="AI57" s="190"/>
      <c r="AJ57" s="190"/>
      <c r="AK57" s="187"/>
      <c r="AL57" s="187"/>
      <c r="AM57" s="187"/>
      <c r="AN57" s="187"/>
      <c r="AO57" s="187"/>
      <c r="AP57" s="187"/>
      <c r="AQ57" s="187"/>
    </row>
    <row r="58" spans="1:43" ht="40.5" customHeight="1">
      <c r="A58" s="188"/>
      <c r="B58" s="188"/>
      <c r="C58" s="188"/>
      <c r="D58" s="188"/>
      <c r="E58" s="188"/>
      <c r="F58" s="188"/>
      <c r="G58" s="124"/>
      <c r="H58" s="189"/>
      <c r="I58" s="189"/>
      <c r="J58" s="78"/>
      <c r="K58" s="78"/>
      <c r="L58" s="78"/>
      <c r="M58" s="78"/>
      <c r="N58" s="78"/>
      <c r="O58" s="78"/>
      <c r="P58" s="78"/>
      <c r="Q58" s="78"/>
      <c r="R58" s="78"/>
      <c r="S58" s="78"/>
      <c r="T58" s="190"/>
      <c r="U58" s="190"/>
      <c r="V58" s="78"/>
      <c r="W58" s="78"/>
      <c r="X58" s="78"/>
      <c r="Y58" s="78"/>
      <c r="Z58" s="78"/>
      <c r="AA58" s="78"/>
      <c r="AB58" s="78"/>
      <c r="AC58" s="78"/>
      <c r="AD58" s="78"/>
      <c r="AE58" s="78"/>
      <c r="AF58" s="190"/>
      <c r="AG58" s="190"/>
      <c r="AH58" s="191"/>
      <c r="AI58" s="190"/>
      <c r="AJ58" s="190"/>
      <c r="AK58" s="187"/>
      <c r="AL58" s="187"/>
      <c r="AM58" s="187"/>
      <c r="AN58" s="187"/>
      <c r="AO58" s="187"/>
      <c r="AP58" s="187"/>
      <c r="AQ58" s="187"/>
    </row>
    <row r="59" spans="1:43" ht="40.5" customHeight="1">
      <c r="A59" s="188"/>
      <c r="B59" s="188"/>
      <c r="C59" s="188"/>
      <c r="D59" s="188"/>
      <c r="E59" s="188"/>
      <c r="F59" s="188"/>
      <c r="G59" s="124"/>
      <c r="H59" s="189"/>
      <c r="I59" s="189"/>
      <c r="J59" s="78"/>
      <c r="K59" s="78"/>
      <c r="L59" s="78"/>
      <c r="M59" s="78"/>
      <c r="N59" s="78"/>
      <c r="O59" s="78"/>
      <c r="P59" s="78"/>
      <c r="Q59" s="78"/>
      <c r="R59" s="78"/>
      <c r="S59" s="78"/>
      <c r="T59" s="190"/>
      <c r="U59" s="190"/>
      <c r="V59" s="78"/>
      <c r="W59" s="78"/>
      <c r="X59" s="78"/>
      <c r="Y59" s="78"/>
      <c r="Z59" s="78"/>
      <c r="AA59" s="78"/>
      <c r="AB59" s="78"/>
      <c r="AC59" s="78"/>
      <c r="AD59" s="78"/>
      <c r="AE59" s="78"/>
      <c r="AF59" s="190"/>
      <c r="AG59" s="190"/>
      <c r="AH59" s="191"/>
      <c r="AI59" s="190"/>
      <c r="AJ59" s="190"/>
      <c r="AK59" s="187"/>
      <c r="AL59" s="187"/>
      <c r="AM59" s="187"/>
      <c r="AN59" s="187"/>
      <c r="AO59" s="187"/>
      <c r="AP59" s="187"/>
      <c r="AQ59" s="187"/>
    </row>
    <row r="60" spans="1:43" ht="40.5" customHeight="1">
      <c r="A60" s="188"/>
      <c r="B60" s="188"/>
      <c r="C60" s="188"/>
      <c r="D60" s="188"/>
      <c r="E60" s="188"/>
      <c r="F60" s="188"/>
      <c r="G60" s="124"/>
      <c r="H60" s="189"/>
      <c r="I60" s="189"/>
      <c r="J60" s="78"/>
      <c r="K60" s="78"/>
      <c r="L60" s="78"/>
      <c r="M60" s="78"/>
      <c r="N60" s="78"/>
      <c r="O60" s="78"/>
      <c r="P60" s="78"/>
      <c r="Q60" s="78"/>
      <c r="R60" s="78"/>
      <c r="S60" s="78"/>
      <c r="T60" s="190"/>
      <c r="U60" s="190"/>
      <c r="V60" s="78"/>
      <c r="W60" s="78"/>
      <c r="X60" s="78"/>
      <c r="Y60" s="78"/>
      <c r="Z60" s="78"/>
      <c r="AA60" s="78"/>
      <c r="AB60" s="78"/>
      <c r="AC60" s="78"/>
      <c r="AD60" s="78"/>
      <c r="AE60" s="78"/>
      <c r="AF60" s="190"/>
      <c r="AG60" s="190"/>
      <c r="AH60" s="191"/>
      <c r="AI60" s="190"/>
      <c r="AJ60" s="190"/>
      <c r="AK60" s="187"/>
      <c r="AL60" s="187"/>
      <c r="AM60" s="187"/>
      <c r="AN60" s="187"/>
      <c r="AO60" s="187"/>
      <c r="AP60" s="187"/>
      <c r="AQ60" s="187"/>
    </row>
    <row r="61" spans="1:43" ht="40.5" customHeight="1">
      <c r="A61" s="188"/>
      <c r="B61" s="188"/>
      <c r="C61" s="188"/>
      <c r="D61" s="188"/>
      <c r="E61" s="188"/>
      <c r="F61" s="188"/>
      <c r="G61" s="124"/>
      <c r="H61" s="189"/>
      <c r="I61" s="189"/>
      <c r="J61" s="78"/>
      <c r="K61" s="78"/>
      <c r="L61" s="78"/>
      <c r="M61" s="78"/>
      <c r="N61" s="78"/>
      <c r="O61" s="78"/>
      <c r="P61" s="78"/>
      <c r="Q61" s="78"/>
      <c r="R61" s="78"/>
      <c r="S61" s="78"/>
      <c r="T61" s="190"/>
      <c r="U61" s="190"/>
      <c r="V61" s="78"/>
      <c r="W61" s="78"/>
      <c r="X61" s="78"/>
      <c r="Y61" s="78"/>
      <c r="Z61" s="78"/>
      <c r="AA61" s="78"/>
      <c r="AB61" s="78"/>
      <c r="AC61" s="78"/>
      <c r="AD61" s="78"/>
      <c r="AE61" s="78"/>
      <c r="AF61" s="190"/>
      <c r="AG61" s="190"/>
      <c r="AH61" s="191"/>
      <c r="AI61" s="190"/>
      <c r="AJ61" s="190"/>
      <c r="AK61" s="201"/>
      <c r="AL61" s="201"/>
      <c r="AM61" s="201"/>
      <c r="AN61" s="201"/>
      <c r="AO61" s="201"/>
      <c r="AP61" s="201"/>
      <c r="AQ61" s="201"/>
    </row>
    <row r="62" spans="1:43" ht="40.5" customHeight="1">
      <c r="A62" s="188"/>
      <c r="B62" s="188"/>
      <c r="C62" s="188"/>
      <c r="D62" s="188"/>
      <c r="E62" s="188"/>
      <c r="F62" s="188"/>
      <c r="G62" s="124"/>
      <c r="H62" s="189"/>
      <c r="I62" s="189"/>
      <c r="J62" s="78"/>
      <c r="K62" s="78"/>
      <c r="L62" s="78"/>
      <c r="M62" s="78"/>
      <c r="N62" s="78"/>
      <c r="O62" s="78"/>
      <c r="P62" s="78"/>
      <c r="Q62" s="78"/>
      <c r="R62" s="78"/>
      <c r="S62" s="78"/>
      <c r="T62" s="190"/>
      <c r="U62" s="190"/>
      <c r="V62" s="78"/>
      <c r="W62" s="78"/>
      <c r="X62" s="78"/>
      <c r="Y62" s="78"/>
      <c r="Z62" s="78"/>
      <c r="AA62" s="78"/>
      <c r="AB62" s="78"/>
      <c r="AC62" s="78"/>
      <c r="AD62" s="78"/>
      <c r="AE62" s="78"/>
      <c r="AF62" s="190"/>
      <c r="AG62" s="190"/>
      <c r="AH62" s="191"/>
      <c r="AI62" s="190"/>
      <c r="AJ62" s="190"/>
      <c r="AK62" s="201"/>
      <c r="AL62" s="201"/>
      <c r="AM62" s="201"/>
      <c r="AN62" s="201"/>
      <c r="AO62" s="201"/>
      <c r="AP62" s="201"/>
      <c r="AQ62" s="201"/>
    </row>
    <row r="63" spans="1:43" ht="40.5" customHeight="1">
      <c r="A63" s="188"/>
      <c r="B63" s="188"/>
      <c r="C63" s="188"/>
      <c r="D63" s="188"/>
      <c r="E63" s="188"/>
      <c r="F63" s="188"/>
      <c r="G63" s="124"/>
      <c r="H63" s="189"/>
      <c r="I63" s="189"/>
      <c r="J63" s="78"/>
      <c r="K63" s="78"/>
      <c r="L63" s="78"/>
      <c r="M63" s="78"/>
      <c r="N63" s="78"/>
      <c r="O63" s="78"/>
      <c r="P63" s="78"/>
      <c r="Q63" s="78"/>
      <c r="R63" s="78"/>
      <c r="S63" s="78"/>
      <c r="T63" s="190"/>
      <c r="U63" s="190"/>
      <c r="V63" s="78"/>
      <c r="W63" s="78"/>
      <c r="X63" s="78"/>
      <c r="Y63" s="78"/>
      <c r="Z63" s="78"/>
      <c r="AA63" s="78"/>
      <c r="AB63" s="78"/>
      <c r="AC63" s="78"/>
      <c r="AD63" s="78"/>
      <c r="AE63" s="78"/>
      <c r="AF63" s="190"/>
      <c r="AG63" s="190"/>
      <c r="AH63" s="191"/>
      <c r="AI63" s="190"/>
      <c r="AJ63" s="190"/>
      <c r="AK63" s="187"/>
      <c r="AL63" s="187"/>
      <c r="AM63" s="187"/>
      <c r="AN63" s="187"/>
      <c r="AO63" s="187"/>
      <c r="AP63" s="187"/>
      <c r="AQ63" s="187"/>
    </row>
    <row r="64" spans="1:43" ht="40.5" customHeight="1">
      <c r="A64" s="188"/>
      <c r="B64" s="188"/>
      <c r="C64" s="188"/>
      <c r="D64" s="188"/>
      <c r="E64" s="188"/>
      <c r="F64" s="188"/>
      <c r="G64" s="124"/>
      <c r="H64" s="189"/>
      <c r="I64" s="189"/>
      <c r="J64" s="78"/>
      <c r="K64" s="78"/>
      <c r="L64" s="78"/>
      <c r="M64" s="78"/>
      <c r="N64" s="78"/>
      <c r="O64" s="78"/>
      <c r="P64" s="78"/>
      <c r="Q64" s="78"/>
      <c r="R64" s="78"/>
      <c r="S64" s="78"/>
      <c r="T64" s="190"/>
      <c r="U64" s="190"/>
      <c r="V64" s="78"/>
      <c r="W64" s="78"/>
      <c r="X64" s="78"/>
      <c r="Y64" s="78"/>
      <c r="Z64" s="78"/>
      <c r="AA64" s="78"/>
      <c r="AB64" s="78"/>
      <c r="AC64" s="78"/>
      <c r="AD64" s="78"/>
      <c r="AE64" s="78"/>
      <c r="AF64" s="190"/>
      <c r="AG64" s="190"/>
      <c r="AH64" s="191"/>
      <c r="AI64" s="190"/>
      <c r="AJ64" s="190"/>
      <c r="AK64" s="201"/>
      <c r="AL64" s="201"/>
      <c r="AM64" s="201"/>
      <c r="AN64" s="201"/>
      <c r="AO64" s="201"/>
      <c r="AP64" s="201"/>
      <c r="AQ64" s="201"/>
    </row>
    <row r="65" spans="1:43" ht="40.5" customHeight="1">
      <c r="A65" s="188"/>
      <c r="B65" s="188"/>
      <c r="C65" s="188"/>
      <c r="D65" s="188"/>
      <c r="E65" s="188"/>
      <c r="F65" s="188"/>
      <c r="G65" s="124"/>
      <c r="H65" s="189"/>
      <c r="I65" s="189"/>
      <c r="J65" s="78"/>
      <c r="K65" s="78"/>
      <c r="L65" s="78"/>
      <c r="M65" s="78"/>
      <c r="N65" s="78"/>
      <c r="O65" s="78"/>
      <c r="P65" s="78"/>
      <c r="Q65" s="78"/>
      <c r="R65" s="78"/>
      <c r="S65" s="78"/>
      <c r="T65" s="190"/>
      <c r="U65" s="190"/>
      <c r="V65" s="78"/>
      <c r="W65" s="78"/>
      <c r="X65" s="78"/>
      <c r="Y65" s="78"/>
      <c r="Z65" s="78"/>
      <c r="AA65" s="78"/>
      <c r="AB65" s="78"/>
      <c r="AC65" s="78"/>
      <c r="AD65" s="78"/>
      <c r="AE65" s="78"/>
      <c r="AF65" s="190"/>
      <c r="AG65" s="190"/>
      <c r="AH65" s="191"/>
      <c r="AI65" s="190"/>
      <c r="AJ65" s="190"/>
      <c r="AK65" s="187"/>
      <c r="AL65" s="187"/>
      <c r="AM65" s="187"/>
      <c r="AN65" s="187"/>
      <c r="AO65" s="187"/>
      <c r="AP65" s="187"/>
      <c r="AQ65" s="187"/>
    </row>
    <row r="66" spans="1:43" ht="40.5" customHeight="1">
      <c r="A66" s="188"/>
      <c r="B66" s="188"/>
      <c r="C66" s="188"/>
      <c r="D66" s="188"/>
      <c r="E66" s="188"/>
      <c r="F66" s="188"/>
      <c r="G66" s="124"/>
      <c r="H66" s="189"/>
      <c r="I66" s="189"/>
      <c r="J66" s="78"/>
      <c r="K66" s="78"/>
      <c r="L66" s="78"/>
      <c r="M66" s="78"/>
      <c r="N66" s="78"/>
      <c r="O66" s="78"/>
      <c r="P66" s="78"/>
      <c r="Q66" s="78"/>
      <c r="R66" s="78"/>
      <c r="S66" s="78"/>
      <c r="T66" s="190"/>
      <c r="U66" s="190"/>
      <c r="V66" s="78"/>
      <c r="W66" s="78"/>
      <c r="X66" s="78"/>
      <c r="Y66" s="78"/>
      <c r="Z66" s="78"/>
      <c r="AA66" s="78"/>
      <c r="AB66" s="78"/>
      <c r="AC66" s="78"/>
      <c r="AD66" s="78"/>
      <c r="AE66" s="78"/>
      <c r="AF66" s="190"/>
      <c r="AG66" s="190"/>
      <c r="AH66" s="191"/>
      <c r="AI66" s="190"/>
      <c r="AJ66" s="190"/>
      <c r="AK66" s="201"/>
      <c r="AL66" s="201"/>
      <c r="AM66" s="201"/>
      <c r="AN66" s="201"/>
      <c r="AO66" s="201"/>
      <c r="AP66" s="201"/>
      <c r="AQ66" s="201"/>
    </row>
    <row r="67" spans="1:43" ht="40.5" customHeight="1">
      <c r="A67" s="188"/>
      <c r="B67" s="188"/>
      <c r="C67" s="188"/>
      <c r="D67" s="188"/>
      <c r="E67" s="188"/>
      <c r="F67" s="188"/>
      <c r="G67" s="124"/>
      <c r="H67" s="189"/>
      <c r="I67" s="189"/>
      <c r="J67" s="78"/>
      <c r="K67" s="78"/>
      <c r="L67" s="78"/>
      <c r="M67" s="78"/>
      <c r="N67" s="78"/>
      <c r="O67" s="78"/>
      <c r="P67" s="78"/>
      <c r="Q67" s="78"/>
      <c r="R67" s="78"/>
      <c r="S67" s="78"/>
      <c r="T67" s="190"/>
      <c r="U67" s="190"/>
      <c r="V67" s="78"/>
      <c r="W67" s="78"/>
      <c r="X67" s="78"/>
      <c r="Y67" s="78"/>
      <c r="Z67" s="78"/>
      <c r="AA67" s="78"/>
      <c r="AB67" s="78"/>
      <c r="AC67" s="78"/>
      <c r="AD67" s="78"/>
      <c r="AE67" s="78"/>
      <c r="AF67" s="190"/>
      <c r="AG67" s="190"/>
      <c r="AH67" s="191"/>
      <c r="AI67" s="190"/>
      <c r="AJ67" s="190"/>
      <c r="AK67" s="201"/>
      <c r="AL67" s="201"/>
      <c r="AM67" s="201"/>
      <c r="AN67" s="201"/>
      <c r="AO67" s="201"/>
      <c r="AP67" s="201"/>
      <c r="AQ67" s="201"/>
    </row>
  </sheetData>
  <autoFilter ref="A3:AQ67" xr:uid="{CBBE0AF3-7730-4C4B-86AE-0E0FCE37E4FD}"/>
  <mergeCells count="4">
    <mergeCell ref="A1:AJ1"/>
    <mergeCell ref="J2:U2"/>
    <mergeCell ref="V2:AG2"/>
    <mergeCell ref="AH2:AJ2"/>
  </mergeCells>
  <phoneticPr fontId="3"/>
  <pageMargins left="0.25" right="0.25" top="0.75" bottom="0.75" header="0.3" footer="0.3"/>
  <pageSetup paperSize="8" scale="65"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Y328"/>
  <sheetViews>
    <sheetView workbookViewId="0">
      <selection sqref="A1:AK1"/>
    </sheetView>
  </sheetViews>
  <sheetFormatPr defaultColWidth="9" defaultRowHeight="11.25"/>
  <cols>
    <col min="1" max="3" width="2.25" style="3" customWidth="1"/>
    <col min="4" max="4" width="7.75" style="3" customWidth="1"/>
    <col min="5" max="6" width="2.25" style="3" customWidth="1"/>
    <col min="7" max="7" width="3.75" style="3" bestFit="1" customWidth="1"/>
    <col min="8" max="8" width="20.25" style="2" customWidth="1"/>
    <col min="9" max="9" width="11.625" style="3" customWidth="1"/>
    <col min="10" max="10" width="9.125" style="2" customWidth="1"/>
    <col min="11" max="11" width="12.375" style="2" customWidth="1"/>
    <col min="12" max="12" width="9.875" style="2" customWidth="1"/>
    <col min="13" max="13" width="10.375" style="2" customWidth="1"/>
    <col min="14" max="14" width="10.125" style="2" customWidth="1"/>
    <col min="15" max="18" width="9.75" style="2" bestFit="1" customWidth="1"/>
    <col min="19" max="19" width="11.625" style="2" hidden="1" customWidth="1"/>
    <col min="20" max="20" width="9" style="2" bestFit="1" customWidth="1"/>
    <col min="21" max="21" width="5.25" style="2" bestFit="1" customWidth="1"/>
    <col min="22" max="22" width="6.75" style="2" bestFit="1" customWidth="1"/>
    <col min="23" max="24" width="9.75" style="2" bestFit="1" customWidth="1"/>
    <col min="25" max="25" width="12.75" style="2" hidden="1" customWidth="1"/>
    <col min="26" max="26" width="7.5" style="2" bestFit="1" customWidth="1"/>
    <col min="27" max="30" width="9.75" style="2" bestFit="1" customWidth="1"/>
    <col min="31" max="31" width="8.25" style="2" bestFit="1" customWidth="1"/>
    <col min="32" max="32" width="9" style="2" bestFit="1" customWidth="1"/>
    <col min="33" max="34" width="6.75" style="2" bestFit="1" customWidth="1"/>
    <col min="35" max="35" width="10.5" style="2" bestFit="1" customWidth="1"/>
    <col min="36" max="37" width="6.75" style="2" bestFit="1" customWidth="1"/>
    <col min="38" max="38" width="75.625" style="138" bestFit="1" customWidth="1"/>
    <col min="39" max="39" width="28.5" style="138" customWidth="1"/>
    <col min="40" max="40" width="27.75" style="138" customWidth="1"/>
    <col min="41" max="44" width="17" style="138" customWidth="1"/>
    <col min="45" max="45" width="17" style="2" customWidth="1"/>
    <col min="46" max="46" width="25.875" style="149" customWidth="1"/>
    <col min="47" max="47" width="20.5" style="149" customWidth="1"/>
    <col min="48" max="49" width="17" style="149" customWidth="1"/>
    <col min="50" max="50" width="15.75" style="149" customWidth="1"/>
    <col min="51" max="51" width="17.625" style="149" customWidth="1"/>
    <col min="52" max="16384" width="9" style="2"/>
  </cols>
  <sheetData>
    <row r="1" spans="1:51" s="1" customFormat="1" ht="17.25" customHeight="1">
      <c r="A1" s="348" t="s">
        <v>437</v>
      </c>
      <c r="B1" s="348"/>
      <c r="C1" s="348"/>
      <c r="D1" s="348"/>
      <c r="E1" s="348"/>
      <c r="F1" s="348"/>
      <c r="G1" s="348"/>
      <c r="H1" s="348"/>
      <c r="I1" s="348"/>
      <c r="J1" s="348"/>
      <c r="K1" s="348"/>
      <c r="L1" s="348"/>
      <c r="M1" s="348"/>
      <c r="N1" s="348"/>
      <c r="O1" s="348"/>
      <c r="P1" s="348"/>
      <c r="Q1" s="348"/>
      <c r="R1" s="348"/>
      <c r="S1" s="348"/>
      <c r="T1" s="348"/>
      <c r="U1" s="348"/>
      <c r="V1" s="348"/>
      <c r="W1" s="348"/>
      <c r="X1" s="348"/>
      <c r="Y1" s="348"/>
      <c r="Z1" s="348"/>
      <c r="AA1" s="348"/>
      <c r="AB1" s="348"/>
      <c r="AC1" s="348"/>
      <c r="AD1" s="348"/>
      <c r="AE1" s="348"/>
      <c r="AF1" s="348"/>
      <c r="AG1" s="348"/>
      <c r="AH1" s="348"/>
      <c r="AI1" s="348"/>
      <c r="AJ1" s="348"/>
      <c r="AK1" s="348"/>
      <c r="AL1" s="137"/>
      <c r="AM1" s="137"/>
      <c r="AN1" s="137"/>
      <c r="AO1" s="137"/>
      <c r="AP1" s="137"/>
      <c r="AQ1" s="137"/>
      <c r="AR1" s="137"/>
      <c r="AT1" s="336" t="s">
        <v>421</v>
      </c>
      <c r="AU1" s="336"/>
      <c r="AV1" s="336"/>
      <c r="AW1" s="336"/>
      <c r="AX1" s="336"/>
      <c r="AY1" s="336"/>
    </row>
    <row r="2" spans="1:51" ht="15" customHeight="1" thickBot="1">
      <c r="A2" s="6" t="s">
        <v>438</v>
      </c>
      <c r="B2" s="39"/>
      <c r="C2" s="39"/>
      <c r="D2" s="33"/>
      <c r="E2" s="33"/>
      <c r="F2" s="33"/>
      <c r="G2" s="33"/>
      <c r="H2" s="33"/>
      <c r="I2" s="33"/>
      <c r="J2" s="33"/>
      <c r="K2" s="349"/>
      <c r="L2" s="349"/>
      <c r="M2" s="349"/>
      <c r="N2" s="349"/>
      <c r="O2" s="349"/>
      <c r="P2" s="349"/>
      <c r="Q2" s="349"/>
      <c r="R2" s="349"/>
      <c r="S2" s="349"/>
      <c r="T2" s="349"/>
      <c r="U2" s="349"/>
      <c r="V2" s="349"/>
      <c r="W2" s="349"/>
      <c r="X2" s="349"/>
      <c r="Y2" s="349"/>
      <c r="Z2" s="349"/>
      <c r="AA2" s="349"/>
      <c r="AB2" s="349"/>
      <c r="AC2" s="349"/>
      <c r="AD2" s="349"/>
      <c r="AE2" s="349"/>
      <c r="AF2" s="349"/>
      <c r="AG2" s="349"/>
      <c r="AH2" s="349"/>
      <c r="AI2" s="350"/>
      <c r="AJ2" s="350"/>
      <c r="AK2" s="350"/>
      <c r="AS2" s="38"/>
    </row>
    <row r="3" spans="1:51" s="3" customFormat="1" ht="36" customHeight="1" thickBot="1">
      <c r="A3" s="40" t="s">
        <v>424</v>
      </c>
      <c r="B3" s="41" t="s">
        <v>425</v>
      </c>
      <c r="C3" s="41" t="s">
        <v>426</v>
      </c>
      <c r="D3" s="39" t="s">
        <v>439</v>
      </c>
      <c r="E3" s="39" t="s">
        <v>434</v>
      </c>
      <c r="F3" s="39" t="s">
        <v>435</v>
      </c>
      <c r="G3" s="39" t="s">
        <v>436</v>
      </c>
      <c r="H3" s="39" t="s">
        <v>427</v>
      </c>
      <c r="I3" s="42" t="s">
        <v>422</v>
      </c>
      <c r="J3" s="42" t="s">
        <v>423</v>
      </c>
      <c r="K3" s="43" t="s">
        <v>428</v>
      </c>
      <c r="L3" s="31" t="s">
        <v>429</v>
      </c>
      <c r="M3" s="44" t="s">
        <v>430</v>
      </c>
      <c r="N3" s="44" t="s">
        <v>431</v>
      </c>
      <c r="O3" s="31" t="s">
        <v>432</v>
      </c>
      <c r="P3" s="275" t="s">
        <v>462</v>
      </c>
      <c r="Q3" s="275" t="s">
        <v>463</v>
      </c>
      <c r="R3" s="274" t="s">
        <v>451</v>
      </c>
      <c r="S3" s="275" t="s">
        <v>464</v>
      </c>
      <c r="T3" s="274" t="s">
        <v>433</v>
      </c>
      <c r="U3" s="275" t="s">
        <v>465</v>
      </c>
      <c r="V3" s="275" t="s">
        <v>466</v>
      </c>
      <c r="W3" s="275" t="s">
        <v>467</v>
      </c>
      <c r="X3" s="275" t="s">
        <v>468</v>
      </c>
      <c r="Y3" s="275" t="s">
        <v>469</v>
      </c>
      <c r="Z3" s="275" t="s">
        <v>470</v>
      </c>
      <c r="AA3" s="276" t="s">
        <v>471</v>
      </c>
      <c r="AB3" s="275" t="s">
        <v>472</v>
      </c>
      <c r="AC3" s="275" t="s">
        <v>473</v>
      </c>
      <c r="AD3" s="274" t="s">
        <v>452</v>
      </c>
      <c r="AE3" s="275" t="s">
        <v>474</v>
      </c>
      <c r="AF3" s="275" t="s">
        <v>479</v>
      </c>
      <c r="AG3" s="275" t="s">
        <v>475</v>
      </c>
      <c r="AH3" s="275" t="s">
        <v>476</v>
      </c>
      <c r="AI3" s="274" t="s">
        <v>453</v>
      </c>
      <c r="AJ3" s="273" t="s">
        <v>477</v>
      </c>
      <c r="AK3" s="273" t="s">
        <v>478</v>
      </c>
      <c r="AL3" s="139" t="s">
        <v>286</v>
      </c>
      <c r="AM3" s="139" t="s">
        <v>408</v>
      </c>
      <c r="AN3" s="140" t="s">
        <v>407</v>
      </c>
      <c r="AO3" s="140" t="s">
        <v>420</v>
      </c>
      <c r="AP3" s="140" t="s">
        <v>419</v>
      </c>
      <c r="AQ3" s="140" t="s">
        <v>418</v>
      </c>
      <c r="AR3" s="140" t="s">
        <v>417</v>
      </c>
      <c r="AS3" s="36"/>
      <c r="AT3" s="150" t="s">
        <v>412</v>
      </c>
      <c r="AU3" s="151" t="s">
        <v>413</v>
      </c>
      <c r="AV3" s="152" t="s">
        <v>414</v>
      </c>
      <c r="AW3" s="151" t="s">
        <v>410</v>
      </c>
      <c r="AX3" s="152" t="s">
        <v>415</v>
      </c>
      <c r="AY3" s="151" t="s">
        <v>410</v>
      </c>
    </row>
    <row r="4" spans="1:51" ht="23.25" hidden="1" customHeight="1">
      <c r="A4" s="45" t="s">
        <v>4</v>
      </c>
      <c r="B4" s="46"/>
      <c r="C4" s="46"/>
      <c r="D4" s="46"/>
      <c r="E4" s="46"/>
      <c r="F4" s="46"/>
      <c r="G4" s="46" t="s">
        <v>5</v>
      </c>
      <c r="H4" s="122" t="s">
        <v>6</v>
      </c>
      <c r="I4" s="123" t="s">
        <v>5</v>
      </c>
      <c r="J4" s="122"/>
      <c r="K4" s="47">
        <v>115563000</v>
      </c>
      <c r="L4" s="48">
        <v>32896000</v>
      </c>
      <c r="M4" s="48">
        <v>7513000</v>
      </c>
      <c r="N4" s="48">
        <v>0</v>
      </c>
      <c r="O4" s="48">
        <v>155972000</v>
      </c>
      <c r="P4" s="48">
        <v>140148909</v>
      </c>
      <c r="Q4" s="48">
        <v>140148909</v>
      </c>
      <c r="R4" s="48">
        <v>140148909</v>
      </c>
      <c r="S4" s="48">
        <v>0</v>
      </c>
      <c r="T4" s="48">
        <v>15823091</v>
      </c>
      <c r="U4" s="49">
        <f t="shared" ref="U4:U67" si="0">IF(OR(R4="", O4="", O4=0), "", R4/O4*100)</f>
        <v>89.855172082168593</v>
      </c>
      <c r="V4" s="50">
        <f>IF(OR(R4="", R307="", R307=0), "", R4/R$307*100)</f>
        <v>97.674458621595733</v>
      </c>
      <c r="W4" s="51">
        <v>181128000</v>
      </c>
      <c r="X4" s="48">
        <v>65756000</v>
      </c>
      <c r="Y4" s="48">
        <v>0</v>
      </c>
      <c r="Z4" s="48">
        <v>83600</v>
      </c>
      <c r="AA4" s="48">
        <v>246967600</v>
      </c>
      <c r="AB4" s="52">
        <v>231758696</v>
      </c>
      <c r="AC4" s="52">
        <v>227809696</v>
      </c>
      <c r="AD4" s="52">
        <v>227809696</v>
      </c>
      <c r="AE4" s="48">
        <v>7513000</v>
      </c>
      <c r="AF4" s="48">
        <v>11644904</v>
      </c>
      <c r="AG4" s="53">
        <f t="shared" ref="AG4:AG67" si="1">IF(OR(AD4="", AA4="", AA4=0), "", AD4/AA4*100)</f>
        <v>92.242746012027482</v>
      </c>
      <c r="AH4" s="54">
        <f>IF(OR(AD4="", AD307="", AD307=0), "", AD4/AD$307*100)</f>
        <v>98.561581337429445</v>
      </c>
      <c r="AI4" s="55">
        <v>-87660787</v>
      </c>
      <c r="AJ4" s="7">
        <f t="shared" ref="AJ4:AJ67" si="2">IF(AI4=0, 0, IF(AND(OR(R4="", R4=0), AD4&lt;&gt;"", AD4&lt;&gt;0), "皆減", IF(AND(OR(AD4="", AD4=0), R4&lt;&gt;"", R4&lt;&gt;0), "皆増", AI4/AD4*100)))</f>
        <v>-38.479831429124076</v>
      </c>
      <c r="AK4" s="8">
        <f t="shared" ref="AK4:AK67" si="3">IF(V4="", IF(AH4="", "", 0-AH4), IF(AH4="", V4, V4-AH4))</f>
        <v>-0.88712271583371205</v>
      </c>
      <c r="AL4" s="346"/>
      <c r="AM4" s="346"/>
      <c r="AN4" s="141"/>
      <c r="AO4" s="141"/>
      <c r="AP4" s="141"/>
      <c r="AQ4" s="141"/>
      <c r="AR4" s="141"/>
      <c r="AS4" s="37"/>
      <c r="AT4" s="153"/>
      <c r="AU4" s="154"/>
      <c r="AV4" s="154"/>
      <c r="AW4" s="154"/>
      <c r="AX4" s="154"/>
      <c r="AY4" s="154"/>
    </row>
    <row r="5" spans="1:51" ht="23.25" hidden="1" customHeight="1">
      <c r="A5" s="56" t="s">
        <v>4</v>
      </c>
      <c r="B5" s="57" t="s">
        <v>7</v>
      </c>
      <c r="C5" s="57" t="s">
        <v>5</v>
      </c>
      <c r="D5" s="57" t="s">
        <v>5</v>
      </c>
      <c r="E5" s="57" t="s">
        <v>5</v>
      </c>
      <c r="F5" s="57" t="s">
        <v>5</v>
      </c>
      <c r="G5" s="57" t="s">
        <v>5</v>
      </c>
      <c r="H5" s="124" t="s">
        <v>8</v>
      </c>
      <c r="I5" s="125" t="s">
        <v>5</v>
      </c>
      <c r="J5" s="124"/>
      <c r="K5" s="58">
        <v>115563000</v>
      </c>
      <c r="L5" s="59">
        <v>32896000</v>
      </c>
      <c r="M5" s="59">
        <v>7513000</v>
      </c>
      <c r="N5" s="59">
        <v>0</v>
      </c>
      <c r="O5" s="59">
        <v>155972000</v>
      </c>
      <c r="P5" s="59">
        <v>140148909</v>
      </c>
      <c r="Q5" s="59">
        <v>140148909</v>
      </c>
      <c r="R5" s="59">
        <v>140148909</v>
      </c>
      <c r="S5" s="59">
        <v>0</v>
      </c>
      <c r="T5" s="59">
        <v>15823091</v>
      </c>
      <c r="U5" s="60">
        <f t="shared" si="0"/>
        <v>89.855172082168593</v>
      </c>
      <c r="V5" s="61">
        <f>IF(OR(R5="", R307="", R307=0), "", R5/R$307*100)</f>
        <v>97.674458621595733</v>
      </c>
      <c r="W5" s="62">
        <v>181128000</v>
      </c>
      <c r="X5" s="59">
        <v>65756000</v>
      </c>
      <c r="Y5" s="59">
        <v>0</v>
      </c>
      <c r="Z5" s="59">
        <v>83600</v>
      </c>
      <c r="AA5" s="59">
        <v>246967600</v>
      </c>
      <c r="AB5" s="63">
        <v>231758696</v>
      </c>
      <c r="AC5" s="63">
        <v>227809696</v>
      </c>
      <c r="AD5" s="63">
        <v>227809696</v>
      </c>
      <c r="AE5" s="59">
        <v>7513000</v>
      </c>
      <c r="AF5" s="59">
        <v>11644904</v>
      </c>
      <c r="AG5" s="64">
        <f t="shared" si="1"/>
        <v>92.242746012027482</v>
      </c>
      <c r="AH5" s="65">
        <f>IF(OR(AD5="", AD307="", AD307=0), "", AD5/AD$307*100)</f>
        <v>98.561581337429445</v>
      </c>
      <c r="AI5" s="66">
        <v>-87660787</v>
      </c>
      <c r="AJ5" s="10">
        <f t="shared" si="2"/>
        <v>-38.479831429124076</v>
      </c>
      <c r="AK5" s="11">
        <f t="shared" si="3"/>
        <v>-0.88712271583371205</v>
      </c>
      <c r="AL5" s="347"/>
      <c r="AM5" s="347"/>
      <c r="AN5" s="142"/>
      <c r="AO5" s="142"/>
      <c r="AP5" s="142"/>
      <c r="AQ5" s="142"/>
      <c r="AR5" s="142"/>
      <c r="AS5" s="37"/>
      <c r="AT5" s="155"/>
      <c r="AU5" s="156"/>
      <c r="AV5" s="156"/>
      <c r="AW5" s="156"/>
      <c r="AX5" s="156"/>
      <c r="AY5" s="156"/>
    </row>
    <row r="6" spans="1:51" ht="23.25" hidden="1" customHeight="1" thickBot="1">
      <c r="A6" s="89" t="s">
        <v>4</v>
      </c>
      <c r="B6" s="90" t="s">
        <v>7</v>
      </c>
      <c r="C6" s="90" t="s">
        <v>7</v>
      </c>
      <c r="D6" s="90" t="s">
        <v>5</v>
      </c>
      <c r="E6" s="90" t="s">
        <v>5</v>
      </c>
      <c r="F6" s="90" t="s">
        <v>5</v>
      </c>
      <c r="G6" s="90" t="s">
        <v>5</v>
      </c>
      <c r="H6" s="128" t="s">
        <v>9</v>
      </c>
      <c r="I6" s="129" t="s">
        <v>5</v>
      </c>
      <c r="J6" s="128"/>
      <c r="K6" s="85">
        <v>1796000</v>
      </c>
      <c r="L6" s="79">
        <v>-329000</v>
      </c>
      <c r="M6" s="79">
        <v>0</v>
      </c>
      <c r="N6" s="79">
        <v>0</v>
      </c>
      <c r="O6" s="79">
        <v>1467000</v>
      </c>
      <c r="P6" s="79">
        <v>1030939</v>
      </c>
      <c r="Q6" s="79">
        <v>1030939</v>
      </c>
      <c r="R6" s="79">
        <v>1030939</v>
      </c>
      <c r="S6" s="79">
        <v>0</v>
      </c>
      <c r="T6" s="79">
        <v>436061</v>
      </c>
      <c r="U6" s="83">
        <f t="shared" si="0"/>
        <v>70.275323790047722</v>
      </c>
      <c r="V6" s="163">
        <f>IF(OR(R6="", R307="", R307=0), "", R6/R$307*100)</f>
        <v>0.71849584428009561</v>
      </c>
      <c r="W6" s="117">
        <v>2000000</v>
      </c>
      <c r="X6" s="79">
        <v>-797000</v>
      </c>
      <c r="Y6" s="79">
        <v>0</v>
      </c>
      <c r="Z6" s="79">
        <v>0</v>
      </c>
      <c r="AA6" s="79">
        <v>1203000</v>
      </c>
      <c r="AB6" s="82">
        <v>867291</v>
      </c>
      <c r="AC6" s="82">
        <v>867291</v>
      </c>
      <c r="AD6" s="82">
        <v>867291</v>
      </c>
      <c r="AE6" s="79">
        <v>0</v>
      </c>
      <c r="AF6" s="79">
        <v>335709</v>
      </c>
      <c r="AG6" s="91">
        <f t="shared" si="1"/>
        <v>72.094014962593505</v>
      </c>
      <c r="AH6" s="84">
        <f>IF(OR(AD6="", AD307="", AD307=0), "", AD6/AD$307*100)</f>
        <v>0.3752323713197902</v>
      </c>
      <c r="AI6" s="92">
        <v>163648</v>
      </c>
      <c r="AJ6" s="164">
        <f t="shared" si="2"/>
        <v>18.868868695743412</v>
      </c>
      <c r="AK6" s="165">
        <f t="shared" si="3"/>
        <v>0.3432634729603054</v>
      </c>
      <c r="AL6" s="347"/>
      <c r="AM6" s="347"/>
      <c r="AN6" s="142"/>
      <c r="AO6" s="142"/>
      <c r="AP6" s="142"/>
      <c r="AQ6" s="142"/>
      <c r="AR6" s="142"/>
      <c r="AS6" s="37"/>
      <c r="AT6" s="157"/>
      <c r="AU6" s="158"/>
      <c r="AV6" s="158"/>
      <c r="AW6" s="158"/>
      <c r="AX6" s="158"/>
      <c r="AY6" s="158"/>
    </row>
    <row r="7" spans="1:51" ht="40.5" customHeight="1" thickBot="1">
      <c r="A7" s="93" t="s">
        <v>4</v>
      </c>
      <c r="B7" s="94" t="s">
        <v>7</v>
      </c>
      <c r="C7" s="94" t="s">
        <v>7</v>
      </c>
      <c r="D7" s="94" t="s">
        <v>10</v>
      </c>
      <c r="E7" s="94" t="s">
        <v>5</v>
      </c>
      <c r="F7" s="94" t="s">
        <v>5</v>
      </c>
      <c r="G7" s="94" t="s">
        <v>5</v>
      </c>
      <c r="H7" s="177" t="s">
        <v>11</v>
      </c>
      <c r="I7" s="172" t="s">
        <v>12</v>
      </c>
      <c r="J7" s="132" t="s">
        <v>243</v>
      </c>
      <c r="K7" s="95">
        <v>1796000</v>
      </c>
      <c r="L7" s="96">
        <v>-329000</v>
      </c>
      <c r="M7" s="96">
        <v>0</v>
      </c>
      <c r="N7" s="96">
        <v>0</v>
      </c>
      <c r="O7" s="96">
        <v>1467000</v>
      </c>
      <c r="P7" s="96">
        <v>1030939</v>
      </c>
      <c r="Q7" s="96">
        <v>1030939</v>
      </c>
      <c r="R7" s="96">
        <v>1030939</v>
      </c>
      <c r="S7" s="96">
        <v>0</v>
      </c>
      <c r="T7" s="96">
        <v>436061</v>
      </c>
      <c r="U7" s="98">
        <f t="shared" si="0"/>
        <v>70.275323790047722</v>
      </c>
      <c r="V7" s="166">
        <f>IF(OR(R7="", R307="", R307=0), "", R7/R$307*100)</f>
        <v>0.71849584428009561</v>
      </c>
      <c r="W7" s="111">
        <v>2000000</v>
      </c>
      <c r="X7" s="96">
        <v>-797000</v>
      </c>
      <c r="Y7" s="96">
        <v>0</v>
      </c>
      <c r="Z7" s="96">
        <v>0</v>
      </c>
      <c r="AA7" s="96">
        <v>1203000</v>
      </c>
      <c r="AB7" s="97">
        <v>867291</v>
      </c>
      <c r="AC7" s="97">
        <v>867291</v>
      </c>
      <c r="AD7" s="97">
        <v>867291</v>
      </c>
      <c r="AE7" s="96">
        <v>0</v>
      </c>
      <c r="AF7" s="96">
        <v>335709</v>
      </c>
      <c r="AG7" s="101">
        <f t="shared" si="1"/>
        <v>72.094014962593505</v>
      </c>
      <c r="AH7" s="99">
        <f>IF(OR(AD7="", AD307="", AD307=0), "", AD7/AD$307*100)</f>
        <v>0.3752323713197902</v>
      </c>
      <c r="AI7" s="102">
        <v>163648</v>
      </c>
      <c r="AJ7" s="28">
        <f t="shared" si="2"/>
        <v>18.868868695743412</v>
      </c>
      <c r="AK7" s="27">
        <f t="shared" si="3"/>
        <v>0.3432634729603054</v>
      </c>
      <c r="AL7" s="143" t="s">
        <v>257</v>
      </c>
      <c r="AM7" s="144"/>
      <c r="AN7" s="144"/>
      <c r="AO7" s="144"/>
      <c r="AP7" s="144"/>
      <c r="AQ7" s="144"/>
      <c r="AR7" s="144"/>
      <c r="AS7" s="32"/>
      <c r="AT7" s="159" t="s">
        <v>411</v>
      </c>
      <c r="AU7" s="160"/>
      <c r="AV7" s="160"/>
      <c r="AW7" s="160"/>
      <c r="AX7" s="160"/>
      <c r="AY7" s="160"/>
    </row>
    <row r="8" spans="1:51" ht="26.25" hidden="1" customHeight="1">
      <c r="A8" s="76" t="s">
        <v>4</v>
      </c>
      <c r="B8" s="77" t="s">
        <v>7</v>
      </c>
      <c r="C8" s="94" t="s">
        <v>7</v>
      </c>
      <c r="D8" s="94" t="s">
        <v>10</v>
      </c>
      <c r="E8" s="94" t="s">
        <v>13</v>
      </c>
      <c r="F8" s="94" t="s">
        <v>5</v>
      </c>
      <c r="G8" s="94" t="s">
        <v>5</v>
      </c>
      <c r="H8" s="177" t="s">
        <v>14</v>
      </c>
      <c r="I8" s="172" t="s">
        <v>12</v>
      </c>
      <c r="J8" s="132" t="s">
        <v>243</v>
      </c>
      <c r="K8" s="95">
        <v>45000</v>
      </c>
      <c r="L8" s="96">
        <v>121000</v>
      </c>
      <c r="M8" s="96">
        <v>0</v>
      </c>
      <c r="N8" s="96">
        <v>58065</v>
      </c>
      <c r="O8" s="96">
        <v>224065</v>
      </c>
      <c r="P8" s="96">
        <v>133909</v>
      </c>
      <c r="Q8" s="96">
        <v>133909</v>
      </c>
      <c r="R8" s="96">
        <v>133909</v>
      </c>
      <c r="S8" s="97">
        <v>0</v>
      </c>
      <c r="T8" s="96">
        <v>90156</v>
      </c>
      <c r="U8" s="98">
        <f t="shared" si="0"/>
        <v>59.763461495548164</v>
      </c>
      <c r="V8" s="99">
        <f>IF(OR(R8="", R307="", R307=0), "", R8/R$307*100)</f>
        <v>9.3325657494481559E-2</v>
      </c>
      <c r="W8" s="95">
        <v>45000</v>
      </c>
      <c r="X8" s="96">
        <v>0</v>
      </c>
      <c r="Y8" s="96">
        <v>0</v>
      </c>
      <c r="Z8" s="96">
        <v>0</v>
      </c>
      <c r="AA8" s="96">
        <v>45000</v>
      </c>
      <c r="AB8" s="97">
        <v>0</v>
      </c>
      <c r="AC8" s="100">
        <v>0</v>
      </c>
      <c r="AD8" s="95">
        <v>0</v>
      </c>
      <c r="AE8" s="96">
        <v>0</v>
      </c>
      <c r="AF8" s="96">
        <v>45000</v>
      </c>
      <c r="AG8" s="101">
        <f t="shared" si="1"/>
        <v>0</v>
      </c>
      <c r="AH8" s="99">
        <f>IF(OR(AD8="", AD307="", AD307=0), "", AD8/AD$307*100)</f>
        <v>0</v>
      </c>
      <c r="AI8" s="102">
        <v>133909</v>
      </c>
      <c r="AJ8" s="30" t="str">
        <f t="shared" si="2"/>
        <v>皆増</v>
      </c>
      <c r="AK8" s="29">
        <f t="shared" si="3"/>
        <v>9.3325657494481559E-2</v>
      </c>
      <c r="AL8" s="144"/>
      <c r="AM8" s="144"/>
      <c r="AN8" s="144"/>
      <c r="AO8" s="144"/>
      <c r="AP8" s="144"/>
      <c r="AQ8" s="144"/>
      <c r="AR8" s="144"/>
      <c r="AS8" s="32"/>
      <c r="AY8" s="155"/>
    </row>
    <row r="9" spans="1:51" ht="20.25" hidden="1" customHeight="1">
      <c r="A9" s="56" t="s">
        <v>4</v>
      </c>
      <c r="B9" s="57" t="s">
        <v>7</v>
      </c>
      <c r="C9" s="94" t="s">
        <v>7</v>
      </c>
      <c r="D9" s="94" t="s">
        <v>10</v>
      </c>
      <c r="E9" s="94" t="s">
        <v>13</v>
      </c>
      <c r="F9" s="94" t="s">
        <v>15</v>
      </c>
      <c r="G9" s="94"/>
      <c r="H9" s="177" t="s">
        <v>16</v>
      </c>
      <c r="I9" s="172" t="s">
        <v>12</v>
      </c>
      <c r="J9" s="132" t="s">
        <v>243</v>
      </c>
      <c r="K9" s="95">
        <v>45000</v>
      </c>
      <c r="L9" s="96">
        <v>121000</v>
      </c>
      <c r="M9" s="96">
        <v>0</v>
      </c>
      <c r="N9" s="96">
        <v>58065</v>
      </c>
      <c r="O9" s="96">
        <v>224065</v>
      </c>
      <c r="P9" s="96">
        <v>133909</v>
      </c>
      <c r="Q9" s="96">
        <v>133909</v>
      </c>
      <c r="R9" s="96">
        <v>133909</v>
      </c>
      <c r="S9" s="97">
        <v>0</v>
      </c>
      <c r="T9" s="96">
        <v>90156</v>
      </c>
      <c r="U9" s="98">
        <f t="shared" si="0"/>
        <v>59.763461495548164</v>
      </c>
      <c r="V9" s="99">
        <f>IF(OR(R9="", R307="", R307=0), "", R9/R$307*100)</f>
        <v>9.3325657494481559E-2</v>
      </c>
      <c r="W9" s="95">
        <v>45000</v>
      </c>
      <c r="X9" s="96">
        <v>0</v>
      </c>
      <c r="Y9" s="96">
        <v>0</v>
      </c>
      <c r="Z9" s="96">
        <v>0</v>
      </c>
      <c r="AA9" s="96">
        <v>45000</v>
      </c>
      <c r="AB9" s="97">
        <v>0</v>
      </c>
      <c r="AC9" s="100">
        <v>0</v>
      </c>
      <c r="AD9" s="95">
        <v>0</v>
      </c>
      <c r="AE9" s="96">
        <v>0</v>
      </c>
      <c r="AF9" s="96">
        <v>45000</v>
      </c>
      <c r="AG9" s="101">
        <f t="shared" si="1"/>
        <v>0</v>
      </c>
      <c r="AH9" s="99">
        <f>IF(OR(AD9="", AD307="", AD307=0), "", AD9/AD$307*100)</f>
        <v>0</v>
      </c>
      <c r="AI9" s="102">
        <v>133909</v>
      </c>
      <c r="AJ9" s="5" t="str">
        <f t="shared" si="2"/>
        <v>皆増</v>
      </c>
      <c r="AK9" s="4">
        <f t="shared" si="3"/>
        <v>9.3325657494481559E-2</v>
      </c>
      <c r="AL9" s="162"/>
      <c r="AM9" s="162"/>
      <c r="AN9" s="162"/>
      <c r="AO9" s="162"/>
      <c r="AP9" s="162"/>
      <c r="AQ9" s="162"/>
      <c r="AR9" s="162"/>
      <c r="AY9" s="155"/>
    </row>
    <row r="10" spans="1:51" ht="51" customHeight="1" thickBot="1">
      <c r="A10" s="67" t="s">
        <v>4</v>
      </c>
      <c r="B10" s="68" t="s">
        <v>7</v>
      </c>
      <c r="C10" s="94" t="s">
        <v>7</v>
      </c>
      <c r="D10" s="94" t="s">
        <v>10</v>
      </c>
      <c r="E10" s="94" t="s">
        <v>13</v>
      </c>
      <c r="F10" s="94" t="s">
        <v>15</v>
      </c>
      <c r="G10" s="94" t="s">
        <v>17</v>
      </c>
      <c r="H10" s="177" t="s">
        <v>18</v>
      </c>
      <c r="I10" s="172" t="s">
        <v>12</v>
      </c>
      <c r="J10" s="132" t="s">
        <v>243</v>
      </c>
      <c r="K10" s="95">
        <v>45000</v>
      </c>
      <c r="L10" s="96">
        <v>121000</v>
      </c>
      <c r="M10" s="96">
        <v>0</v>
      </c>
      <c r="N10" s="96">
        <v>58065</v>
      </c>
      <c r="O10" s="96">
        <v>224065</v>
      </c>
      <c r="P10" s="96">
        <v>133909</v>
      </c>
      <c r="Q10" s="96">
        <v>133909</v>
      </c>
      <c r="R10" s="96">
        <v>133909</v>
      </c>
      <c r="S10" s="97">
        <v>0</v>
      </c>
      <c r="T10" s="96">
        <v>90156</v>
      </c>
      <c r="U10" s="98">
        <f t="shared" si="0"/>
        <v>59.763461495548164</v>
      </c>
      <c r="V10" s="99">
        <f>IF(OR(R10="", R307="", R307=0), "", R10/R$307*100)</f>
        <v>9.3325657494481559E-2</v>
      </c>
      <c r="W10" s="95">
        <v>45000</v>
      </c>
      <c r="X10" s="96">
        <v>0</v>
      </c>
      <c r="Y10" s="96">
        <v>0</v>
      </c>
      <c r="Z10" s="96">
        <v>0</v>
      </c>
      <c r="AA10" s="96">
        <v>45000</v>
      </c>
      <c r="AB10" s="97">
        <v>0</v>
      </c>
      <c r="AC10" s="100">
        <v>0</v>
      </c>
      <c r="AD10" s="95">
        <v>0</v>
      </c>
      <c r="AE10" s="96">
        <v>0</v>
      </c>
      <c r="AF10" s="96">
        <v>45000</v>
      </c>
      <c r="AG10" s="101">
        <f t="shared" si="1"/>
        <v>0</v>
      </c>
      <c r="AH10" s="99">
        <f>IF(OR(AD10="", AD307="", AD307=0), "", AD10/AD$307*100)</f>
        <v>0</v>
      </c>
      <c r="AI10" s="102">
        <v>133909</v>
      </c>
      <c r="AJ10" s="5" t="str">
        <f t="shared" si="2"/>
        <v>皆増</v>
      </c>
      <c r="AK10" s="4">
        <f t="shared" si="3"/>
        <v>9.3325657494481559E-2</v>
      </c>
      <c r="AL10" s="143" t="s">
        <v>406</v>
      </c>
      <c r="AM10" s="143" t="s">
        <v>287</v>
      </c>
      <c r="AN10" s="143" t="s">
        <v>380</v>
      </c>
      <c r="AO10" s="143" t="s">
        <v>440</v>
      </c>
      <c r="AP10" s="143"/>
      <c r="AQ10" s="143"/>
      <c r="AR10" s="143" t="s">
        <v>441</v>
      </c>
      <c r="AS10" s="32"/>
      <c r="AY10" s="155"/>
    </row>
    <row r="11" spans="1:51" ht="19.5" hidden="1" customHeight="1" thickBot="1">
      <c r="A11" s="45" t="s">
        <v>4</v>
      </c>
      <c r="B11" s="46" t="s">
        <v>7</v>
      </c>
      <c r="C11" s="94" t="s">
        <v>7</v>
      </c>
      <c r="D11" s="94" t="s">
        <v>10</v>
      </c>
      <c r="E11" s="94" t="s">
        <v>19</v>
      </c>
      <c r="F11" s="94" t="s">
        <v>5</v>
      </c>
      <c r="G11" s="94" t="s">
        <v>5</v>
      </c>
      <c r="H11" s="177" t="s">
        <v>20</v>
      </c>
      <c r="I11" s="172" t="s">
        <v>12</v>
      </c>
      <c r="J11" s="132" t="s">
        <v>243</v>
      </c>
      <c r="K11" s="95">
        <v>600000</v>
      </c>
      <c r="L11" s="96">
        <v>0</v>
      </c>
      <c r="M11" s="96">
        <v>0</v>
      </c>
      <c r="N11" s="96">
        <v>-66565</v>
      </c>
      <c r="O11" s="96">
        <v>533435</v>
      </c>
      <c r="P11" s="96">
        <v>349650</v>
      </c>
      <c r="Q11" s="96">
        <v>349650</v>
      </c>
      <c r="R11" s="96">
        <v>349650</v>
      </c>
      <c r="S11" s="97">
        <v>0</v>
      </c>
      <c r="T11" s="96">
        <v>183785</v>
      </c>
      <c r="U11" s="98">
        <f t="shared" si="0"/>
        <v>65.546880125975974</v>
      </c>
      <c r="V11" s="99">
        <f>IF(OR(R11="", R307="", R307=0), "", R11/R$307*100)</f>
        <v>0.24368277070955258</v>
      </c>
      <c r="W11" s="95">
        <v>800000</v>
      </c>
      <c r="X11" s="96">
        <v>-300000</v>
      </c>
      <c r="Y11" s="96">
        <v>0</v>
      </c>
      <c r="Z11" s="96">
        <v>0</v>
      </c>
      <c r="AA11" s="96">
        <v>500000</v>
      </c>
      <c r="AB11" s="97">
        <v>348050</v>
      </c>
      <c r="AC11" s="100">
        <v>348050</v>
      </c>
      <c r="AD11" s="95">
        <v>348050</v>
      </c>
      <c r="AE11" s="96">
        <v>0</v>
      </c>
      <c r="AF11" s="96">
        <v>151950</v>
      </c>
      <c r="AG11" s="101">
        <f t="shared" si="1"/>
        <v>69.61</v>
      </c>
      <c r="AH11" s="99">
        <f>IF(OR(AD11="", AD307="", AD307=0), "", AD11/AD$307*100)</f>
        <v>0.15058339915651489</v>
      </c>
      <c r="AI11" s="102">
        <v>1600</v>
      </c>
      <c r="AJ11" s="30">
        <f t="shared" si="2"/>
        <v>0.45970406550782927</v>
      </c>
      <c r="AK11" s="29">
        <f t="shared" si="3"/>
        <v>9.3099371553037685E-2</v>
      </c>
      <c r="AL11" s="144"/>
      <c r="AM11" s="144"/>
      <c r="AN11" s="144"/>
      <c r="AO11" s="144"/>
      <c r="AP11" s="144"/>
      <c r="AQ11" s="144"/>
      <c r="AR11" s="144"/>
      <c r="AS11" s="32"/>
      <c r="AY11" s="155"/>
    </row>
    <row r="12" spans="1:51" ht="18.75" hidden="1" customHeight="1" thickBot="1">
      <c r="A12" s="56" t="s">
        <v>4</v>
      </c>
      <c r="B12" s="57" t="s">
        <v>7</v>
      </c>
      <c r="C12" s="94" t="s">
        <v>7</v>
      </c>
      <c r="D12" s="94" t="s">
        <v>10</v>
      </c>
      <c r="E12" s="94" t="s">
        <v>19</v>
      </c>
      <c r="F12" s="94" t="s">
        <v>21</v>
      </c>
      <c r="G12" s="94" t="s">
        <v>5</v>
      </c>
      <c r="H12" s="177" t="s">
        <v>22</v>
      </c>
      <c r="I12" s="172" t="s">
        <v>12</v>
      </c>
      <c r="J12" s="132" t="s">
        <v>243</v>
      </c>
      <c r="K12" s="95">
        <v>600000</v>
      </c>
      <c r="L12" s="96">
        <v>0</v>
      </c>
      <c r="M12" s="96">
        <v>0</v>
      </c>
      <c r="N12" s="96">
        <v>-66565</v>
      </c>
      <c r="O12" s="96">
        <v>533435</v>
      </c>
      <c r="P12" s="96">
        <v>349650</v>
      </c>
      <c r="Q12" s="96">
        <v>349650</v>
      </c>
      <c r="R12" s="96">
        <v>349650</v>
      </c>
      <c r="S12" s="97">
        <v>0</v>
      </c>
      <c r="T12" s="96">
        <v>183785</v>
      </c>
      <c r="U12" s="98">
        <f t="shared" si="0"/>
        <v>65.546880125975974</v>
      </c>
      <c r="V12" s="99">
        <f>IF(OR(R12="", R307="", R307=0), "", R12/R$307*100)</f>
        <v>0.24368277070955258</v>
      </c>
      <c r="W12" s="95">
        <v>800000</v>
      </c>
      <c r="X12" s="96">
        <v>-300000</v>
      </c>
      <c r="Y12" s="96">
        <v>0</v>
      </c>
      <c r="Z12" s="96">
        <v>0</v>
      </c>
      <c r="AA12" s="96">
        <v>500000</v>
      </c>
      <c r="AB12" s="97">
        <v>348050</v>
      </c>
      <c r="AC12" s="100">
        <v>348050</v>
      </c>
      <c r="AD12" s="95">
        <v>348050</v>
      </c>
      <c r="AE12" s="96">
        <v>0</v>
      </c>
      <c r="AF12" s="96">
        <v>151950</v>
      </c>
      <c r="AG12" s="101">
        <f t="shared" si="1"/>
        <v>69.61</v>
      </c>
      <c r="AH12" s="99">
        <f>IF(OR(AD12="", AD307="", AD307=0), "", AD12/AD$307*100)</f>
        <v>0.15058339915651489</v>
      </c>
      <c r="AI12" s="102">
        <v>1600</v>
      </c>
      <c r="AJ12" s="5">
        <f t="shared" si="2"/>
        <v>0.45970406550782927</v>
      </c>
      <c r="AK12" s="4">
        <f t="shared" si="3"/>
        <v>9.3099371553037685E-2</v>
      </c>
      <c r="AL12" s="162"/>
      <c r="AM12" s="162"/>
      <c r="AN12" s="162"/>
      <c r="AO12" s="162"/>
      <c r="AP12" s="162"/>
      <c r="AQ12" s="162"/>
      <c r="AR12" s="162"/>
      <c r="AY12" s="155"/>
    </row>
    <row r="13" spans="1:51" ht="30.75" customHeight="1" thickBot="1">
      <c r="A13" s="67" t="s">
        <v>4</v>
      </c>
      <c r="B13" s="68" t="s">
        <v>7</v>
      </c>
      <c r="C13" s="94" t="s">
        <v>7</v>
      </c>
      <c r="D13" s="94" t="s">
        <v>10</v>
      </c>
      <c r="E13" s="94" t="s">
        <v>19</v>
      </c>
      <c r="F13" s="94" t="s">
        <v>21</v>
      </c>
      <c r="G13" s="94" t="s">
        <v>23</v>
      </c>
      <c r="H13" s="177" t="s">
        <v>24</v>
      </c>
      <c r="I13" s="172" t="s">
        <v>12</v>
      </c>
      <c r="J13" s="132" t="s">
        <v>243</v>
      </c>
      <c r="K13" s="95">
        <v>600000</v>
      </c>
      <c r="L13" s="96">
        <v>0</v>
      </c>
      <c r="M13" s="96">
        <v>0</v>
      </c>
      <c r="N13" s="96">
        <v>-66565</v>
      </c>
      <c r="O13" s="96">
        <v>533435</v>
      </c>
      <c r="P13" s="96">
        <v>349650</v>
      </c>
      <c r="Q13" s="96">
        <v>349650</v>
      </c>
      <c r="R13" s="96">
        <v>349650</v>
      </c>
      <c r="S13" s="97">
        <v>0</v>
      </c>
      <c r="T13" s="96">
        <v>183785</v>
      </c>
      <c r="U13" s="98">
        <f t="shared" si="0"/>
        <v>65.546880125975974</v>
      </c>
      <c r="V13" s="99">
        <f>IF(OR(R13="", R307="", R307=0), "", R13/R$307*100)</f>
        <v>0.24368277070955258</v>
      </c>
      <c r="W13" s="95">
        <v>800000</v>
      </c>
      <c r="X13" s="96">
        <v>-300000</v>
      </c>
      <c r="Y13" s="96">
        <v>0</v>
      </c>
      <c r="Z13" s="96">
        <v>0</v>
      </c>
      <c r="AA13" s="96">
        <v>500000</v>
      </c>
      <c r="AB13" s="97">
        <v>348050</v>
      </c>
      <c r="AC13" s="100">
        <v>348050</v>
      </c>
      <c r="AD13" s="95">
        <v>348050</v>
      </c>
      <c r="AE13" s="96">
        <v>0</v>
      </c>
      <c r="AF13" s="96">
        <v>151950</v>
      </c>
      <c r="AG13" s="101">
        <f t="shared" si="1"/>
        <v>69.61</v>
      </c>
      <c r="AH13" s="99">
        <f>IF(OR(AD13="", AD307="", AD307=0), "", AD13/AD$307*100)</f>
        <v>0.15058339915651489</v>
      </c>
      <c r="AI13" s="102">
        <v>1600</v>
      </c>
      <c r="AJ13" s="5">
        <f t="shared" si="2"/>
        <v>0.45970406550782927</v>
      </c>
      <c r="AK13" s="4">
        <f t="shared" si="3"/>
        <v>9.3099371553037685E-2</v>
      </c>
      <c r="AL13" s="143" t="s">
        <v>288</v>
      </c>
      <c r="AM13" s="143" t="s">
        <v>409</v>
      </c>
      <c r="AN13" s="147" t="s">
        <v>289</v>
      </c>
      <c r="AO13" s="147"/>
      <c r="AP13" s="147"/>
      <c r="AQ13" s="147"/>
      <c r="AR13" s="147"/>
      <c r="AY13" s="155"/>
    </row>
    <row r="14" spans="1:51" ht="21.75" hidden="1" customHeight="1" thickBot="1">
      <c r="A14" s="80" t="s">
        <v>4</v>
      </c>
      <c r="B14" s="81" t="s">
        <v>7</v>
      </c>
      <c r="C14" s="94" t="s">
        <v>7</v>
      </c>
      <c r="D14" s="94" t="s">
        <v>10</v>
      </c>
      <c r="E14" s="94" t="s">
        <v>21</v>
      </c>
      <c r="F14" s="94" t="s">
        <v>5</v>
      </c>
      <c r="G14" s="94" t="s">
        <v>5</v>
      </c>
      <c r="H14" s="177" t="s">
        <v>25</v>
      </c>
      <c r="I14" s="172" t="s">
        <v>12</v>
      </c>
      <c r="J14" s="132" t="s">
        <v>243</v>
      </c>
      <c r="K14" s="95">
        <v>683000</v>
      </c>
      <c r="L14" s="96">
        <v>-450000</v>
      </c>
      <c r="M14" s="96">
        <v>0</v>
      </c>
      <c r="N14" s="96">
        <v>0</v>
      </c>
      <c r="O14" s="96">
        <v>233000</v>
      </c>
      <c r="P14" s="96">
        <v>155090</v>
      </c>
      <c r="Q14" s="96">
        <v>155090</v>
      </c>
      <c r="R14" s="96">
        <v>155090</v>
      </c>
      <c r="S14" s="97">
        <v>0</v>
      </c>
      <c r="T14" s="96">
        <v>77910</v>
      </c>
      <c r="U14" s="98">
        <f t="shared" si="0"/>
        <v>66.562231759656655</v>
      </c>
      <c r="V14" s="99">
        <f>IF(OR(R14="", R307="", R307=0), "", R14/R$307*100)</f>
        <v>0.10808740428812959</v>
      </c>
      <c r="W14" s="95">
        <v>687000</v>
      </c>
      <c r="X14" s="96">
        <v>-500000</v>
      </c>
      <c r="Y14" s="96">
        <v>0</v>
      </c>
      <c r="Z14" s="96">
        <v>0</v>
      </c>
      <c r="AA14" s="96">
        <v>187000</v>
      </c>
      <c r="AB14" s="97">
        <v>127351</v>
      </c>
      <c r="AC14" s="100">
        <v>127351</v>
      </c>
      <c r="AD14" s="95">
        <v>127351</v>
      </c>
      <c r="AE14" s="96">
        <v>0</v>
      </c>
      <c r="AF14" s="96">
        <v>59649</v>
      </c>
      <c r="AG14" s="101">
        <f t="shared" si="1"/>
        <v>68.102139037433147</v>
      </c>
      <c r="AH14" s="99">
        <f>IF(OR(AD14="", AD307="", AD307=0), "", AD14/AD$307*100)</f>
        <v>5.5098251590235112E-2</v>
      </c>
      <c r="AI14" s="102">
        <v>27739</v>
      </c>
      <c r="AJ14" s="30">
        <f t="shared" si="2"/>
        <v>21.781532928677436</v>
      </c>
      <c r="AK14" s="29">
        <f t="shared" si="3"/>
        <v>5.2989152697894476E-2</v>
      </c>
      <c r="AL14" s="162"/>
      <c r="AM14" s="162"/>
      <c r="AN14" s="162"/>
      <c r="AO14" s="162"/>
      <c r="AP14" s="162"/>
      <c r="AQ14" s="162"/>
      <c r="AR14" s="162"/>
      <c r="AY14" s="155"/>
    </row>
    <row r="15" spans="1:51" ht="21" hidden="1" customHeight="1" thickBot="1">
      <c r="A15" s="45" t="s">
        <v>4</v>
      </c>
      <c r="B15" s="46" t="s">
        <v>7</v>
      </c>
      <c r="C15" s="94" t="s">
        <v>7</v>
      </c>
      <c r="D15" s="94" t="s">
        <v>10</v>
      </c>
      <c r="E15" s="94" t="s">
        <v>21</v>
      </c>
      <c r="F15" s="94" t="s">
        <v>21</v>
      </c>
      <c r="G15" s="94" t="s">
        <v>5</v>
      </c>
      <c r="H15" s="177" t="s">
        <v>26</v>
      </c>
      <c r="I15" s="172" t="s">
        <v>12</v>
      </c>
      <c r="J15" s="132" t="s">
        <v>243</v>
      </c>
      <c r="K15" s="95">
        <v>1000</v>
      </c>
      <c r="L15" s="96">
        <v>0</v>
      </c>
      <c r="M15" s="96">
        <v>0</v>
      </c>
      <c r="N15" s="96">
        <v>0</v>
      </c>
      <c r="O15" s="96">
        <v>1000</v>
      </c>
      <c r="P15" s="96">
        <v>0</v>
      </c>
      <c r="Q15" s="96">
        <v>0</v>
      </c>
      <c r="R15" s="96">
        <v>0</v>
      </c>
      <c r="S15" s="97">
        <v>0</v>
      </c>
      <c r="T15" s="96">
        <v>1000</v>
      </c>
      <c r="U15" s="98">
        <f t="shared" si="0"/>
        <v>0</v>
      </c>
      <c r="V15" s="99">
        <f>IF(OR(R15="", R307="", R307=0), "", R15/R$307*100)</f>
        <v>0</v>
      </c>
      <c r="W15" s="95">
        <v>5000</v>
      </c>
      <c r="X15" s="96">
        <v>0</v>
      </c>
      <c r="Y15" s="96">
        <v>0</v>
      </c>
      <c r="Z15" s="96">
        <v>0</v>
      </c>
      <c r="AA15" s="96">
        <v>5000</v>
      </c>
      <c r="AB15" s="97">
        <v>0</v>
      </c>
      <c r="AC15" s="100">
        <v>0</v>
      </c>
      <c r="AD15" s="95">
        <v>0</v>
      </c>
      <c r="AE15" s="96">
        <v>0</v>
      </c>
      <c r="AF15" s="96">
        <v>5000</v>
      </c>
      <c r="AG15" s="101">
        <f t="shared" si="1"/>
        <v>0</v>
      </c>
      <c r="AH15" s="99">
        <f>IF(OR(AD15="", AD307="", AD307=0), "", AD15/AD$307*100)</f>
        <v>0</v>
      </c>
      <c r="AI15" s="102">
        <v>0</v>
      </c>
      <c r="AJ15" s="5">
        <f t="shared" si="2"/>
        <v>0</v>
      </c>
      <c r="AK15" s="4">
        <f t="shared" si="3"/>
        <v>0</v>
      </c>
      <c r="AL15" s="144"/>
      <c r="AM15" s="144"/>
      <c r="AN15" s="144"/>
      <c r="AO15" s="144"/>
      <c r="AP15" s="144"/>
      <c r="AQ15" s="144"/>
      <c r="AR15" s="144"/>
      <c r="AS15" s="32"/>
      <c r="AY15" s="155"/>
    </row>
    <row r="16" spans="1:51" ht="34.5" customHeight="1" thickBot="1">
      <c r="A16" s="67" t="s">
        <v>4</v>
      </c>
      <c r="B16" s="68" t="s">
        <v>7</v>
      </c>
      <c r="C16" s="94" t="s">
        <v>7</v>
      </c>
      <c r="D16" s="94" t="s">
        <v>10</v>
      </c>
      <c r="E16" s="94" t="s">
        <v>21</v>
      </c>
      <c r="F16" s="94" t="s">
        <v>21</v>
      </c>
      <c r="G16" s="94" t="s">
        <v>23</v>
      </c>
      <c r="H16" s="177" t="s">
        <v>27</v>
      </c>
      <c r="I16" s="172" t="s">
        <v>12</v>
      </c>
      <c r="J16" s="132" t="s">
        <v>243</v>
      </c>
      <c r="K16" s="95">
        <v>1000</v>
      </c>
      <c r="L16" s="96">
        <v>0</v>
      </c>
      <c r="M16" s="96">
        <v>0</v>
      </c>
      <c r="N16" s="96">
        <v>0</v>
      </c>
      <c r="O16" s="96">
        <v>1000</v>
      </c>
      <c r="P16" s="96">
        <v>0</v>
      </c>
      <c r="Q16" s="96">
        <v>0</v>
      </c>
      <c r="R16" s="96">
        <v>0</v>
      </c>
      <c r="S16" s="97">
        <v>0</v>
      </c>
      <c r="T16" s="96">
        <v>1000</v>
      </c>
      <c r="U16" s="98">
        <f t="shared" si="0"/>
        <v>0</v>
      </c>
      <c r="V16" s="99">
        <f>IF(OR(R16="", R307="", R307=0), "", R16/R$307*100)</f>
        <v>0</v>
      </c>
      <c r="W16" s="95">
        <v>5000</v>
      </c>
      <c r="X16" s="96">
        <v>0</v>
      </c>
      <c r="Y16" s="96">
        <v>0</v>
      </c>
      <c r="Z16" s="96">
        <v>0</v>
      </c>
      <c r="AA16" s="96">
        <v>5000</v>
      </c>
      <c r="AB16" s="97">
        <v>0</v>
      </c>
      <c r="AC16" s="100">
        <v>0</v>
      </c>
      <c r="AD16" s="95">
        <v>0</v>
      </c>
      <c r="AE16" s="96">
        <v>0</v>
      </c>
      <c r="AF16" s="96">
        <v>5000</v>
      </c>
      <c r="AG16" s="101">
        <f t="shared" si="1"/>
        <v>0</v>
      </c>
      <c r="AH16" s="99">
        <f>IF(OR(AD16="", AD307="", AD307=0), "", AD16/AD$307*100)</f>
        <v>0</v>
      </c>
      <c r="AI16" s="102">
        <v>0</v>
      </c>
      <c r="AJ16" s="5">
        <f t="shared" si="2"/>
        <v>0</v>
      </c>
      <c r="AK16" s="4">
        <f t="shared" si="3"/>
        <v>0</v>
      </c>
      <c r="AL16" s="143" t="s">
        <v>290</v>
      </c>
      <c r="AM16" s="143" t="s">
        <v>308</v>
      </c>
      <c r="AN16" s="143" t="s">
        <v>291</v>
      </c>
      <c r="AO16" s="143" t="s">
        <v>442</v>
      </c>
      <c r="AP16" s="143">
        <v>2000</v>
      </c>
      <c r="AQ16" s="143">
        <v>0</v>
      </c>
      <c r="AR16" s="143" t="s">
        <v>443</v>
      </c>
      <c r="AS16" s="32"/>
      <c r="AY16" s="155"/>
    </row>
    <row r="17" spans="1:51" ht="24" hidden="1" customHeight="1" thickBot="1">
      <c r="A17" s="45" t="s">
        <v>4</v>
      </c>
      <c r="B17" s="46" t="s">
        <v>7</v>
      </c>
      <c r="C17" s="94" t="s">
        <v>7</v>
      </c>
      <c r="D17" s="94" t="s">
        <v>10</v>
      </c>
      <c r="E17" s="94" t="s">
        <v>21</v>
      </c>
      <c r="F17" s="94" t="s">
        <v>28</v>
      </c>
      <c r="G17" s="94" t="s">
        <v>5</v>
      </c>
      <c r="H17" s="177" t="s">
        <v>29</v>
      </c>
      <c r="I17" s="172" t="s">
        <v>12</v>
      </c>
      <c r="J17" s="132" t="s">
        <v>243</v>
      </c>
      <c r="K17" s="95">
        <v>635000</v>
      </c>
      <c r="L17" s="96">
        <v>-450000</v>
      </c>
      <c r="M17" s="96">
        <v>0</v>
      </c>
      <c r="N17" s="96">
        <v>0</v>
      </c>
      <c r="O17" s="96">
        <v>185000</v>
      </c>
      <c r="P17" s="96">
        <v>108861</v>
      </c>
      <c r="Q17" s="96">
        <v>108861</v>
      </c>
      <c r="R17" s="96">
        <v>108861</v>
      </c>
      <c r="S17" s="97">
        <v>0</v>
      </c>
      <c r="T17" s="96">
        <v>76139</v>
      </c>
      <c r="U17" s="98">
        <f t="shared" si="0"/>
        <v>58.843783783783785</v>
      </c>
      <c r="V17" s="99">
        <f>IF(OR(R17="", R307="", R307=0), "", R17/R$307*100)</f>
        <v>7.5868869161197214E-2</v>
      </c>
      <c r="W17" s="95">
        <v>635000</v>
      </c>
      <c r="X17" s="96">
        <v>-500000</v>
      </c>
      <c r="Y17" s="96">
        <v>0</v>
      </c>
      <c r="Z17" s="96">
        <v>0</v>
      </c>
      <c r="AA17" s="96">
        <v>135000</v>
      </c>
      <c r="AB17" s="97">
        <v>107179</v>
      </c>
      <c r="AC17" s="100">
        <v>107179</v>
      </c>
      <c r="AD17" s="95">
        <v>107179</v>
      </c>
      <c r="AE17" s="96">
        <v>0</v>
      </c>
      <c r="AF17" s="96">
        <v>27821</v>
      </c>
      <c r="AG17" s="101">
        <f t="shared" si="1"/>
        <v>79.39185185185184</v>
      </c>
      <c r="AH17" s="99">
        <f>IF(OR(AD17="", AD307="", AD307=0), "", AD17/AD$307*100)</f>
        <v>4.637086090560584E-2</v>
      </c>
      <c r="AI17" s="102">
        <v>1682</v>
      </c>
      <c r="AJ17" s="5">
        <f t="shared" si="2"/>
        <v>1.5693372768919283</v>
      </c>
      <c r="AK17" s="4">
        <f t="shared" si="3"/>
        <v>2.9498008255591374E-2</v>
      </c>
      <c r="AL17" s="144"/>
      <c r="AM17" s="144"/>
      <c r="AN17" s="144"/>
      <c r="AO17" s="144"/>
      <c r="AP17" s="144"/>
      <c r="AQ17" s="144"/>
      <c r="AR17" s="144"/>
      <c r="AS17" s="32"/>
      <c r="AY17" s="155"/>
    </row>
    <row r="18" spans="1:51" ht="51" customHeight="1" thickBot="1">
      <c r="A18" s="67" t="s">
        <v>4</v>
      </c>
      <c r="B18" s="68" t="s">
        <v>7</v>
      </c>
      <c r="C18" s="94" t="s">
        <v>7</v>
      </c>
      <c r="D18" s="94" t="s">
        <v>10</v>
      </c>
      <c r="E18" s="94" t="s">
        <v>21</v>
      </c>
      <c r="F18" s="94" t="s">
        <v>28</v>
      </c>
      <c r="G18" s="94" t="s">
        <v>30</v>
      </c>
      <c r="H18" s="177" t="s">
        <v>31</v>
      </c>
      <c r="I18" s="172" t="s">
        <v>12</v>
      </c>
      <c r="J18" s="132" t="s">
        <v>243</v>
      </c>
      <c r="K18" s="95">
        <v>635000</v>
      </c>
      <c r="L18" s="96">
        <v>-450000</v>
      </c>
      <c r="M18" s="96">
        <v>0</v>
      </c>
      <c r="N18" s="96">
        <v>0</v>
      </c>
      <c r="O18" s="96">
        <v>185000</v>
      </c>
      <c r="P18" s="96">
        <v>108861</v>
      </c>
      <c r="Q18" s="96">
        <v>108861</v>
      </c>
      <c r="R18" s="96">
        <v>108861</v>
      </c>
      <c r="S18" s="97">
        <v>0</v>
      </c>
      <c r="T18" s="96">
        <v>76139</v>
      </c>
      <c r="U18" s="98">
        <f t="shared" si="0"/>
        <v>58.843783783783785</v>
      </c>
      <c r="V18" s="99">
        <f>IF(OR(R18="", R307="", R307=0), "", R18/R$307*100)</f>
        <v>7.5868869161197214E-2</v>
      </c>
      <c r="W18" s="95">
        <v>635000</v>
      </c>
      <c r="X18" s="96">
        <v>-500000</v>
      </c>
      <c r="Y18" s="96">
        <v>0</v>
      </c>
      <c r="Z18" s="96">
        <v>0</v>
      </c>
      <c r="AA18" s="96">
        <v>135000</v>
      </c>
      <c r="AB18" s="97">
        <v>107179</v>
      </c>
      <c r="AC18" s="100">
        <v>107179</v>
      </c>
      <c r="AD18" s="95">
        <v>107179</v>
      </c>
      <c r="AE18" s="96">
        <v>0</v>
      </c>
      <c r="AF18" s="96">
        <v>27821</v>
      </c>
      <c r="AG18" s="101">
        <f t="shared" si="1"/>
        <v>79.39185185185184</v>
      </c>
      <c r="AH18" s="99">
        <f>IF(OR(AD18="", AD307="", AD307=0), "", AD18/AD$307*100)</f>
        <v>4.637086090560584E-2</v>
      </c>
      <c r="AI18" s="102">
        <v>1682</v>
      </c>
      <c r="AJ18" s="5">
        <f t="shared" si="2"/>
        <v>1.5693372768919283</v>
      </c>
      <c r="AK18" s="4">
        <f t="shared" si="3"/>
        <v>2.9498008255591374E-2</v>
      </c>
      <c r="AL18" s="143" t="s">
        <v>292</v>
      </c>
      <c r="AM18" s="143" t="s">
        <v>416</v>
      </c>
      <c r="AN18" s="143" t="s">
        <v>289</v>
      </c>
      <c r="AO18" s="143" t="s">
        <v>444</v>
      </c>
      <c r="AP18" s="167" t="s">
        <v>445</v>
      </c>
      <c r="AQ18" s="167" t="s">
        <v>446</v>
      </c>
      <c r="AR18" s="143" t="s">
        <v>447</v>
      </c>
      <c r="AS18" s="32"/>
      <c r="AY18" s="155"/>
    </row>
    <row r="19" spans="1:51" ht="21.75" hidden="1" customHeight="1" thickBot="1">
      <c r="A19" s="76" t="s">
        <v>4</v>
      </c>
      <c r="B19" s="77" t="s">
        <v>7</v>
      </c>
      <c r="C19" s="94" t="s">
        <v>7</v>
      </c>
      <c r="D19" s="94" t="s">
        <v>10</v>
      </c>
      <c r="E19" s="94" t="s">
        <v>21</v>
      </c>
      <c r="F19" s="94" t="s">
        <v>32</v>
      </c>
      <c r="G19" s="94" t="s">
        <v>5</v>
      </c>
      <c r="H19" s="177" t="s">
        <v>33</v>
      </c>
      <c r="I19" s="172" t="s">
        <v>12</v>
      </c>
      <c r="J19" s="132" t="s">
        <v>243</v>
      </c>
      <c r="K19" s="95">
        <v>47000</v>
      </c>
      <c r="L19" s="96">
        <v>0</v>
      </c>
      <c r="M19" s="96">
        <v>0</v>
      </c>
      <c r="N19" s="96">
        <v>0</v>
      </c>
      <c r="O19" s="96">
        <v>47000</v>
      </c>
      <c r="P19" s="96">
        <v>46229</v>
      </c>
      <c r="Q19" s="96">
        <v>46229</v>
      </c>
      <c r="R19" s="96">
        <v>46229</v>
      </c>
      <c r="S19" s="97">
        <v>0</v>
      </c>
      <c r="T19" s="96">
        <v>771</v>
      </c>
      <c r="U19" s="98">
        <f t="shared" si="0"/>
        <v>98.359574468085114</v>
      </c>
      <c r="V19" s="99">
        <f>IF(OR(R19="", R307="", R307=0), "", R19/R$307*100)</f>
        <v>3.2218535126932381E-2</v>
      </c>
      <c r="W19" s="95">
        <v>47000</v>
      </c>
      <c r="X19" s="96">
        <v>0</v>
      </c>
      <c r="Y19" s="96">
        <v>0</v>
      </c>
      <c r="Z19" s="96">
        <v>0</v>
      </c>
      <c r="AA19" s="96">
        <v>47000</v>
      </c>
      <c r="AB19" s="97">
        <v>20172</v>
      </c>
      <c r="AC19" s="100">
        <v>20172</v>
      </c>
      <c r="AD19" s="95">
        <v>20172</v>
      </c>
      <c r="AE19" s="96">
        <v>0</v>
      </c>
      <c r="AF19" s="96">
        <v>26828</v>
      </c>
      <c r="AG19" s="101">
        <f t="shared" si="1"/>
        <v>42.919148936170217</v>
      </c>
      <c r="AH19" s="99">
        <f>IF(OR(AD19="", AD307="", AD307=0), "", AD19/AD$307*100)</f>
        <v>8.7273906846292732E-3</v>
      </c>
      <c r="AI19" s="102">
        <v>26057</v>
      </c>
      <c r="AJ19" s="5">
        <f t="shared" si="2"/>
        <v>129.17410271663692</v>
      </c>
      <c r="AK19" s="4">
        <f t="shared" si="3"/>
        <v>2.3491144442303109E-2</v>
      </c>
      <c r="AL19" s="144"/>
      <c r="AM19" s="144"/>
      <c r="AN19" s="144"/>
      <c r="AO19" s="144"/>
      <c r="AP19" s="144"/>
      <c r="AQ19" s="144"/>
      <c r="AR19" s="144"/>
      <c r="AS19" s="32"/>
      <c r="AY19" s="155"/>
    </row>
    <row r="20" spans="1:51" ht="38.25" customHeight="1" thickBot="1">
      <c r="A20" s="89" t="s">
        <v>4</v>
      </c>
      <c r="B20" s="90" t="s">
        <v>7</v>
      </c>
      <c r="C20" s="94" t="s">
        <v>7</v>
      </c>
      <c r="D20" s="94" t="s">
        <v>10</v>
      </c>
      <c r="E20" s="94" t="s">
        <v>21</v>
      </c>
      <c r="F20" s="94" t="s">
        <v>32</v>
      </c>
      <c r="G20" s="94" t="s">
        <v>34</v>
      </c>
      <c r="H20" s="177" t="s">
        <v>35</v>
      </c>
      <c r="I20" s="172" t="s">
        <v>12</v>
      </c>
      <c r="J20" s="132" t="s">
        <v>243</v>
      </c>
      <c r="K20" s="95">
        <v>47000</v>
      </c>
      <c r="L20" s="96">
        <v>0</v>
      </c>
      <c r="M20" s="96">
        <v>0</v>
      </c>
      <c r="N20" s="96">
        <v>0</v>
      </c>
      <c r="O20" s="96">
        <v>47000</v>
      </c>
      <c r="P20" s="96">
        <v>46229</v>
      </c>
      <c r="Q20" s="96">
        <v>46229</v>
      </c>
      <c r="R20" s="96">
        <v>46229</v>
      </c>
      <c r="S20" s="97">
        <v>0</v>
      </c>
      <c r="T20" s="96">
        <v>771</v>
      </c>
      <c r="U20" s="98">
        <f t="shared" si="0"/>
        <v>98.359574468085114</v>
      </c>
      <c r="V20" s="99">
        <f>IF(OR(R20="", R307="", R307=0), "", R20/R$307*100)</f>
        <v>3.2218535126932381E-2</v>
      </c>
      <c r="W20" s="95">
        <v>47000</v>
      </c>
      <c r="X20" s="96">
        <v>0</v>
      </c>
      <c r="Y20" s="96">
        <v>0</v>
      </c>
      <c r="Z20" s="96">
        <v>0</v>
      </c>
      <c r="AA20" s="96">
        <v>47000</v>
      </c>
      <c r="AB20" s="97">
        <v>20172</v>
      </c>
      <c r="AC20" s="100">
        <v>20172</v>
      </c>
      <c r="AD20" s="95">
        <v>20172</v>
      </c>
      <c r="AE20" s="96">
        <v>0</v>
      </c>
      <c r="AF20" s="96">
        <v>26828</v>
      </c>
      <c r="AG20" s="101">
        <f t="shared" si="1"/>
        <v>42.919148936170217</v>
      </c>
      <c r="AH20" s="99">
        <f>IF(OR(AD20="", AD307="", AD307=0), "", AD20/AD$307*100)</f>
        <v>8.7273906846292732E-3</v>
      </c>
      <c r="AI20" s="102">
        <v>26057</v>
      </c>
      <c r="AJ20" s="5">
        <f t="shared" si="2"/>
        <v>129.17410271663692</v>
      </c>
      <c r="AK20" s="4">
        <f t="shared" si="3"/>
        <v>2.3491144442303109E-2</v>
      </c>
      <c r="AL20" s="143" t="s">
        <v>293</v>
      </c>
      <c r="AM20" s="143" t="s">
        <v>294</v>
      </c>
      <c r="AN20" s="143" t="s">
        <v>295</v>
      </c>
      <c r="AO20" s="143" t="s">
        <v>442</v>
      </c>
      <c r="AP20" s="143"/>
      <c r="AQ20" s="143"/>
      <c r="AR20" s="143" t="s">
        <v>443</v>
      </c>
      <c r="AS20" s="32"/>
      <c r="AY20" s="155"/>
    </row>
    <row r="21" spans="1:51" ht="16.5" hidden="1" customHeight="1" thickBot="1">
      <c r="A21" s="45" t="s">
        <v>4</v>
      </c>
      <c r="B21" s="46" t="s">
        <v>7</v>
      </c>
      <c r="C21" s="94" t="s">
        <v>7</v>
      </c>
      <c r="D21" s="94" t="s">
        <v>10</v>
      </c>
      <c r="E21" s="94" t="s">
        <v>36</v>
      </c>
      <c r="F21" s="94" t="s">
        <v>5</v>
      </c>
      <c r="G21" s="94" t="s">
        <v>5</v>
      </c>
      <c r="H21" s="177" t="s">
        <v>37</v>
      </c>
      <c r="I21" s="172" t="s">
        <v>12</v>
      </c>
      <c r="J21" s="132" t="s">
        <v>243</v>
      </c>
      <c r="K21" s="95">
        <v>5000</v>
      </c>
      <c r="L21" s="96">
        <v>0</v>
      </c>
      <c r="M21" s="96">
        <v>0</v>
      </c>
      <c r="N21" s="96">
        <v>8500</v>
      </c>
      <c r="O21" s="96">
        <v>13500</v>
      </c>
      <c r="P21" s="96">
        <v>13500</v>
      </c>
      <c r="Q21" s="96">
        <v>13500</v>
      </c>
      <c r="R21" s="96">
        <v>13500</v>
      </c>
      <c r="S21" s="97">
        <v>0</v>
      </c>
      <c r="T21" s="96">
        <v>0</v>
      </c>
      <c r="U21" s="98">
        <f t="shared" si="0"/>
        <v>100</v>
      </c>
      <c r="V21" s="99">
        <f>IF(OR(R21="", R307="", R307=0), "", R21/R$307*100)</f>
        <v>9.4086011856970107E-3</v>
      </c>
      <c r="W21" s="95">
        <v>5000</v>
      </c>
      <c r="X21" s="96">
        <v>0</v>
      </c>
      <c r="Y21" s="96">
        <v>0</v>
      </c>
      <c r="Z21" s="96">
        <v>0</v>
      </c>
      <c r="AA21" s="96">
        <v>5000</v>
      </c>
      <c r="AB21" s="97">
        <v>0</v>
      </c>
      <c r="AC21" s="100">
        <v>0</v>
      </c>
      <c r="AD21" s="95">
        <v>0</v>
      </c>
      <c r="AE21" s="96">
        <v>0</v>
      </c>
      <c r="AF21" s="96">
        <v>5000</v>
      </c>
      <c r="AG21" s="101">
        <f t="shared" si="1"/>
        <v>0</v>
      </c>
      <c r="AH21" s="99">
        <f>IF(OR(AD21="", AD307="", AD307=0), "", AD21/AD$307*100)</f>
        <v>0</v>
      </c>
      <c r="AI21" s="102">
        <v>13500</v>
      </c>
      <c r="AJ21" s="30" t="str">
        <f t="shared" si="2"/>
        <v>皆増</v>
      </c>
      <c r="AK21" s="29">
        <f t="shared" si="3"/>
        <v>9.4086011856970107E-3</v>
      </c>
      <c r="AL21" s="144"/>
      <c r="AM21" s="144"/>
      <c r="AN21" s="144"/>
      <c r="AO21" s="144"/>
      <c r="AP21" s="144"/>
      <c r="AQ21" s="144"/>
      <c r="AR21" s="144"/>
      <c r="AS21" s="32"/>
      <c r="AY21" s="155"/>
    </row>
    <row r="22" spans="1:51" ht="16.5" hidden="1" customHeight="1" thickBot="1">
      <c r="A22" s="89" t="s">
        <v>4</v>
      </c>
      <c r="B22" s="90" t="s">
        <v>7</v>
      </c>
      <c r="C22" s="94" t="s">
        <v>7</v>
      </c>
      <c r="D22" s="94" t="s">
        <v>10</v>
      </c>
      <c r="E22" s="94" t="s">
        <v>36</v>
      </c>
      <c r="F22" s="94" t="s">
        <v>28</v>
      </c>
      <c r="G22" s="94" t="s">
        <v>5</v>
      </c>
      <c r="H22" s="177" t="s">
        <v>38</v>
      </c>
      <c r="I22" s="172" t="s">
        <v>12</v>
      </c>
      <c r="J22" s="132" t="s">
        <v>243</v>
      </c>
      <c r="K22" s="95">
        <v>5000</v>
      </c>
      <c r="L22" s="96">
        <v>0</v>
      </c>
      <c r="M22" s="96">
        <v>0</v>
      </c>
      <c r="N22" s="96">
        <v>8500</v>
      </c>
      <c r="O22" s="96">
        <v>13500</v>
      </c>
      <c r="P22" s="96">
        <v>13500</v>
      </c>
      <c r="Q22" s="96">
        <v>13500</v>
      </c>
      <c r="R22" s="96">
        <v>13500</v>
      </c>
      <c r="S22" s="97">
        <v>0</v>
      </c>
      <c r="T22" s="96">
        <v>0</v>
      </c>
      <c r="U22" s="98">
        <f t="shared" si="0"/>
        <v>100</v>
      </c>
      <c r="V22" s="99">
        <f>IF(OR(R22="", R307="", R307=0), "", R22/R$307*100)</f>
        <v>9.4086011856970107E-3</v>
      </c>
      <c r="W22" s="95">
        <v>5000</v>
      </c>
      <c r="X22" s="96">
        <v>0</v>
      </c>
      <c r="Y22" s="96">
        <v>0</v>
      </c>
      <c r="Z22" s="96">
        <v>0</v>
      </c>
      <c r="AA22" s="96">
        <v>5000</v>
      </c>
      <c r="AB22" s="97">
        <v>0</v>
      </c>
      <c r="AC22" s="100">
        <v>0</v>
      </c>
      <c r="AD22" s="95">
        <v>0</v>
      </c>
      <c r="AE22" s="96">
        <v>0</v>
      </c>
      <c r="AF22" s="96">
        <v>5000</v>
      </c>
      <c r="AG22" s="101">
        <f t="shared" si="1"/>
        <v>0</v>
      </c>
      <c r="AH22" s="99">
        <f>IF(OR(AD22="", AD307="", AD307=0), "", AD22/AD$307*100)</f>
        <v>0</v>
      </c>
      <c r="AI22" s="102">
        <v>13500</v>
      </c>
      <c r="AJ22" s="5" t="str">
        <f t="shared" si="2"/>
        <v>皆増</v>
      </c>
      <c r="AK22" s="4">
        <f t="shared" si="3"/>
        <v>9.4086011856970107E-3</v>
      </c>
      <c r="AL22" s="162"/>
      <c r="AM22" s="162"/>
      <c r="AN22" s="162"/>
      <c r="AO22" s="162"/>
      <c r="AP22" s="162"/>
      <c r="AQ22" s="162"/>
      <c r="AR22" s="162"/>
      <c r="AY22" s="155"/>
    </row>
    <row r="23" spans="1:51" ht="36" customHeight="1" thickBot="1">
      <c r="A23" s="93" t="s">
        <v>4</v>
      </c>
      <c r="B23" s="94" t="s">
        <v>7</v>
      </c>
      <c r="C23" s="94" t="s">
        <v>7</v>
      </c>
      <c r="D23" s="94" t="s">
        <v>10</v>
      </c>
      <c r="E23" s="94" t="s">
        <v>36</v>
      </c>
      <c r="F23" s="94" t="s">
        <v>28</v>
      </c>
      <c r="G23" s="94" t="s">
        <v>30</v>
      </c>
      <c r="H23" s="177" t="s">
        <v>39</v>
      </c>
      <c r="I23" s="172" t="s">
        <v>12</v>
      </c>
      <c r="J23" s="132" t="s">
        <v>243</v>
      </c>
      <c r="K23" s="95">
        <v>5000</v>
      </c>
      <c r="L23" s="96">
        <v>0</v>
      </c>
      <c r="M23" s="96">
        <v>0</v>
      </c>
      <c r="N23" s="96">
        <v>8500</v>
      </c>
      <c r="O23" s="96">
        <v>13500</v>
      </c>
      <c r="P23" s="96">
        <v>13500</v>
      </c>
      <c r="Q23" s="96">
        <v>13500</v>
      </c>
      <c r="R23" s="96">
        <v>13500</v>
      </c>
      <c r="S23" s="97">
        <v>0</v>
      </c>
      <c r="T23" s="96">
        <v>0</v>
      </c>
      <c r="U23" s="98">
        <f t="shared" si="0"/>
        <v>100</v>
      </c>
      <c r="V23" s="99">
        <f>IF(OR(R23="", R307="", R307=0), "", R23/R$307*100)</f>
        <v>9.4086011856970107E-3</v>
      </c>
      <c r="W23" s="95">
        <v>5000</v>
      </c>
      <c r="X23" s="96">
        <v>0</v>
      </c>
      <c r="Y23" s="96">
        <v>0</v>
      </c>
      <c r="Z23" s="96">
        <v>0</v>
      </c>
      <c r="AA23" s="96">
        <v>5000</v>
      </c>
      <c r="AB23" s="97">
        <v>0</v>
      </c>
      <c r="AC23" s="100">
        <v>0</v>
      </c>
      <c r="AD23" s="95">
        <v>0</v>
      </c>
      <c r="AE23" s="96">
        <v>0</v>
      </c>
      <c r="AF23" s="96">
        <v>5000</v>
      </c>
      <c r="AG23" s="101">
        <f t="shared" si="1"/>
        <v>0</v>
      </c>
      <c r="AH23" s="99">
        <f>IF(OR(AD23="", AD307="", AD307=0), "", AD23/AD$307*100)</f>
        <v>0</v>
      </c>
      <c r="AI23" s="102">
        <v>13500</v>
      </c>
      <c r="AJ23" s="5" t="str">
        <f t="shared" si="2"/>
        <v>皆増</v>
      </c>
      <c r="AK23" s="4">
        <f t="shared" si="3"/>
        <v>9.4086011856970107E-3</v>
      </c>
      <c r="AL23" s="143" t="s">
        <v>296</v>
      </c>
      <c r="AM23" s="143" t="s">
        <v>297</v>
      </c>
      <c r="AN23" s="143" t="s">
        <v>298</v>
      </c>
      <c r="AO23" s="143" t="s">
        <v>448</v>
      </c>
      <c r="AP23" s="143">
        <v>2</v>
      </c>
      <c r="AQ23" s="143">
        <v>2</v>
      </c>
      <c r="AR23" s="143" t="s">
        <v>441</v>
      </c>
      <c r="AS23" s="32"/>
      <c r="AY23" s="155"/>
    </row>
    <row r="24" spans="1:51" ht="16.5" hidden="1" customHeight="1" thickBot="1">
      <c r="A24" s="80" t="s">
        <v>4</v>
      </c>
      <c r="B24" s="81" t="s">
        <v>7</v>
      </c>
      <c r="C24" s="94" t="s">
        <v>7</v>
      </c>
      <c r="D24" s="94" t="s">
        <v>10</v>
      </c>
      <c r="E24" s="94" t="s">
        <v>40</v>
      </c>
      <c r="F24" s="94" t="s">
        <v>5</v>
      </c>
      <c r="G24" s="94" t="s">
        <v>5</v>
      </c>
      <c r="H24" s="177" t="s">
        <v>41</v>
      </c>
      <c r="I24" s="172" t="s">
        <v>12</v>
      </c>
      <c r="J24" s="132" t="s">
        <v>243</v>
      </c>
      <c r="K24" s="95">
        <v>159000</v>
      </c>
      <c r="L24" s="96">
        <v>0</v>
      </c>
      <c r="M24" s="96">
        <v>0</v>
      </c>
      <c r="N24" s="96">
        <v>0</v>
      </c>
      <c r="O24" s="96">
        <v>159000</v>
      </c>
      <c r="P24" s="96">
        <v>75790</v>
      </c>
      <c r="Q24" s="96">
        <v>75790</v>
      </c>
      <c r="R24" s="96">
        <v>75790</v>
      </c>
      <c r="S24" s="97">
        <v>0</v>
      </c>
      <c r="T24" s="96">
        <v>83210</v>
      </c>
      <c r="U24" s="98">
        <f t="shared" si="0"/>
        <v>47.666666666666671</v>
      </c>
      <c r="V24" s="99">
        <f>IF(OR(R24="", R307="", R307=0), "", R24/R$307*100)</f>
        <v>5.2820583989924189E-2</v>
      </c>
      <c r="W24" s="95">
        <v>159000</v>
      </c>
      <c r="X24" s="96">
        <v>3000</v>
      </c>
      <c r="Y24" s="96">
        <v>0</v>
      </c>
      <c r="Z24" s="96">
        <v>0</v>
      </c>
      <c r="AA24" s="96">
        <v>162000</v>
      </c>
      <c r="AB24" s="97">
        <v>87890</v>
      </c>
      <c r="AC24" s="100">
        <v>87890</v>
      </c>
      <c r="AD24" s="95">
        <v>87890</v>
      </c>
      <c r="AE24" s="96">
        <v>0</v>
      </c>
      <c r="AF24" s="96">
        <v>74110</v>
      </c>
      <c r="AG24" s="101">
        <f t="shared" si="1"/>
        <v>54.253086419753082</v>
      </c>
      <c r="AH24" s="99">
        <f>IF(OR(AD24="", AD307="", AD307=0), "", AD24/AD$307*100)</f>
        <v>3.8025499071587691E-2</v>
      </c>
      <c r="AI24" s="102">
        <v>-12100</v>
      </c>
      <c r="AJ24" s="30">
        <f t="shared" si="2"/>
        <v>-13.767209011264081</v>
      </c>
      <c r="AK24" s="29">
        <f t="shared" si="3"/>
        <v>1.4795084918336497E-2</v>
      </c>
      <c r="AL24" s="162"/>
      <c r="AM24" s="162"/>
      <c r="AN24" s="162"/>
      <c r="AO24" s="162"/>
      <c r="AP24" s="162"/>
      <c r="AQ24" s="162"/>
      <c r="AR24" s="162"/>
      <c r="AY24" s="155"/>
    </row>
    <row r="25" spans="1:51" ht="24.75" hidden="1" customHeight="1" thickBot="1">
      <c r="A25" s="45" t="s">
        <v>4</v>
      </c>
      <c r="B25" s="46" t="s">
        <v>7</v>
      </c>
      <c r="C25" s="94" t="s">
        <v>7</v>
      </c>
      <c r="D25" s="94" t="s">
        <v>10</v>
      </c>
      <c r="E25" s="94" t="s">
        <v>40</v>
      </c>
      <c r="F25" s="94" t="s">
        <v>21</v>
      </c>
      <c r="G25" s="94" t="s">
        <v>5</v>
      </c>
      <c r="H25" s="177" t="s">
        <v>42</v>
      </c>
      <c r="I25" s="172" t="s">
        <v>12</v>
      </c>
      <c r="J25" s="132" t="s">
        <v>243</v>
      </c>
      <c r="K25" s="95">
        <v>153000</v>
      </c>
      <c r="L25" s="96">
        <v>0</v>
      </c>
      <c r="M25" s="96">
        <v>0</v>
      </c>
      <c r="N25" s="96">
        <v>0</v>
      </c>
      <c r="O25" s="96">
        <v>153000</v>
      </c>
      <c r="P25" s="96">
        <v>74030</v>
      </c>
      <c r="Q25" s="96">
        <v>74030</v>
      </c>
      <c r="R25" s="96">
        <v>74030</v>
      </c>
      <c r="S25" s="97">
        <v>0</v>
      </c>
      <c r="T25" s="96">
        <v>78970</v>
      </c>
      <c r="U25" s="98">
        <f t="shared" si="0"/>
        <v>48.385620915032682</v>
      </c>
      <c r="V25" s="99">
        <f>IF(OR(R25="", R307="", R307=0), "", R25/R$307*100)</f>
        <v>5.1593981168677756E-2</v>
      </c>
      <c r="W25" s="95">
        <v>153000</v>
      </c>
      <c r="X25" s="96">
        <v>0</v>
      </c>
      <c r="Y25" s="96">
        <v>0</v>
      </c>
      <c r="Z25" s="96">
        <v>-1850</v>
      </c>
      <c r="AA25" s="96">
        <v>151150</v>
      </c>
      <c r="AB25" s="97">
        <v>80040</v>
      </c>
      <c r="AC25" s="100">
        <v>80040</v>
      </c>
      <c r="AD25" s="95">
        <v>80040</v>
      </c>
      <c r="AE25" s="96">
        <v>0</v>
      </c>
      <c r="AF25" s="96">
        <v>71110</v>
      </c>
      <c r="AG25" s="101">
        <f t="shared" si="1"/>
        <v>52.954019186238831</v>
      </c>
      <c r="AH25" s="99">
        <f>IF(OR(AD25="", AD307="", AD307=0), "", AD25/AD$307*100)</f>
        <v>3.4629206345316632E-2</v>
      </c>
      <c r="AI25" s="102">
        <v>-6010</v>
      </c>
      <c r="AJ25" s="5">
        <f t="shared" si="2"/>
        <v>-7.508745627186407</v>
      </c>
      <c r="AK25" s="4">
        <f t="shared" si="3"/>
        <v>1.6964774823361124E-2</v>
      </c>
      <c r="AL25" s="144"/>
      <c r="AM25" s="144"/>
      <c r="AN25" s="144"/>
      <c r="AO25" s="144"/>
      <c r="AP25" s="144"/>
      <c r="AQ25" s="144"/>
      <c r="AR25" s="144"/>
      <c r="AS25" s="32"/>
      <c r="AY25" s="155"/>
    </row>
    <row r="26" spans="1:51" ht="39.75" customHeight="1" thickBot="1">
      <c r="A26" s="67" t="s">
        <v>4</v>
      </c>
      <c r="B26" s="68" t="s">
        <v>7</v>
      </c>
      <c r="C26" s="94" t="s">
        <v>7</v>
      </c>
      <c r="D26" s="94" t="s">
        <v>10</v>
      </c>
      <c r="E26" s="94" t="s">
        <v>40</v>
      </c>
      <c r="F26" s="94" t="s">
        <v>21</v>
      </c>
      <c r="G26" s="94" t="s">
        <v>23</v>
      </c>
      <c r="H26" s="177" t="s">
        <v>43</v>
      </c>
      <c r="I26" s="172" t="s">
        <v>12</v>
      </c>
      <c r="J26" s="132" t="s">
        <v>243</v>
      </c>
      <c r="K26" s="95">
        <v>153000</v>
      </c>
      <c r="L26" s="96">
        <v>0</v>
      </c>
      <c r="M26" s="96">
        <v>0</v>
      </c>
      <c r="N26" s="96">
        <v>0</v>
      </c>
      <c r="O26" s="96">
        <v>153000</v>
      </c>
      <c r="P26" s="96">
        <v>74030</v>
      </c>
      <c r="Q26" s="96">
        <v>74030</v>
      </c>
      <c r="R26" s="96">
        <v>74030</v>
      </c>
      <c r="S26" s="97">
        <v>0</v>
      </c>
      <c r="T26" s="96">
        <v>78970</v>
      </c>
      <c r="U26" s="98">
        <f t="shared" si="0"/>
        <v>48.385620915032682</v>
      </c>
      <c r="V26" s="99">
        <f>IF(OR(R26="", R307="", R307=0), "", R26/R$307*100)</f>
        <v>5.1593981168677756E-2</v>
      </c>
      <c r="W26" s="95">
        <v>153000</v>
      </c>
      <c r="X26" s="96">
        <v>0</v>
      </c>
      <c r="Y26" s="96">
        <v>0</v>
      </c>
      <c r="Z26" s="96">
        <v>-1850</v>
      </c>
      <c r="AA26" s="96">
        <v>151150</v>
      </c>
      <c r="AB26" s="97">
        <v>80040</v>
      </c>
      <c r="AC26" s="100">
        <v>80040</v>
      </c>
      <c r="AD26" s="95">
        <v>80040</v>
      </c>
      <c r="AE26" s="96">
        <v>0</v>
      </c>
      <c r="AF26" s="96">
        <v>71110</v>
      </c>
      <c r="AG26" s="101">
        <f t="shared" si="1"/>
        <v>52.954019186238831</v>
      </c>
      <c r="AH26" s="99">
        <f>IF(OR(AD26="", AD307="", AD307=0), "", AD26/AD$307*100)</f>
        <v>3.4629206345316632E-2</v>
      </c>
      <c r="AI26" s="102">
        <v>-6010</v>
      </c>
      <c r="AJ26" s="5">
        <f t="shared" si="2"/>
        <v>-7.508745627186407</v>
      </c>
      <c r="AK26" s="4">
        <f t="shared" si="3"/>
        <v>1.6964774823361124E-2</v>
      </c>
      <c r="AL26" s="143" t="s">
        <v>299</v>
      </c>
      <c r="AM26" s="143" t="s">
        <v>300</v>
      </c>
      <c r="AN26" s="143" t="s">
        <v>449</v>
      </c>
      <c r="AO26" s="143"/>
      <c r="AP26" s="143"/>
      <c r="AQ26" s="143"/>
      <c r="AR26" s="143"/>
      <c r="AS26" s="32"/>
      <c r="AY26" s="155"/>
    </row>
    <row r="27" spans="1:51" ht="21.75" hidden="1" customHeight="1" thickBot="1">
      <c r="A27" s="76" t="s">
        <v>4</v>
      </c>
      <c r="B27" s="77" t="s">
        <v>7</v>
      </c>
      <c r="C27" s="94" t="s">
        <v>7</v>
      </c>
      <c r="D27" s="94" t="s">
        <v>10</v>
      </c>
      <c r="E27" s="94" t="s">
        <v>40</v>
      </c>
      <c r="F27" s="94" t="s">
        <v>15</v>
      </c>
      <c r="G27" s="94" t="s">
        <v>5</v>
      </c>
      <c r="H27" s="177" t="s">
        <v>44</v>
      </c>
      <c r="I27" s="172" t="s">
        <v>12</v>
      </c>
      <c r="J27" s="132" t="s">
        <v>243</v>
      </c>
      <c r="K27" s="95">
        <v>6000</v>
      </c>
      <c r="L27" s="96">
        <v>0</v>
      </c>
      <c r="M27" s="96">
        <v>0</v>
      </c>
      <c r="N27" s="96">
        <v>0</v>
      </c>
      <c r="O27" s="96">
        <v>6000</v>
      </c>
      <c r="P27" s="96">
        <v>1760</v>
      </c>
      <c r="Q27" s="96">
        <v>1760</v>
      </c>
      <c r="R27" s="96">
        <v>1760</v>
      </c>
      <c r="S27" s="97">
        <v>0</v>
      </c>
      <c r="T27" s="96">
        <v>4240</v>
      </c>
      <c r="U27" s="98">
        <f t="shared" si="0"/>
        <v>29.333333333333332</v>
      </c>
      <c r="V27" s="99">
        <f>IF(OR(R27="", R307="", R307=0), "", R27/R$307*100)</f>
        <v>1.2266028212464251E-3</v>
      </c>
      <c r="W27" s="95">
        <v>6000</v>
      </c>
      <c r="X27" s="96">
        <v>3000</v>
      </c>
      <c r="Y27" s="96">
        <v>0</v>
      </c>
      <c r="Z27" s="96">
        <v>1850</v>
      </c>
      <c r="AA27" s="96">
        <v>10850</v>
      </c>
      <c r="AB27" s="97">
        <v>7850</v>
      </c>
      <c r="AC27" s="100">
        <v>7850</v>
      </c>
      <c r="AD27" s="95">
        <v>7850</v>
      </c>
      <c r="AE27" s="96">
        <v>0</v>
      </c>
      <c r="AF27" s="96">
        <v>3000</v>
      </c>
      <c r="AG27" s="101">
        <f t="shared" si="1"/>
        <v>72.350230414746548</v>
      </c>
      <c r="AH27" s="99">
        <f>IF(OR(AD27="", AD307="", AD307=0), "", AD27/AD$307*100)</f>
        <v>3.3962927262710589E-3</v>
      </c>
      <c r="AI27" s="102">
        <v>-6090</v>
      </c>
      <c r="AJ27" s="5">
        <f t="shared" si="2"/>
        <v>-77.579617834394909</v>
      </c>
      <c r="AK27" s="4">
        <f t="shared" si="3"/>
        <v>-2.169689905024634E-3</v>
      </c>
      <c r="AL27" s="144"/>
      <c r="AM27" s="144"/>
      <c r="AN27" s="144"/>
      <c r="AO27" s="144"/>
      <c r="AP27" s="144"/>
      <c r="AQ27" s="144"/>
      <c r="AR27" s="144"/>
      <c r="AS27" s="32"/>
      <c r="AY27" s="155"/>
    </row>
    <row r="28" spans="1:51" ht="39" customHeight="1" thickBot="1">
      <c r="A28" s="67" t="s">
        <v>4</v>
      </c>
      <c r="B28" s="68" t="s">
        <v>7</v>
      </c>
      <c r="C28" s="94" t="s">
        <v>7</v>
      </c>
      <c r="D28" s="94" t="s">
        <v>10</v>
      </c>
      <c r="E28" s="94" t="s">
        <v>40</v>
      </c>
      <c r="F28" s="94" t="s">
        <v>15</v>
      </c>
      <c r="G28" s="94" t="s">
        <v>17</v>
      </c>
      <c r="H28" s="177" t="s">
        <v>45</v>
      </c>
      <c r="I28" s="172" t="s">
        <v>12</v>
      </c>
      <c r="J28" s="132" t="s">
        <v>243</v>
      </c>
      <c r="K28" s="95">
        <v>6000</v>
      </c>
      <c r="L28" s="96">
        <v>0</v>
      </c>
      <c r="M28" s="96">
        <v>0</v>
      </c>
      <c r="N28" s="96">
        <v>0</v>
      </c>
      <c r="O28" s="96">
        <v>6000</v>
      </c>
      <c r="P28" s="96">
        <v>1760</v>
      </c>
      <c r="Q28" s="96">
        <v>1760</v>
      </c>
      <c r="R28" s="96">
        <v>1760</v>
      </c>
      <c r="S28" s="97">
        <v>0</v>
      </c>
      <c r="T28" s="96">
        <v>4240</v>
      </c>
      <c r="U28" s="98">
        <f t="shared" si="0"/>
        <v>29.333333333333332</v>
      </c>
      <c r="V28" s="99">
        <f>IF(OR(R28="", R307="", R307=0), "", R28/R$307*100)</f>
        <v>1.2266028212464251E-3</v>
      </c>
      <c r="W28" s="95">
        <v>6000</v>
      </c>
      <c r="X28" s="96">
        <v>3000</v>
      </c>
      <c r="Y28" s="96">
        <v>0</v>
      </c>
      <c r="Z28" s="96">
        <v>1850</v>
      </c>
      <c r="AA28" s="96">
        <v>10850</v>
      </c>
      <c r="AB28" s="97">
        <v>7850</v>
      </c>
      <c r="AC28" s="100">
        <v>7850</v>
      </c>
      <c r="AD28" s="95">
        <v>7850</v>
      </c>
      <c r="AE28" s="96">
        <v>0</v>
      </c>
      <c r="AF28" s="96">
        <v>3000</v>
      </c>
      <c r="AG28" s="101">
        <f t="shared" si="1"/>
        <v>72.350230414746548</v>
      </c>
      <c r="AH28" s="99">
        <f>IF(OR(AD28="", AD307="", AD307=0), "", AD28/AD$307*100)</f>
        <v>3.3962927262710589E-3</v>
      </c>
      <c r="AI28" s="102">
        <v>-6090</v>
      </c>
      <c r="AJ28" s="5">
        <f t="shared" si="2"/>
        <v>-77.579617834394909</v>
      </c>
      <c r="AK28" s="4">
        <f t="shared" si="3"/>
        <v>-2.169689905024634E-3</v>
      </c>
      <c r="AL28" s="143" t="s">
        <v>301</v>
      </c>
      <c r="AM28" s="143" t="s">
        <v>300</v>
      </c>
      <c r="AN28" s="143" t="s">
        <v>449</v>
      </c>
      <c r="AO28" s="143"/>
      <c r="AP28" s="143"/>
      <c r="AQ28" s="143"/>
      <c r="AR28" s="143"/>
      <c r="AS28" s="32"/>
      <c r="AY28" s="155"/>
    </row>
    <row r="29" spans="1:51" ht="16.5" hidden="1" customHeight="1" thickBot="1">
      <c r="A29" s="45" t="s">
        <v>4</v>
      </c>
      <c r="B29" s="46" t="s">
        <v>7</v>
      </c>
      <c r="C29" s="94" t="s">
        <v>7</v>
      </c>
      <c r="D29" s="94" t="s">
        <v>10</v>
      </c>
      <c r="E29" s="94" t="s">
        <v>46</v>
      </c>
      <c r="F29" s="94" t="s">
        <v>5</v>
      </c>
      <c r="G29" s="94" t="s">
        <v>5</v>
      </c>
      <c r="H29" s="177" t="s">
        <v>47</v>
      </c>
      <c r="I29" s="172" t="s">
        <v>12</v>
      </c>
      <c r="J29" s="132" t="s">
        <v>243</v>
      </c>
      <c r="K29" s="95">
        <v>304000</v>
      </c>
      <c r="L29" s="96">
        <v>0</v>
      </c>
      <c r="M29" s="96">
        <v>0</v>
      </c>
      <c r="N29" s="96">
        <v>0</v>
      </c>
      <c r="O29" s="96">
        <v>304000</v>
      </c>
      <c r="P29" s="96">
        <v>303000</v>
      </c>
      <c r="Q29" s="96">
        <v>303000</v>
      </c>
      <c r="R29" s="96">
        <v>303000</v>
      </c>
      <c r="S29" s="97">
        <v>0</v>
      </c>
      <c r="T29" s="96">
        <v>1000</v>
      </c>
      <c r="U29" s="98">
        <f t="shared" si="0"/>
        <v>99.671052631578945</v>
      </c>
      <c r="V29" s="99">
        <f>IF(OR(R29="", R307="", R307=0), "", R29/R$307*100)</f>
        <v>0.21117082661231071</v>
      </c>
      <c r="W29" s="95">
        <v>304000</v>
      </c>
      <c r="X29" s="96">
        <v>0</v>
      </c>
      <c r="Y29" s="96">
        <v>0</v>
      </c>
      <c r="Z29" s="96">
        <v>0</v>
      </c>
      <c r="AA29" s="96">
        <v>304000</v>
      </c>
      <c r="AB29" s="97">
        <v>304000</v>
      </c>
      <c r="AC29" s="100">
        <v>304000</v>
      </c>
      <c r="AD29" s="95">
        <v>304000</v>
      </c>
      <c r="AE29" s="96">
        <v>0</v>
      </c>
      <c r="AF29" s="96">
        <v>0</v>
      </c>
      <c r="AG29" s="101">
        <f t="shared" si="1"/>
        <v>100</v>
      </c>
      <c r="AH29" s="99">
        <f>IF(OR(AD29="", AD307="", AD307=0), "", AD29/AD$307*100)</f>
        <v>0.13152522150145246</v>
      </c>
      <c r="AI29" s="102">
        <v>-1000</v>
      </c>
      <c r="AJ29" s="30">
        <f t="shared" si="2"/>
        <v>-0.3289473684210526</v>
      </c>
      <c r="AK29" s="29">
        <f t="shared" si="3"/>
        <v>7.9645605110858247E-2</v>
      </c>
      <c r="AL29" s="144"/>
      <c r="AM29" s="144"/>
      <c r="AN29" s="144"/>
      <c r="AO29" s="144"/>
      <c r="AP29" s="144"/>
      <c r="AQ29" s="144"/>
      <c r="AR29" s="144"/>
      <c r="AS29" s="32"/>
      <c r="AY29" s="155"/>
    </row>
    <row r="30" spans="1:51" ht="16.5" hidden="1" customHeight="1" thickBot="1">
      <c r="A30" s="56" t="s">
        <v>4</v>
      </c>
      <c r="B30" s="57" t="s">
        <v>7</v>
      </c>
      <c r="C30" s="94" t="s">
        <v>7</v>
      </c>
      <c r="D30" s="94" t="s">
        <v>10</v>
      </c>
      <c r="E30" s="94" t="s">
        <v>46</v>
      </c>
      <c r="F30" s="94" t="s">
        <v>21</v>
      </c>
      <c r="G30" s="94" t="s">
        <v>5</v>
      </c>
      <c r="H30" s="177" t="s">
        <v>48</v>
      </c>
      <c r="I30" s="172" t="s">
        <v>12</v>
      </c>
      <c r="J30" s="132" t="s">
        <v>243</v>
      </c>
      <c r="K30" s="95">
        <v>304000</v>
      </c>
      <c r="L30" s="96">
        <v>0</v>
      </c>
      <c r="M30" s="96">
        <v>0</v>
      </c>
      <c r="N30" s="96">
        <v>0</v>
      </c>
      <c r="O30" s="96">
        <v>304000</v>
      </c>
      <c r="P30" s="96">
        <v>303000</v>
      </c>
      <c r="Q30" s="96">
        <v>303000</v>
      </c>
      <c r="R30" s="96">
        <v>303000</v>
      </c>
      <c r="S30" s="97">
        <v>0</v>
      </c>
      <c r="T30" s="96">
        <v>1000</v>
      </c>
      <c r="U30" s="98">
        <f t="shared" si="0"/>
        <v>99.671052631578945</v>
      </c>
      <c r="V30" s="99">
        <f>IF(OR(R30="", R307="", R307=0), "", R30/R$307*100)</f>
        <v>0.21117082661231071</v>
      </c>
      <c r="W30" s="95">
        <v>304000</v>
      </c>
      <c r="X30" s="96">
        <v>0</v>
      </c>
      <c r="Y30" s="96">
        <v>0</v>
      </c>
      <c r="Z30" s="96">
        <v>0</v>
      </c>
      <c r="AA30" s="96">
        <v>304000</v>
      </c>
      <c r="AB30" s="97">
        <v>304000</v>
      </c>
      <c r="AC30" s="100">
        <v>304000</v>
      </c>
      <c r="AD30" s="95">
        <v>304000</v>
      </c>
      <c r="AE30" s="96">
        <v>0</v>
      </c>
      <c r="AF30" s="96">
        <v>0</v>
      </c>
      <c r="AG30" s="101">
        <f t="shared" si="1"/>
        <v>100</v>
      </c>
      <c r="AH30" s="99">
        <f>IF(OR(AD30="", AD307="", AD307=0), "", AD30/AD$307*100)</f>
        <v>0.13152522150145246</v>
      </c>
      <c r="AI30" s="102">
        <v>-1000</v>
      </c>
      <c r="AJ30" s="5">
        <f t="shared" si="2"/>
        <v>-0.3289473684210526</v>
      </c>
      <c r="AK30" s="4">
        <f t="shared" si="3"/>
        <v>7.9645605110858247E-2</v>
      </c>
      <c r="AL30" s="162"/>
      <c r="AM30" s="162"/>
      <c r="AN30" s="162"/>
      <c r="AO30" s="162"/>
      <c r="AP30" s="162"/>
      <c r="AQ30" s="162"/>
      <c r="AR30" s="162"/>
      <c r="AY30" s="155"/>
    </row>
    <row r="31" spans="1:51" ht="32.25" customHeight="1" thickBot="1">
      <c r="A31" s="67" t="s">
        <v>4</v>
      </c>
      <c r="B31" s="68" t="s">
        <v>7</v>
      </c>
      <c r="C31" s="94" t="s">
        <v>7</v>
      </c>
      <c r="D31" s="94" t="s">
        <v>10</v>
      </c>
      <c r="E31" s="94" t="s">
        <v>46</v>
      </c>
      <c r="F31" s="94" t="s">
        <v>21</v>
      </c>
      <c r="G31" s="94" t="s">
        <v>23</v>
      </c>
      <c r="H31" s="177" t="s">
        <v>49</v>
      </c>
      <c r="I31" s="172" t="s">
        <v>12</v>
      </c>
      <c r="J31" s="132" t="s">
        <v>243</v>
      </c>
      <c r="K31" s="95">
        <v>304000</v>
      </c>
      <c r="L31" s="96">
        <v>0</v>
      </c>
      <c r="M31" s="96">
        <v>0</v>
      </c>
      <c r="N31" s="96">
        <v>0</v>
      </c>
      <c r="O31" s="96">
        <v>304000</v>
      </c>
      <c r="P31" s="96">
        <v>303000</v>
      </c>
      <c r="Q31" s="96">
        <v>303000</v>
      </c>
      <c r="R31" s="96">
        <v>303000</v>
      </c>
      <c r="S31" s="97">
        <v>0</v>
      </c>
      <c r="T31" s="96">
        <v>1000</v>
      </c>
      <c r="U31" s="98">
        <f t="shared" si="0"/>
        <v>99.671052631578945</v>
      </c>
      <c r="V31" s="99">
        <f>IF(OR(R31="", R307="", R307=0), "", R31/R$307*100)</f>
        <v>0.21117082661231071</v>
      </c>
      <c r="W31" s="95">
        <v>304000</v>
      </c>
      <c r="X31" s="96">
        <v>0</v>
      </c>
      <c r="Y31" s="96">
        <v>0</v>
      </c>
      <c r="Z31" s="96">
        <v>0</v>
      </c>
      <c r="AA31" s="96">
        <v>304000</v>
      </c>
      <c r="AB31" s="97">
        <v>304000</v>
      </c>
      <c r="AC31" s="100">
        <v>304000</v>
      </c>
      <c r="AD31" s="95">
        <v>304000</v>
      </c>
      <c r="AE31" s="96">
        <v>0</v>
      </c>
      <c r="AF31" s="96">
        <v>0</v>
      </c>
      <c r="AG31" s="101">
        <f t="shared" si="1"/>
        <v>100</v>
      </c>
      <c r="AH31" s="99">
        <f>IF(OR(AD31="", AD307="", AD307=0), "", AD31/AD$307*100)</f>
        <v>0.13152522150145246</v>
      </c>
      <c r="AI31" s="102">
        <v>-1000</v>
      </c>
      <c r="AJ31" s="5">
        <f t="shared" si="2"/>
        <v>-0.3289473684210526</v>
      </c>
      <c r="AK31" s="4">
        <f t="shared" si="3"/>
        <v>7.9645605110858247E-2</v>
      </c>
      <c r="AL31" s="143" t="s">
        <v>302</v>
      </c>
      <c r="AM31" s="143" t="s">
        <v>400</v>
      </c>
      <c r="AN31" s="143" t="s">
        <v>303</v>
      </c>
      <c r="AO31" s="143"/>
      <c r="AP31" s="143"/>
      <c r="AQ31" s="143"/>
      <c r="AR31" s="143"/>
      <c r="AS31" s="32"/>
      <c r="AT31" s="161"/>
      <c r="AU31" s="161"/>
      <c r="AV31" s="161"/>
      <c r="AW31" s="161"/>
      <c r="AX31" s="161"/>
      <c r="AY31" s="157"/>
    </row>
    <row r="32" spans="1:51" ht="16.5" hidden="1" customHeight="1" thickBot="1">
      <c r="A32" s="76" t="s">
        <v>4</v>
      </c>
      <c r="B32" s="77" t="s">
        <v>7</v>
      </c>
      <c r="C32" s="94" t="s">
        <v>4</v>
      </c>
      <c r="D32" s="94" t="s">
        <v>5</v>
      </c>
      <c r="E32" s="94" t="s">
        <v>5</v>
      </c>
      <c r="F32" s="94" t="s">
        <v>5</v>
      </c>
      <c r="G32" s="94" t="s">
        <v>5</v>
      </c>
      <c r="H32" s="177" t="s">
        <v>50</v>
      </c>
      <c r="I32" s="172" t="s">
        <v>5</v>
      </c>
      <c r="J32" s="132" t="s">
        <v>243</v>
      </c>
      <c r="K32" s="95">
        <v>5286000</v>
      </c>
      <c r="L32" s="96">
        <v>-396000</v>
      </c>
      <c r="M32" s="96">
        <v>0</v>
      </c>
      <c r="N32" s="96">
        <v>0</v>
      </c>
      <c r="O32" s="96">
        <v>4890000</v>
      </c>
      <c r="P32" s="96">
        <v>4827371</v>
      </c>
      <c r="Q32" s="96">
        <v>4827371</v>
      </c>
      <c r="R32" s="96">
        <v>4827371</v>
      </c>
      <c r="S32" s="97">
        <v>0</v>
      </c>
      <c r="T32" s="96">
        <v>62629</v>
      </c>
      <c r="U32" s="98">
        <f t="shared" si="0"/>
        <v>98.719243353783227</v>
      </c>
      <c r="V32" s="99">
        <f>IF(OR(R32="", R307="", R307=0), "", R32/R$307*100)</f>
        <v>3.3643561862518045</v>
      </c>
      <c r="W32" s="95">
        <v>6511000</v>
      </c>
      <c r="X32" s="96">
        <v>-631000</v>
      </c>
      <c r="Y32" s="96">
        <v>0</v>
      </c>
      <c r="Z32" s="96">
        <v>0</v>
      </c>
      <c r="AA32" s="96">
        <v>5880000</v>
      </c>
      <c r="AB32" s="97">
        <v>5846971</v>
      </c>
      <c r="AC32" s="100">
        <v>5846971</v>
      </c>
      <c r="AD32" s="95">
        <v>5846971</v>
      </c>
      <c r="AE32" s="96">
        <v>0</v>
      </c>
      <c r="AF32" s="96">
        <v>33029</v>
      </c>
      <c r="AG32" s="101">
        <f t="shared" si="1"/>
        <v>99.438282312925168</v>
      </c>
      <c r="AH32" s="99">
        <f>IF(OR(AD32="", AD307="", AD307=0), "", AD32/AD$307*100)</f>
        <v>2.529684723314372</v>
      </c>
      <c r="AI32" s="102">
        <v>-1019600</v>
      </c>
      <c r="AJ32" s="26">
        <f t="shared" si="2"/>
        <v>-17.438088883970863</v>
      </c>
      <c r="AK32" s="25">
        <f t="shared" si="3"/>
        <v>0.83467146293743255</v>
      </c>
      <c r="AL32" s="145"/>
      <c r="AM32" s="145"/>
      <c r="AN32" s="145"/>
      <c r="AO32" s="145"/>
      <c r="AP32" s="145"/>
      <c r="AQ32" s="145"/>
      <c r="AR32" s="145"/>
    </row>
    <row r="33" spans="1:45" ht="79.5" customHeight="1" thickBot="1">
      <c r="A33" s="89" t="s">
        <v>4</v>
      </c>
      <c r="B33" s="90" t="s">
        <v>7</v>
      </c>
      <c r="C33" s="94" t="s">
        <v>4</v>
      </c>
      <c r="D33" s="94" t="s">
        <v>51</v>
      </c>
      <c r="E33" s="94" t="s">
        <v>5</v>
      </c>
      <c r="F33" s="94" t="s">
        <v>5</v>
      </c>
      <c r="G33" s="94" t="s">
        <v>5</v>
      </c>
      <c r="H33" s="177" t="s">
        <v>52</v>
      </c>
      <c r="I33" s="172" t="s">
        <v>12</v>
      </c>
      <c r="J33" s="132" t="s">
        <v>243</v>
      </c>
      <c r="K33" s="95">
        <v>4066000</v>
      </c>
      <c r="L33" s="96">
        <v>-396000</v>
      </c>
      <c r="M33" s="96">
        <v>0</v>
      </c>
      <c r="N33" s="96">
        <v>0</v>
      </c>
      <c r="O33" s="96">
        <v>3670000</v>
      </c>
      <c r="P33" s="96">
        <v>3607371</v>
      </c>
      <c r="Q33" s="96">
        <v>3607371</v>
      </c>
      <c r="R33" s="96">
        <v>3607371</v>
      </c>
      <c r="S33" s="97">
        <v>0</v>
      </c>
      <c r="T33" s="96">
        <v>62629</v>
      </c>
      <c r="U33" s="98">
        <f t="shared" si="0"/>
        <v>98.293487738419614</v>
      </c>
      <c r="V33" s="99">
        <f>IF(OR(R33="", R307="", R307=0), "", R33/R$307*100)</f>
        <v>2.5140974124332605</v>
      </c>
      <c r="W33" s="95">
        <v>5291000</v>
      </c>
      <c r="X33" s="96">
        <v>-631000</v>
      </c>
      <c r="Y33" s="96">
        <v>0</v>
      </c>
      <c r="Z33" s="96">
        <v>0</v>
      </c>
      <c r="AA33" s="96">
        <v>4660000</v>
      </c>
      <c r="AB33" s="97">
        <v>4626971</v>
      </c>
      <c r="AC33" s="100">
        <v>4626971</v>
      </c>
      <c r="AD33" s="95">
        <v>4626971</v>
      </c>
      <c r="AE33" s="96">
        <v>0</v>
      </c>
      <c r="AF33" s="96">
        <v>33029</v>
      </c>
      <c r="AG33" s="101">
        <f t="shared" si="1"/>
        <v>99.291223175965669</v>
      </c>
      <c r="AH33" s="99">
        <f>IF(OR(AD33="", AD307="", AD307=0), "", AD33/AD$307*100)</f>
        <v>2.001853242288806</v>
      </c>
      <c r="AI33" s="102">
        <v>-1019600</v>
      </c>
      <c r="AJ33" s="28">
        <f t="shared" si="2"/>
        <v>-22.036014489824986</v>
      </c>
      <c r="AK33" s="27">
        <f t="shared" si="3"/>
        <v>0.51224417014445445</v>
      </c>
      <c r="AL33" s="143" t="s">
        <v>258</v>
      </c>
      <c r="AM33" s="169"/>
      <c r="AN33" s="169"/>
      <c r="AO33" s="169"/>
      <c r="AP33" s="169"/>
      <c r="AQ33" s="169"/>
      <c r="AR33" s="169"/>
      <c r="AS33" s="32"/>
    </row>
    <row r="34" spans="1:45" ht="16.5" hidden="1" customHeight="1">
      <c r="A34" s="45" t="s">
        <v>4</v>
      </c>
      <c r="B34" s="46" t="s">
        <v>7</v>
      </c>
      <c r="C34" s="94" t="s">
        <v>4</v>
      </c>
      <c r="D34" s="94" t="s">
        <v>51</v>
      </c>
      <c r="E34" s="94" t="s">
        <v>13</v>
      </c>
      <c r="F34" s="94" t="s">
        <v>5</v>
      </c>
      <c r="G34" s="94" t="s">
        <v>5</v>
      </c>
      <c r="H34" s="177" t="s">
        <v>14</v>
      </c>
      <c r="I34" s="172" t="s">
        <v>12</v>
      </c>
      <c r="J34" s="132" t="s">
        <v>243</v>
      </c>
      <c r="K34" s="95">
        <v>5000</v>
      </c>
      <c r="L34" s="96">
        <v>0</v>
      </c>
      <c r="M34" s="96">
        <v>0</v>
      </c>
      <c r="N34" s="96">
        <v>0</v>
      </c>
      <c r="O34" s="96">
        <v>5000</v>
      </c>
      <c r="P34" s="96">
        <v>4646</v>
      </c>
      <c r="Q34" s="96">
        <v>4646</v>
      </c>
      <c r="R34" s="96">
        <v>4646</v>
      </c>
      <c r="S34" s="97">
        <v>0</v>
      </c>
      <c r="T34" s="96">
        <v>354</v>
      </c>
      <c r="U34" s="98">
        <f t="shared" si="0"/>
        <v>92.92</v>
      </c>
      <c r="V34" s="99">
        <f>IF(OR(R34="", R307="", R307=0), "", R34/R$307*100)</f>
        <v>3.2379526747220973E-3</v>
      </c>
      <c r="W34" s="95">
        <v>5000</v>
      </c>
      <c r="X34" s="96">
        <v>0</v>
      </c>
      <c r="Y34" s="96">
        <v>0</v>
      </c>
      <c r="Z34" s="96">
        <v>0</v>
      </c>
      <c r="AA34" s="96">
        <v>5000</v>
      </c>
      <c r="AB34" s="97">
        <v>1575</v>
      </c>
      <c r="AC34" s="100">
        <v>1575</v>
      </c>
      <c r="AD34" s="95">
        <v>1575</v>
      </c>
      <c r="AE34" s="96">
        <v>0</v>
      </c>
      <c r="AF34" s="96">
        <v>3425</v>
      </c>
      <c r="AG34" s="101">
        <f t="shared" si="1"/>
        <v>31.5</v>
      </c>
      <c r="AH34" s="99">
        <f>IF(OR(AD34="", AD307="", AD307=0), "", AD34/AD$307*100)</f>
        <v>6.8142178902890675E-4</v>
      </c>
      <c r="AI34" s="102">
        <v>3071</v>
      </c>
      <c r="AJ34" s="30">
        <f t="shared" si="2"/>
        <v>194.98412698412699</v>
      </c>
      <c r="AK34" s="29">
        <f t="shared" si="3"/>
        <v>2.5565308856931907E-3</v>
      </c>
      <c r="AL34" s="344" t="s">
        <v>304</v>
      </c>
      <c r="AM34" s="344" t="s">
        <v>305</v>
      </c>
      <c r="AN34" s="344" t="s">
        <v>306</v>
      </c>
      <c r="AO34" s="344"/>
      <c r="AP34" s="344"/>
      <c r="AQ34" s="344"/>
      <c r="AR34" s="344"/>
      <c r="AS34" s="34"/>
    </row>
    <row r="35" spans="1:45" ht="16.5" hidden="1" customHeight="1">
      <c r="A35" s="56" t="s">
        <v>4</v>
      </c>
      <c r="B35" s="57" t="s">
        <v>7</v>
      </c>
      <c r="C35" s="94" t="s">
        <v>4</v>
      </c>
      <c r="D35" s="94" t="s">
        <v>51</v>
      </c>
      <c r="E35" s="94" t="s">
        <v>13</v>
      </c>
      <c r="F35" s="94" t="s">
        <v>15</v>
      </c>
      <c r="G35" s="94" t="s">
        <v>5</v>
      </c>
      <c r="H35" s="177" t="s">
        <v>16</v>
      </c>
      <c r="I35" s="172" t="s">
        <v>12</v>
      </c>
      <c r="J35" s="132" t="s">
        <v>243</v>
      </c>
      <c r="K35" s="95">
        <v>5000</v>
      </c>
      <c r="L35" s="96">
        <v>0</v>
      </c>
      <c r="M35" s="96">
        <v>0</v>
      </c>
      <c r="N35" s="96">
        <v>0</v>
      </c>
      <c r="O35" s="96">
        <v>5000</v>
      </c>
      <c r="P35" s="96">
        <v>4646</v>
      </c>
      <c r="Q35" s="96">
        <v>4646</v>
      </c>
      <c r="R35" s="96">
        <v>4646</v>
      </c>
      <c r="S35" s="97">
        <v>0</v>
      </c>
      <c r="T35" s="96">
        <v>354</v>
      </c>
      <c r="U35" s="98">
        <f t="shared" si="0"/>
        <v>92.92</v>
      </c>
      <c r="V35" s="99">
        <f>IF(OR(R35="", R307="", R307=0), "", R35/R$307*100)</f>
        <v>3.2379526747220973E-3</v>
      </c>
      <c r="W35" s="95">
        <v>5000</v>
      </c>
      <c r="X35" s="96">
        <v>0</v>
      </c>
      <c r="Y35" s="96">
        <v>0</v>
      </c>
      <c r="Z35" s="96">
        <v>0</v>
      </c>
      <c r="AA35" s="96">
        <v>5000</v>
      </c>
      <c r="AB35" s="97">
        <v>1575</v>
      </c>
      <c r="AC35" s="100">
        <v>1575</v>
      </c>
      <c r="AD35" s="95">
        <v>1575</v>
      </c>
      <c r="AE35" s="96">
        <v>0</v>
      </c>
      <c r="AF35" s="96">
        <v>3425</v>
      </c>
      <c r="AG35" s="101">
        <f t="shared" si="1"/>
        <v>31.5</v>
      </c>
      <c r="AH35" s="99">
        <f>IF(OR(AD35="", AD307="", AD307=0), "", AD35/AD$307*100)</f>
        <v>6.8142178902890675E-4</v>
      </c>
      <c r="AI35" s="102">
        <v>3071</v>
      </c>
      <c r="AJ35" s="5">
        <f t="shared" si="2"/>
        <v>194.98412698412699</v>
      </c>
      <c r="AK35" s="4">
        <f t="shared" si="3"/>
        <v>2.5565308856931907E-3</v>
      </c>
      <c r="AL35" s="345"/>
      <c r="AM35" s="345"/>
      <c r="AN35" s="345"/>
      <c r="AO35" s="345"/>
      <c r="AP35" s="345"/>
      <c r="AQ35" s="345"/>
      <c r="AR35" s="345"/>
      <c r="AS35" s="35"/>
    </row>
    <row r="36" spans="1:45" ht="25.5" customHeight="1" thickBot="1">
      <c r="A36" s="67" t="s">
        <v>4</v>
      </c>
      <c r="B36" s="68" t="s">
        <v>7</v>
      </c>
      <c r="C36" s="94" t="s">
        <v>4</v>
      </c>
      <c r="D36" s="94" t="s">
        <v>51</v>
      </c>
      <c r="E36" s="94" t="s">
        <v>13</v>
      </c>
      <c r="F36" s="94" t="s">
        <v>15</v>
      </c>
      <c r="G36" s="94" t="s">
        <v>17</v>
      </c>
      <c r="H36" s="177" t="s">
        <v>18</v>
      </c>
      <c r="I36" s="172" t="s">
        <v>12</v>
      </c>
      <c r="J36" s="132" t="s">
        <v>243</v>
      </c>
      <c r="K36" s="95">
        <v>5000</v>
      </c>
      <c r="L36" s="96">
        <v>0</v>
      </c>
      <c r="M36" s="96">
        <v>0</v>
      </c>
      <c r="N36" s="96">
        <v>0</v>
      </c>
      <c r="O36" s="96">
        <v>5000</v>
      </c>
      <c r="P36" s="96">
        <v>4646</v>
      </c>
      <c r="Q36" s="96">
        <v>4646</v>
      </c>
      <c r="R36" s="96">
        <v>4646</v>
      </c>
      <c r="S36" s="97">
        <v>0</v>
      </c>
      <c r="T36" s="96">
        <v>354</v>
      </c>
      <c r="U36" s="98">
        <f t="shared" si="0"/>
        <v>92.92</v>
      </c>
      <c r="V36" s="99">
        <f>IF(OR(R36="", R307="", R307=0), "", R36/R$307*100)</f>
        <v>3.2379526747220973E-3</v>
      </c>
      <c r="W36" s="95">
        <v>5000</v>
      </c>
      <c r="X36" s="96">
        <v>0</v>
      </c>
      <c r="Y36" s="96">
        <v>0</v>
      </c>
      <c r="Z36" s="96">
        <v>0</v>
      </c>
      <c r="AA36" s="96">
        <v>5000</v>
      </c>
      <c r="AB36" s="97">
        <v>1575</v>
      </c>
      <c r="AC36" s="100">
        <v>1575</v>
      </c>
      <c r="AD36" s="95">
        <v>1575</v>
      </c>
      <c r="AE36" s="96">
        <v>0</v>
      </c>
      <c r="AF36" s="96">
        <v>3425</v>
      </c>
      <c r="AG36" s="101">
        <f t="shared" si="1"/>
        <v>31.5</v>
      </c>
      <c r="AH36" s="99">
        <f>IF(OR(AD36="", AD307="", AD307=0), "", AD36/AD$307*100)</f>
        <v>6.8142178902890675E-4</v>
      </c>
      <c r="AI36" s="102">
        <v>3071</v>
      </c>
      <c r="AJ36" s="5">
        <f t="shared" si="2"/>
        <v>194.98412698412699</v>
      </c>
      <c r="AK36" s="4">
        <f t="shared" si="3"/>
        <v>2.5565308856931907E-3</v>
      </c>
      <c r="AL36" s="345"/>
      <c r="AM36" s="345"/>
      <c r="AN36" s="345"/>
      <c r="AO36" s="345"/>
      <c r="AP36" s="345"/>
      <c r="AQ36" s="345"/>
      <c r="AR36" s="345"/>
      <c r="AS36" s="35"/>
    </row>
    <row r="37" spans="1:45" ht="16.5" hidden="1" customHeight="1" thickBot="1">
      <c r="A37" s="80" t="s">
        <v>4</v>
      </c>
      <c r="B37" s="81" t="s">
        <v>7</v>
      </c>
      <c r="C37" s="94" t="s">
        <v>4</v>
      </c>
      <c r="D37" s="94" t="s">
        <v>51</v>
      </c>
      <c r="E37" s="94" t="s">
        <v>21</v>
      </c>
      <c r="F37" s="94" t="s">
        <v>5</v>
      </c>
      <c r="G37" s="94" t="s">
        <v>5</v>
      </c>
      <c r="H37" s="177" t="s">
        <v>25</v>
      </c>
      <c r="I37" s="172" t="s">
        <v>12</v>
      </c>
      <c r="J37" s="132" t="s">
        <v>243</v>
      </c>
      <c r="K37" s="95">
        <v>2664000</v>
      </c>
      <c r="L37" s="96">
        <v>-396000</v>
      </c>
      <c r="M37" s="96">
        <v>0</v>
      </c>
      <c r="N37" s="96">
        <v>0</v>
      </c>
      <c r="O37" s="96">
        <v>2268000</v>
      </c>
      <c r="P37" s="96">
        <v>2217600</v>
      </c>
      <c r="Q37" s="96">
        <v>2217600</v>
      </c>
      <c r="R37" s="96">
        <v>2217600</v>
      </c>
      <c r="S37" s="97">
        <v>0</v>
      </c>
      <c r="T37" s="96">
        <v>50400</v>
      </c>
      <c r="U37" s="98">
        <f t="shared" si="0"/>
        <v>97.777777777777771</v>
      </c>
      <c r="V37" s="99">
        <f>IF(OR(R37="", R307="", R307=0), "", R37/R$307*100)</f>
        <v>1.5455195547704959</v>
      </c>
      <c r="W37" s="95">
        <v>2578000</v>
      </c>
      <c r="X37" s="96">
        <v>-631000</v>
      </c>
      <c r="Y37" s="96">
        <v>0</v>
      </c>
      <c r="Z37" s="96">
        <v>0</v>
      </c>
      <c r="AA37" s="96">
        <v>1947000</v>
      </c>
      <c r="AB37" s="97">
        <v>1918196</v>
      </c>
      <c r="AC37" s="100">
        <v>1918196</v>
      </c>
      <c r="AD37" s="95">
        <v>1918196</v>
      </c>
      <c r="AE37" s="96">
        <v>0</v>
      </c>
      <c r="AF37" s="96">
        <v>28804</v>
      </c>
      <c r="AG37" s="101">
        <f t="shared" si="1"/>
        <v>98.520595788392399</v>
      </c>
      <c r="AH37" s="99">
        <f>IF(OR(AD37="", AD307="", AD307=0), "", AD37/AD$307*100)</f>
        <v>0.82990511112894771</v>
      </c>
      <c r="AI37" s="102">
        <v>299404</v>
      </c>
      <c r="AJ37" s="30">
        <f t="shared" si="2"/>
        <v>15.608623936240093</v>
      </c>
      <c r="AK37" s="29">
        <f t="shared" si="3"/>
        <v>0.71561444364154814</v>
      </c>
      <c r="AL37" s="145"/>
      <c r="AM37" s="147"/>
      <c r="AN37" s="147"/>
      <c r="AO37" s="147"/>
      <c r="AP37" s="147"/>
      <c r="AQ37" s="147"/>
      <c r="AR37" s="147"/>
    </row>
    <row r="38" spans="1:45" ht="20.25" hidden="1" customHeight="1">
      <c r="A38" s="45" t="s">
        <v>4</v>
      </c>
      <c r="B38" s="46" t="s">
        <v>7</v>
      </c>
      <c r="C38" s="94" t="s">
        <v>4</v>
      </c>
      <c r="D38" s="94" t="s">
        <v>51</v>
      </c>
      <c r="E38" s="94" t="s">
        <v>21</v>
      </c>
      <c r="F38" s="94" t="s">
        <v>21</v>
      </c>
      <c r="G38" s="94" t="s">
        <v>5</v>
      </c>
      <c r="H38" s="177" t="s">
        <v>26</v>
      </c>
      <c r="I38" s="172" t="s">
        <v>12</v>
      </c>
      <c r="J38" s="132" t="s">
        <v>243</v>
      </c>
      <c r="K38" s="95">
        <v>50000</v>
      </c>
      <c r="L38" s="96">
        <v>0</v>
      </c>
      <c r="M38" s="96">
        <v>0</v>
      </c>
      <c r="N38" s="96">
        <v>0</v>
      </c>
      <c r="O38" s="96">
        <v>50000</v>
      </c>
      <c r="P38" s="96">
        <v>0</v>
      </c>
      <c r="Q38" s="96">
        <v>0</v>
      </c>
      <c r="R38" s="96">
        <v>0</v>
      </c>
      <c r="S38" s="97">
        <v>0</v>
      </c>
      <c r="T38" s="96">
        <v>50000</v>
      </c>
      <c r="U38" s="98">
        <f t="shared" si="0"/>
        <v>0</v>
      </c>
      <c r="V38" s="99">
        <f>IF(OR(R38="", R307="", R307=0), "", R38/R$307*100)</f>
        <v>0</v>
      </c>
      <c r="W38" s="95">
        <v>50000</v>
      </c>
      <c r="X38" s="96">
        <v>0</v>
      </c>
      <c r="Y38" s="96">
        <v>0</v>
      </c>
      <c r="Z38" s="96">
        <v>0</v>
      </c>
      <c r="AA38" s="96">
        <v>50000</v>
      </c>
      <c r="AB38" s="97">
        <v>50000</v>
      </c>
      <c r="AC38" s="100">
        <v>50000</v>
      </c>
      <c r="AD38" s="95">
        <v>50000</v>
      </c>
      <c r="AE38" s="96">
        <v>0</v>
      </c>
      <c r="AF38" s="96">
        <v>0</v>
      </c>
      <c r="AG38" s="101">
        <f t="shared" si="1"/>
        <v>100</v>
      </c>
      <c r="AH38" s="99">
        <f>IF(OR(AD38="", AD307="", AD307=0), "", AD38/AD$307*100)</f>
        <v>2.163243774694942E-2</v>
      </c>
      <c r="AI38" s="102">
        <v>-50000</v>
      </c>
      <c r="AJ38" s="5" t="str">
        <f t="shared" si="2"/>
        <v>皆減</v>
      </c>
      <c r="AK38" s="4">
        <f t="shared" si="3"/>
        <v>-2.163243774694942E-2</v>
      </c>
      <c r="AL38" s="344" t="s">
        <v>307</v>
      </c>
      <c r="AM38" s="344" t="s">
        <v>308</v>
      </c>
      <c r="AN38" s="344" t="s">
        <v>381</v>
      </c>
      <c r="AO38" s="344"/>
      <c r="AP38" s="344"/>
      <c r="AQ38" s="344"/>
      <c r="AR38" s="344"/>
      <c r="AS38" s="34"/>
    </row>
    <row r="39" spans="1:45" ht="19.5" customHeight="1" thickBot="1">
      <c r="A39" s="67" t="s">
        <v>4</v>
      </c>
      <c r="B39" s="68" t="s">
        <v>7</v>
      </c>
      <c r="C39" s="94" t="s">
        <v>4</v>
      </c>
      <c r="D39" s="94" t="s">
        <v>51</v>
      </c>
      <c r="E39" s="94" t="s">
        <v>21</v>
      </c>
      <c r="F39" s="94" t="s">
        <v>21</v>
      </c>
      <c r="G39" s="94" t="s">
        <v>23</v>
      </c>
      <c r="H39" s="177" t="s">
        <v>27</v>
      </c>
      <c r="I39" s="172" t="s">
        <v>12</v>
      </c>
      <c r="J39" s="132" t="s">
        <v>243</v>
      </c>
      <c r="K39" s="95">
        <v>50000</v>
      </c>
      <c r="L39" s="96">
        <v>0</v>
      </c>
      <c r="M39" s="96">
        <v>0</v>
      </c>
      <c r="N39" s="96">
        <v>0</v>
      </c>
      <c r="O39" s="96">
        <v>50000</v>
      </c>
      <c r="P39" s="96">
        <v>0</v>
      </c>
      <c r="Q39" s="96">
        <v>0</v>
      </c>
      <c r="R39" s="96">
        <v>0</v>
      </c>
      <c r="S39" s="97">
        <v>0</v>
      </c>
      <c r="T39" s="96">
        <v>50000</v>
      </c>
      <c r="U39" s="98">
        <f t="shared" si="0"/>
        <v>0</v>
      </c>
      <c r="V39" s="99">
        <f>IF(OR(R39="", R307="", R307=0), "", R39/R$307*100)</f>
        <v>0</v>
      </c>
      <c r="W39" s="95">
        <v>50000</v>
      </c>
      <c r="X39" s="96">
        <v>0</v>
      </c>
      <c r="Y39" s="96">
        <v>0</v>
      </c>
      <c r="Z39" s="96">
        <v>0</v>
      </c>
      <c r="AA39" s="96">
        <v>50000</v>
      </c>
      <c r="AB39" s="97">
        <v>50000</v>
      </c>
      <c r="AC39" s="100">
        <v>50000</v>
      </c>
      <c r="AD39" s="95">
        <v>50000</v>
      </c>
      <c r="AE39" s="96">
        <v>0</v>
      </c>
      <c r="AF39" s="96">
        <v>0</v>
      </c>
      <c r="AG39" s="101">
        <f t="shared" si="1"/>
        <v>100</v>
      </c>
      <c r="AH39" s="99">
        <f>IF(OR(AD39="", AD307="", AD307=0), "", AD39/AD$307*100)</f>
        <v>2.163243774694942E-2</v>
      </c>
      <c r="AI39" s="102">
        <v>-50000</v>
      </c>
      <c r="AJ39" s="5" t="str">
        <f t="shared" si="2"/>
        <v>皆減</v>
      </c>
      <c r="AK39" s="4">
        <f t="shared" si="3"/>
        <v>-2.163243774694942E-2</v>
      </c>
      <c r="AL39" s="345"/>
      <c r="AM39" s="345"/>
      <c r="AN39" s="345"/>
      <c r="AO39" s="345"/>
      <c r="AP39" s="345"/>
      <c r="AQ39" s="345"/>
      <c r="AR39" s="345"/>
      <c r="AS39" s="35"/>
    </row>
    <row r="40" spans="1:45" ht="21" hidden="1" customHeight="1">
      <c r="A40" s="76" t="s">
        <v>4</v>
      </c>
      <c r="B40" s="77" t="s">
        <v>7</v>
      </c>
      <c r="C40" s="94" t="s">
        <v>4</v>
      </c>
      <c r="D40" s="94" t="s">
        <v>51</v>
      </c>
      <c r="E40" s="94" t="s">
        <v>21</v>
      </c>
      <c r="F40" s="94" t="s">
        <v>32</v>
      </c>
      <c r="G40" s="94" t="s">
        <v>5</v>
      </c>
      <c r="H40" s="177" t="s">
        <v>33</v>
      </c>
      <c r="I40" s="172" t="s">
        <v>12</v>
      </c>
      <c r="J40" s="132" t="s">
        <v>243</v>
      </c>
      <c r="K40" s="95">
        <v>2614000</v>
      </c>
      <c r="L40" s="96">
        <v>-396000</v>
      </c>
      <c r="M40" s="96">
        <v>0</v>
      </c>
      <c r="N40" s="96">
        <v>0</v>
      </c>
      <c r="O40" s="96">
        <v>2218000</v>
      </c>
      <c r="P40" s="96">
        <v>2217600</v>
      </c>
      <c r="Q40" s="96">
        <v>2217600</v>
      </c>
      <c r="R40" s="96">
        <v>2217600</v>
      </c>
      <c r="S40" s="97">
        <v>0</v>
      </c>
      <c r="T40" s="96">
        <v>400</v>
      </c>
      <c r="U40" s="98">
        <f t="shared" si="0"/>
        <v>99.981965734896306</v>
      </c>
      <c r="V40" s="99">
        <f>IF(OR(R40="", R307="", R307=0), "", R40/R$307*100)</f>
        <v>1.5455195547704959</v>
      </c>
      <c r="W40" s="95">
        <v>2528000</v>
      </c>
      <c r="X40" s="96">
        <v>-631000</v>
      </c>
      <c r="Y40" s="96">
        <v>0</v>
      </c>
      <c r="Z40" s="96">
        <v>0</v>
      </c>
      <c r="AA40" s="96">
        <v>1897000</v>
      </c>
      <c r="AB40" s="97">
        <v>1868196</v>
      </c>
      <c r="AC40" s="100">
        <v>1868196</v>
      </c>
      <c r="AD40" s="95">
        <v>1868196</v>
      </c>
      <c r="AE40" s="96">
        <v>0</v>
      </c>
      <c r="AF40" s="96">
        <v>28804</v>
      </c>
      <c r="AG40" s="101">
        <f t="shared" si="1"/>
        <v>98.481602530311022</v>
      </c>
      <c r="AH40" s="99">
        <f>IF(OR(AD40="", AD307="", AD307=0), "", AD40/AD$307*100)</f>
        <v>0.80827267338199837</v>
      </c>
      <c r="AI40" s="102">
        <v>349404</v>
      </c>
      <c r="AJ40" s="5">
        <f t="shared" si="2"/>
        <v>18.702748533879742</v>
      </c>
      <c r="AK40" s="4">
        <f t="shared" si="3"/>
        <v>0.73724688138849748</v>
      </c>
      <c r="AL40" s="344" t="s">
        <v>309</v>
      </c>
      <c r="AM40" s="344" t="s">
        <v>310</v>
      </c>
      <c r="AN40" s="344" t="s">
        <v>311</v>
      </c>
      <c r="AO40" s="344"/>
      <c r="AP40" s="344"/>
      <c r="AQ40" s="344"/>
      <c r="AR40" s="344"/>
      <c r="AS40" s="34"/>
    </row>
    <row r="41" spans="1:45" ht="22.5" customHeight="1" thickBot="1">
      <c r="A41" s="67" t="s">
        <v>4</v>
      </c>
      <c r="B41" s="68" t="s">
        <v>7</v>
      </c>
      <c r="C41" s="94" t="s">
        <v>4</v>
      </c>
      <c r="D41" s="94" t="s">
        <v>51</v>
      </c>
      <c r="E41" s="94" t="s">
        <v>21</v>
      </c>
      <c r="F41" s="94" t="s">
        <v>32</v>
      </c>
      <c r="G41" s="94" t="s">
        <v>34</v>
      </c>
      <c r="H41" s="177" t="s">
        <v>53</v>
      </c>
      <c r="I41" s="172" t="s">
        <v>12</v>
      </c>
      <c r="J41" s="132" t="s">
        <v>243</v>
      </c>
      <c r="K41" s="95">
        <v>2614000</v>
      </c>
      <c r="L41" s="96">
        <v>-396000</v>
      </c>
      <c r="M41" s="96">
        <v>0</v>
      </c>
      <c r="N41" s="96">
        <v>0</v>
      </c>
      <c r="O41" s="96">
        <v>2218000</v>
      </c>
      <c r="P41" s="96">
        <v>2217600</v>
      </c>
      <c r="Q41" s="96">
        <v>2217600</v>
      </c>
      <c r="R41" s="96">
        <v>2217600</v>
      </c>
      <c r="S41" s="97">
        <v>0</v>
      </c>
      <c r="T41" s="96">
        <v>400</v>
      </c>
      <c r="U41" s="98">
        <f t="shared" si="0"/>
        <v>99.981965734896306</v>
      </c>
      <c r="V41" s="99">
        <f>IF(OR(R41="", R307="", R307=0), "", R41/R$307*100)</f>
        <v>1.5455195547704959</v>
      </c>
      <c r="W41" s="95">
        <v>2528000</v>
      </c>
      <c r="X41" s="96">
        <v>-631000</v>
      </c>
      <c r="Y41" s="96">
        <v>0</v>
      </c>
      <c r="Z41" s="96">
        <v>0</v>
      </c>
      <c r="AA41" s="96">
        <v>1897000</v>
      </c>
      <c r="AB41" s="97">
        <v>1868196</v>
      </c>
      <c r="AC41" s="100">
        <v>1868196</v>
      </c>
      <c r="AD41" s="95">
        <v>1868196</v>
      </c>
      <c r="AE41" s="96">
        <v>0</v>
      </c>
      <c r="AF41" s="96">
        <v>28804</v>
      </c>
      <c r="AG41" s="101">
        <f t="shared" si="1"/>
        <v>98.481602530311022</v>
      </c>
      <c r="AH41" s="99">
        <f>IF(OR(AD41="", AD307="", AD307=0), "", AD41/AD$307*100)</f>
        <v>0.80827267338199837</v>
      </c>
      <c r="AI41" s="102">
        <v>349404</v>
      </c>
      <c r="AJ41" s="5">
        <f t="shared" si="2"/>
        <v>18.702748533879742</v>
      </c>
      <c r="AK41" s="4">
        <f t="shared" si="3"/>
        <v>0.73724688138849748</v>
      </c>
      <c r="AL41" s="345"/>
      <c r="AM41" s="345"/>
      <c r="AN41" s="345"/>
      <c r="AO41" s="345"/>
      <c r="AP41" s="345"/>
      <c r="AQ41" s="345"/>
      <c r="AR41" s="345"/>
      <c r="AS41" s="35"/>
    </row>
    <row r="42" spans="1:45" ht="16.5" hidden="1" customHeight="1">
      <c r="A42" s="45" t="s">
        <v>4</v>
      </c>
      <c r="B42" s="46" t="s">
        <v>7</v>
      </c>
      <c r="C42" s="94" t="s">
        <v>4</v>
      </c>
      <c r="D42" s="94" t="s">
        <v>51</v>
      </c>
      <c r="E42" s="94" t="s">
        <v>36</v>
      </c>
      <c r="F42" s="94" t="s">
        <v>5</v>
      </c>
      <c r="G42" s="94" t="s">
        <v>5</v>
      </c>
      <c r="H42" s="177" t="s">
        <v>37</v>
      </c>
      <c r="I42" s="172" t="s">
        <v>12</v>
      </c>
      <c r="J42" s="132" t="s">
        <v>243</v>
      </c>
      <c r="K42" s="95">
        <v>209000</v>
      </c>
      <c r="L42" s="96">
        <v>0</v>
      </c>
      <c r="M42" s="96">
        <v>0</v>
      </c>
      <c r="N42" s="96">
        <v>0</v>
      </c>
      <c r="O42" s="96">
        <v>209000</v>
      </c>
      <c r="P42" s="96">
        <v>197125</v>
      </c>
      <c r="Q42" s="96">
        <v>197125</v>
      </c>
      <c r="R42" s="96">
        <v>197125</v>
      </c>
      <c r="S42" s="97">
        <v>0</v>
      </c>
      <c r="T42" s="96">
        <v>11875</v>
      </c>
      <c r="U42" s="98">
        <f t="shared" si="0"/>
        <v>94.318181818181827</v>
      </c>
      <c r="V42" s="99">
        <f>IF(OR(R42="", R307="", R307=0), "", R42/R$307*100)</f>
        <v>0.13738300064670542</v>
      </c>
      <c r="W42" s="95">
        <v>200000</v>
      </c>
      <c r="X42" s="96">
        <v>0</v>
      </c>
      <c r="Y42" s="96">
        <v>0</v>
      </c>
      <c r="Z42" s="96">
        <v>0</v>
      </c>
      <c r="AA42" s="96">
        <v>200000</v>
      </c>
      <c r="AB42" s="97">
        <v>199200</v>
      </c>
      <c r="AC42" s="100">
        <v>199200</v>
      </c>
      <c r="AD42" s="95">
        <v>199200</v>
      </c>
      <c r="AE42" s="96">
        <v>0</v>
      </c>
      <c r="AF42" s="96">
        <v>800</v>
      </c>
      <c r="AG42" s="101">
        <f t="shared" si="1"/>
        <v>99.6</v>
      </c>
      <c r="AH42" s="99">
        <f>IF(OR(AD42="", AD307="", AD307=0), "", AD42/AD$307*100)</f>
        <v>8.6183631983846487E-2</v>
      </c>
      <c r="AI42" s="102">
        <v>-2075</v>
      </c>
      <c r="AJ42" s="30">
        <f t="shared" si="2"/>
        <v>-1.0416666666666665</v>
      </c>
      <c r="AK42" s="29">
        <f t="shared" si="3"/>
        <v>5.119936866285893E-2</v>
      </c>
      <c r="AL42" s="344" t="s">
        <v>339</v>
      </c>
      <c r="AM42" s="344" t="s">
        <v>312</v>
      </c>
      <c r="AN42" s="344" t="s">
        <v>313</v>
      </c>
      <c r="AO42" s="344"/>
      <c r="AP42" s="344"/>
      <c r="AQ42" s="344"/>
      <c r="AR42" s="344"/>
      <c r="AS42" s="34"/>
    </row>
    <row r="43" spans="1:45" ht="12" hidden="1" customHeight="1">
      <c r="A43" s="56" t="s">
        <v>4</v>
      </c>
      <c r="B43" s="57" t="s">
        <v>7</v>
      </c>
      <c r="C43" s="94" t="s">
        <v>4</v>
      </c>
      <c r="D43" s="94" t="s">
        <v>51</v>
      </c>
      <c r="E43" s="94" t="s">
        <v>36</v>
      </c>
      <c r="F43" s="94" t="s">
        <v>32</v>
      </c>
      <c r="G43" s="94" t="s">
        <v>5</v>
      </c>
      <c r="H43" s="177" t="s">
        <v>54</v>
      </c>
      <c r="I43" s="172" t="s">
        <v>12</v>
      </c>
      <c r="J43" s="132" t="s">
        <v>243</v>
      </c>
      <c r="K43" s="95">
        <v>209000</v>
      </c>
      <c r="L43" s="96">
        <v>0</v>
      </c>
      <c r="M43" s="96">
        <v>0</v>
      </c>
      <c r="N43" s="96">
        <v>0</v>
      </c>
      <c r="O43" s="96">
        <v>209000</v>
      </c>
      <c r="P43" s="96">
        <v>197125</v>
      </c>
      <c r="Q43" s="96">
        <v>197125</v>
      </c>
      <c r="R43" s="96">
        <v>197125</v>
      </c>
      <c r="S43" s="97">
        <v>0</v>
      </c>
      <c r="T43" s="96">
        <v>11875</v>
      </c>
      <c r="U43" s="98">
        <f t="shared" si="0"/>
        <v>94.318181818181827</v>
      </c>
      <c r="V43" s="99">
        <f>IF(OR(R43="", R307="", R307=0), "", R43/R$307*100)</f>
        <v>0.13738300064670542</v>
      </c>
      <c r="W43" s="95">
        <v>200000</v>
      </c>
      <c r="X43" s="96">
        <v>0</v>
      </c>
      <c r="Y43" s="96">
        <v>0</v>
      </c>
      <c r="Z43" s="96">
        <v>0</v>
      </c>
      <c r="AA43" s="96">
        <v>200000</v>
      </c>
      <c r="AB43" s="97">
        <v>199200</v>
      </c>
      <c r="AC43" s="100">
        <v>199200</v>
      </c>
      <c r="AD43" s="95">
        <v>199200</v>
      </c>
      <c r="AE43" s="96">
        <v>0</v>
      </c>
      <c r="AF43" s="96">
        <v>800</v>
      </c>
      <c r="AG43" s="101">
        <f t="shared" si="1"/>
        <v>99.6</v>
      </c>
      <c r="AH43" s="99">
        <f>IF(OR(AD43="", AD307="", AD307=0), "", AD43/AD$307*100)</f>
        <v>8.6183631983846487E-2</v>
      </c>
      <c r="AI43" s="102">
        <v>-2075</v>
      </c>
      <c r="AJ43" s="5">
        <f t="shared" si="2"/>
        <v>-1.0416666666666665</v>
      </c>
      <c r="AK43" s="4">
        <f t="shared" si="3"/>
        <v>5.119936866285893E-2</v>
      </c>
      <c r="AL43" s="345"/>
      <c r="AM43" s="345"/>
      <c r="AN43" s="345"/>
      <c r="AO43" s="345"/>
      <c r="AP43" s="345"/>
      <c r="AQ43" s="345"/>
      <c r="AR43" s="345"/>
      <c r="AS43" s="35"/>
    </row>
    <row r="44" spans="1:45" ht="30.75" customHeight="1" thickBot="1">
      <c r="A44" s="67" t="s">
        <v>4</v>
      </c>
      <c r="B44" s="68" t="s">
        <v>7</v>
      </c>
      <c r="C44" s="94" t="s">
        <v>4</v>
      </c>
      <c r="D44" s="94" t="s">
        <v>51</v>
      </c>
      <c r="E44" s="94" t="s">
        <v>36</v>
      </c>
      <c r="F44" s="94" t="s">
        <v>32</v>
      </c>
      <c r="G44" s="94" t="s">
        <v>34</v>
      </c>
      <c r="H44" s="177" t="s">
        <v>55</v>
      </c>
      <c r="I44" s="172" t="s">
        <v>12</v>
      </c>
      <c r="J44" s="132" t="s">
        <v>243</v>
      </c>
      <c r="K44" s="95">
        <v>209000</v>
      </c>
      <c r="L44" s="96">
        <v>0</v>
      </c>
      <c r="M44" s="96">
        <v>0</v>
      </c>
      <c r="N44" s="96">
        <v>0</v>
      </c>
      <c r="O44" s="96">
        <v>209000</v>
      </c>
      <c r="P44" s="96">
        <v>197125</v>
      </c>
      <c r="Q44" s="96">
        <v>197125</v>
      </c>
      <c r="R44" s="96">
        <v>197125</v>
      </c>
      <c r="S44" s="97">
        <v>0</v>
      </c>
      <c r="T44" s="96">
        <v>11875</v>
      </c>
      <c r="U44" s="98">
        <f t="shared" si="0"/>
        <v>94.318181818181827</v>
      </c>
      <c r="V44" s="99">
        <f>IF(OR(R44="", R307="", R307=0), "", R44/R$307*100)</f>
        <v>0.13738300064670542</v>
      </c>
      <c r="W44" s="95">
        <v>200000</v>
      </c>
      <c r="X44" s="96">
        <v>0</v>
      </c>
      <c r="Y44" s="96">
        <v>0</v>
      </c>
      <c r="Z44" s="96">
        <v>0</v>
      </c>
      <c r="AA44" s="96">
        <v>200000</v>
      </c>
      <c r="AB44" s="97">
        <v>199200</v>
      </c>
      <c r="AC44" s="100">
        <v>199200</v>
      </c>
      <c r="AD44" s="95">
        <v>199200</v>
      </c>
      <c r="AE44" s="96">
        <v>0</v>
      </c>
      <c r="AF44" s="96">
        <v>800</v>
      </c>
      <c r="AG44" s="101">
        <f t="shared" si="1"/>
        <v>99.6</v>
      </c>
      <c r="AH44" s="99">
        <f>IF(OR(AD44="", AD307="", AD307=0), "", AD44/AD$307*100)</f>
        <v>8.6183631983846487E-2</v>
      </c>
      <c r="AI44" s="102">
        <v>-2075</v>
      </c>
      <c r="AJ44" s="5">
        <f t="shared" si="2"/>
        <v>-1.0416666666666665</v>
      </c>
      <c r="AK44" s="4">
        <f t="shared" si="3"/>
        <v>5.119936866285893E-2</v>
      </c>
      <c r="AL44" s="345"/>
      <c r="AM44" s="345"/>
      <c r="AN44" s="345"/>
      <c r="AO44" s="345"/>
      <c r="AP44" s="345"/>
      <c r="AQ44" s="345"/>
      <c r="AR44" s="345"/>
      <c r="AS44" s="35"/>
    </row>
    <row r="45" spans="1:45" ht="16.5" hidden="1" customHeight="1">
      <c r="A45" s="45" t="s">
        <v>4</v>
      </c>
      <c r="B45" s="46" t="s">
        <v>7</v>
      </c>
      <c r="C45" s="94" t="s">
        <v>4</v>
      </c>
      <c r="D45" s="94" t="s">
        <v>51</v>
      </c>
      <c r="E45" s="94" t="s">
        <v>56</v>
      </c>
      <c r="F45" s="94" t="s">
        <v>5</v>
      </c>
      <c r="G45" s="94" t="s">
        <v>5</v>
      </c>
      <c r="H45" s="177" t="s">
        <v>57</v>
      </c>
      <c r="I45" s="172" t="s">
        <v>12</v>
      </c>
      <c r="J45" s="132" t="s">
        <v>243</v>
      </c>
      <c r="K45" s="95">
        <v>1188000</v>
      </c>
      <c r="L45" s="96">
        <v>0</v>
      </c>
      <c r="M45" s="96">
        <v>0</v>
      </c>
      <c r="N45" s="96">
        <v>0</v>
      </c>
      <c r="O45" s="96">
        <v>1188000</v>
      </c>
      <c r="P45" s="96">
        <v>1188000</v>
      </c>
      <c r="Q45" s="96">
        <v>1188000</v>
      </c>
      <c r="R45" s="96">
        <v>1188000</v>
      </c>
      <c r="S45" s="97">
        <v>0</v>
      </c>
      <c r="T45" s="96">
        <v>0</v>
      </c>
      <c r="U45" s="98">
        <f t="shared" si="0"/>
        <v>100</v>
      </c>
      <c r="V45" s="99">
        <f>IF(OR(R45="", R307="", R307=0), "", R45/R$307*100)</f>
        <v>0.82795690434133684</v>
      </c>
      <c r="W45" s="95">
        <v>2508000</v>
      </c>
      <c r="X45" s="96">
        <v>0</v>
      </c>
      <c r="Y45" s="96">
        <v>0</v>
      </c>
      <c r="Z45" s="96">
        <v>0</v>
      </c>
      <c r="AA45" s="96">
        <v>2508000</v>
      </c>
      <c r="AB45" s="97">
        <v>2508000</v>
      </c>
      <c r="AC45" s="100">
        <v>2508000</v>
      </c>
      <c r="AD45" s="95">
        <v>2508000</v>
      </c>
      <c r="AE45" s="96">
        <v>0</v>
      </c>
      <c r="AF45" s="96">
        <v>0</v>
      </c>
      <c r="AG45" s="101">
        <f t="shared" si="1"/>
        <v>100</v>
      </c>
      <c r="AH45" s="99">
        <f>IF(OR(AD45="", AD307="", AD307=0), "", AD45/AD$307*100)</f>
        <v>1.0850830773869828</v>
      </c>
      <c r="AI45" s="102">
        <v>-1320000</v>
      </c>
      <c r="AJ45" s="30">
        <f t="shared" si="2"/>
        <v>-52.631578947368418</v>
      </c>
      <c r="AK45" s="29">
        <f t="shared" si="3"/>
        <v>-0.257126173045646</v>
      </c>
      <c r="AL45" s="343"/>
      <c r="AM45" s="342"/>
      <c r="AN45" s="342"/>
      <c r="AO45" s="342"/>
      <c r="AP45" s="342"/>
      <c r="AQ45" s="342"/>
      <c r="AR45" s="342"/>
      <c r="AS45" s="3"/>
    </row>
    <row r="46" spans="1:45" ht="27" hidden="1" customHeight="1" thickBot="1">
      <c r="A46" s="89" t="s">
        <v>4</v>
      </c>
      <c r="B46" s="90" t="s">
        <v>7</v>
      </c>
      <c r="C46" s="94" t="s">
        <v>4</v>
      </c>
      <c r="D46" s="94" t="s">
        <v>51</v>
      </c>
      <c r="E46" s="94" t="s">
        <v>56</v>
      </c>
      <c r="F46" s="94" t="s">
        <v>28</v>
      </c>
      <c r="G46" s="94" t="s">
        <v>5</v>
      </c>
      <c r="H46" s="177" t="s">
        <v>58</v>
      </c>
      <c r="I46" s="172" t="s">
        <v>12</v>
      </c>
      <c r="J46" s="132" t="s">
        <v>243</v>
      </c>
      <c r="K46" s="95">
        <v>1188000</v>
      </c>
      <c r="L46" s="96">
        <v>0</v>
      </c>
      <c r="M46" s="96">
        <v>0</v>
      </c>
      <c r="N46" s="96">
        <v>0</v>
      </c>
      <c r="O46" s="96">
        <v>1188000</v>
      </c>
      <c r="P46" s="96">
        <v>1188000</v>
      </c>
      <c r="Q46" s="96">
        <v>1188000</v>
      </c>
      <c r="R46" s="96">
        <v>1188000</v>
      </c>
      <c r="S46" s="97">
        <v>0</v>
      </c>
      <c r="T46" s="96">
        <v>0</v>
      </c>
      <c r="U46" s="98">
        <f t="shared" si="0"/>
        <v>100</v>
      </c>
      <c r="V46" s="99">
        <f>IF(OR(R46="", R307="", R307=0), "", R46/R$307*100)</f>
        <v>0.82795690434133684</v>
      </c>
      <c r="W46" s="95">
        <v>2508000</v>
      </c>
      <c r="X46" s="96">
        <v>0</v>
      </c>
      <c r="Y46" s="96">
        <v>0</v>
      </c>
      <c r="Z46" s="96">
        <v>0</v>
      </c>
      <c r="AA46" s="96">
        <v>2508000</v>
      </c>
      <c r="AB46" s="97">
        <v>2508000</v>
      </c>
      <c r="AC46" s="100">
        <v>2508000</v>
      </c>
      <c r="AD46" s="95">
        <v>2508000</v>
      </c>
      <c r="AE46" s="96">
        <v>0</v>
      </c>
      <c r="AF46" s="96">
        <v>0</v>
      </c>
      <c r="AG46" s="101">
        <f t="shared" si="1"/>
        <v>100</v>
      </c>
      <c r="AH46" s="99">
        <f>IF(OR(AD46="", AD307="", AD307=0), "", AD46/AD$307*100)</f>
        <v>1.0850830773869828</v>
      </c>
      <c r="AI46" s="102">
        <v>-1320000</v>
      </c>
      <c r="AJ46" s="5">
        <f t="shared" si="2"/>
        <v>-52.631578947368418</v>
      </c>
      <c r="AK46" s="4">
        <f t="shared" si="3"/>
        <v>-0.257126173045646</v>
      </c>
      <c r="AL46" s="343"/>
      <c r="AM46" s="342"/>
      <c r="AN46" s="342"/>
      <c r="AO46" s="342"/>
      <c r="AP46" s="342"/>
      <c r="AQ46" s="342"/>
      <c r="AR46" s="342"/>
      <c r="AS46" s="3"/>
    </row>
    <row r="47" spans="1:45" ht="42" customHeight="1" thickBot="1">
      <c r="A47" s="93" t="s">
        <v>4</v>
      </c>
      <c r="B47" s="94" t="s">
        <v>7</v>
      </c>
      <c r="C47" s="94" t="s">
        <v>4</v>
      </c>
      <c r="D47" s="94" t="s">
        <v>51</v>
      </c>
      <c r="E47" s="94" t="s">
        <v>56</v>
      </c>
      <c r="F47" s="94" t="s">
        <v>28</v>
      </c>
      <c r="G47" s="94" t="s">
        <v>59</v>
      </c>
      <c r="H47" s="177" t="s">
        <v>60</v>
      </c>
      <c r="I47" s="172" t="s">
        <v>12</v>
      </c>
      <c r="J47" s="132" t="s">
        <v>243</v>
      </c>
      <c r="K47" s="95">
        <v>1188000</v>
      </c>
      <c r="L47" s="96">
        <v>0</v>
      </c>
      <c r="M47" s="96">
        <v>0</v>
      </c>
      <c r="N47" s="96">
        <v>0</v>
      </c>
      <c r="O47" s="96">
        <v>1188000</v>
      </c>
      <c r="P47" s="96">
        <v>1188000</v>
      </c>
      <c r="Q47" s="96">
        <v>1188000</v>
      </c>
      <c r="R47" s="96">
        <v>1188000</v>
      </c>
      <c r="S47" s="97">
        <v>0</v>
      </c>
      <c r="T47" s="96">
        <v>0</v>
      </c>
      <c r="U47" s="98">
        <f t="shared" si="0"/>
        <v>100</v>
      </c>
      <c r="V47" s="99">
        <f>IF(OR(R47="", R307="", R307=0), "", R47/R$307*100)</f>
        <v>0.82795690434133684</v>
      </c>
      <c r="W47" s="95">
        <v>1188000</v>
      </c>
      <c r="X47" s="96">
        <v>0</v>
      </c>
      <c r="Y47" s="96">
        <v>0</v>
      </c>
      <c r="Z47" s="96">
        <v>0</v>
      </c>
      <c r="AA47" s="96">
        <v>1188000</v>
      </c>
      <c r="AB47" s="97">
        <v>1188000</v>
      </c>
      <c r="AC47" s="100">
        <v>1188000</v>
      </c>
      <c r="AD47" s="95">
        <v>1188000</v>
      </c>
      <c r="AE47" s="96">
        <v>0</v>
      </c>
      <c r="AF47" s="96">
        <v>0</v>
      </c>
      <c r="AG47" s="101">
        <f t="shared" si="1"/>
        <v>100</v>
      </c>
      <c r="AH47" s="99">
        <f>IF(OR(AD47="", AD307="", AD307=0), "", AD47/AD$307*100)</f>
        <v>0.51398672086751829</v>
      </c>
      <c r="AI47" s="102">
        <v>0</v>
      </c>
      <c r="AJ47" s="5">
        <f t="shared" si="2"/>
        <v>0</v>
      </c>
      <c r="AK47" s="4">
        <f t="shared" si="3"/>
        <v>0.31397018347381855</v>
      </c>
      <c r="AL47" s="143" t="s">
        <v>314</v>
      </c>
      <c r="AM47" s="143" t="s">
        <v>315</v>
      </c>
      <c r="AN47" s="143" t="s">
        <v>321</v>
      </c>
      <c r="AO47" s="143"/>
      <c r="AP47" s="143"/>
      <c r="AQ47" s="143"/>
      <c r="AR47" s="143"/>
      <c r="AS47" s="32"/>
    </row>
    <row r="48" spans="1:45" ht="42" customHeight="1" thickBot="1">
      <c r="A48" s="103" t="s">
        <v>4</v>
      </c>
      <c r="B48" s="104" t="s">
        <v>7</v>
      </c>
      <c r="C48" s="94" t="s">
        <v>4</v>
      </c>
      <c r="D48" s="94" t="s">
        <v>51</v>
      </c>
      <c r="E48" s="94" t="s">
        <v>56</v>
      </c>
      <c r="F48" s="94" t="s">
        <v>28</v>
      </c>
      <c r="G48" s="94" t="s">
        <v>61</v>
      </c>
      <c r="H48" s="177" t="s">
        <v>62</v>
      </c>
      <c r="I48" s="172" t="s">
        <v>12</v>
      </c>
      <c r="J48" s="132" t="s">
        <v>243</v>
      </c>
      <c r="K48" s="95">
        <v>0</v>
      </c>
      <c r="L48" s="96">
        <v>0</v>
      </c>
      <c r="M48" s="96">
        <v>0</v>
      </c>
      <c r="N48" s="96">
        <v>0</v>
      </c>
      <c r="O48" s="96">
        <v>0</v>
      </c>
      <c r="P48" s="96">
        <v>0</v>
      </c>
      <c r="Q48" s="96">
        <v>0</v>
      </c>
      <c r="R48" s="96">
        <v>0</v>
      </c>
      <c r="S48" s="97">
        <v>0</v>
      </c>
      <c r="T48" s="96">
        <v>0</v>
      </c>
      <c r="U48" s="98" t="str">
        <f t="shared" si="0"/>
        <v/>
      </c>
      <c r="V48" s="99">
        <f>IF(OR(R48="", R307="", R307=0), "", R48/R$307*100)</f>
        <v>0</v>
      </c>
      <c r="W48" s="95">
        <v>1320000</v>
      </c>
      <c r="X48" s="96">
        <v>0</v>
      </c>
      <c r="Y48" s="96">
        <v>0</v>
      </c>
      <c r="Z48" s="96">
        <v>0</v>
      </c>
      <c r="AA48" s="96">
        <v>1320000</v>
      </c>
      <c r="AB48" s="97">
        <v>1320000</v>
      </c>
      <c r="AC48" s="100">
        <v>1320000</v>
      </c>
      <c r="AD48" s="95">
        <v>1320000</v>
      </c>
      <c r="AE48" s="96">
        <v>0</v>
      </c>
      <c r="AF48" s="96">
        <v>0</v>
      </c>
      <c r="AG48" s="101">
        <f t="shared" si="1"/>
        <v>100</v>
      </c>
      <c r="AH48" s="99">
        <f>IF(OR(AD48="", AD307="", AD307=0), "", AD48/AD$307*100)</f>
        <v>0.57109635651946467</v>
      </c>
      <c r="AI48" s="102">
        <v>-1320000</v>
      </c>
      <c r="AJ48" s="5" t="str">
        <f t="shared" si="2"/>
        <v>皆減</v>
      </c>
      <c r="AK48" s="4">
        <f t="shared" si="3"/>
        <v>-0.57109635651946467</v>
      </c>
      <c r="AL48" s="143" t="s">
        <v>317</v>
      </c>
      <c r="AM48" s="143" t="s">
        <v>318</v>
      </c>
      <c r="AN48" s="143" t="s">
        <v>382</v>
      </c>
      <c r="AO48" s="143"/>
      <c r="AP48" s="143"/>
      <c r="AQ48" s="143"/>
      <c r="AR48" s="143"/>
      <c r="AS48" s="32"/>
    </row>
    <row r="49" spans="1:45" ht="54.75" customHeight="1" thickBot="1">
      <c r="A49" s="45" t="s">
        <v>4</v>
      </c>
      <c r="B49" s="46" t="s">
        <v>7</v>
      </c>
      <c r="C49" s="94" t="s">
        <v>4</v>
      </c>
      <c r="D49" s="94" t="s">
        <v>63</v>
      </c>
      <c r="E49" s="94" t="s">
        <v>5</v>
      </c>
      <c r="F49" s="94" t="s">
        <v>5</v>
      </c>
      <c r="G49" s="94" t="s">
        <v>5</v>
      </c>
      <c r="H49" s="177" t="s">
        <v>64</v>
      </c>
      <c r="I49" s="172" t="s">
        <v>12</v>
      </c>
      <c r="J49" s="132" t="s">
        <v>245</v>
      </c>
      <c r="K49" s="95">
        <v>1220000</v>
      </c>
      <c r="L49" s="96">
        <v>0</v>
      </c>
      <c r="M49" s="96">
        <v>0</v>
      </c>
      <c r="N49" s="96">
        <v>0</v>
      </c>
      <c r="O49" s="96">
        <v>1220000</v>
      </c>
      <c r="P49" s="96">
        <v>1220000</v>
      </c>
      <c r="Q49" s="96">
        <v>1220000</v>
      </c>
      <c r="R49" s="96">
        <v>1220000</v>
      </c>
      <c r="S49" s="97">
        <v>0</v>
      </c>
      <c r="T49" s="96">
        <v>0</v>
      </c>
      <c r="U49" s="98">
        <f t="shared" si="0"/>
        <v>100</v>
      </c>
      <c r="V49" s="99">
        <f>IF(OR(R49="", R307="", R307=0), "", R49/R$307*100)</f>
        <v>0.85025877381854476</v>
      </c>
      <c r="W49" s="95">
        <v>1220000</v>
      </c>
      <c r="X49" s="96">
        <v>0</v>
      </c>
      <c r="Y49" s="96">
        <v>0</v>
      </c>
      <c r="Z49" s="96">
        <v>0</v>
      </c>
      <c r="AA49" s="96">
        <v>1220000</v>
      </c>
      <c r="AB49" s="97">
        <v>1220000</v>
      </c>
      <c r="AC49" s="100">
        <v>1220000</v>
      </c>
      <c r="AD49" s="95">
        <v>1220000</v>
      </c>
      <c r="AE49" s="96">
        <v>0</v>
      </c>
      <c r="AF49" s="96">
        <v>0</v>
      </c>
      <c r="AG49" s="101">
        <f t="shared" si="1"/>
        <v>100</v>
      </c>
      <c r="AH49" s="99">
        <f>IF(OR(AD49="", AD307="", AD307=0), "", AD49/AD$307*100)</f>
        <v>0.52783148102556587</v>
      </c>
      <c r="AI49" s="102">
        <v>0</v>
      </c>
      <c r="AJ49" s="28">
        <f t="shared" si="2"/>
        <v>0</v>
      </c>
      <c r="AK49" s="27">
        <f t="shared" si="3"/>
        <v>0.32242729279297888</v>
      </c>
      <c r="AL49" s="143" t="s">
        <v>259</v>
      </c>
      <c r="AM49" s="169"/>
      <c r="AN49" s="169"/>
      <c r="AO49" s="169"/>
      <c r="AP49" s="169"/>
      <c r="AQ49" s="169"/>
      <c r="AR49" s="169"/>
      <c r="AS49" s="32"/>
    </row>
    <row r="50" spans="1:45" ht="22.5" hidden="1" customHeight="1">
      <c r="A50" s="56" t="s">
        <v>4</v>
      </c>
      <c r="B50" s="57" t="s">
        <v>7</v>
      </c>
      <c r="C50" s="94" t="s">
        <v>4</v>
      </c>
      <c r="D50" s="94" t="s">
        <v>63</v>
      </c>
      <c r="E50" s="94" t="s">
        <v>46</v>
      </c>
      <c r="F50" s="94" t="s">
        <v>5</v>
      </c>
      <c r="G50" s="94" t="s">
        <v>5</v>
      </c>
      <c r="H50" s="178" t="s">
        <v>47</v>
      </c>
      <c r="I50" s="172" t="s">
        <v>12</v>
      </c>
      <c r="J50" s="132" t="s">
        <v>245</v>
      </c>
      <c r="K50" s="95">
        <v>1220000</v>
      </c>
      <c r="L50" s="96">
        <v>0</v>
      </c>
      <c r="M50" s="96">
        <v>0</v>
      </c>
      <c r="N50" s="96">
        <v>0</v>
      </c>
      <c r="O50" s="96">
        <v>1220000</v>
      </c>
      <c r="P50" s="96">
        <v>1220000</v>
      </c>
      <c r="Q50" s="96">
        <v>1220000</v>
      </c>
      <c r="R50" s="96">
        <v>1220000</v>
      </c>
      <c r="S50" s="97">
        <v>0</v>
      </c>
      <c r="T50" s="96">
        <v>0</v>
      </c>
      <c r="U50" s="98">
        <f t="shared" si="0"/>
        <v>100</v>
      </c>
      <c r="V50" s="99">
        <f>IF(OR(R50="", R307="", R307=0), "", R50/R$307*100)</f>
        <v>0.85025877381854476</v>
      </c>
      <c r="W50" s="95">
        <v>1220000</v>
      </c>
      <c r="X50" s="96">
        <v>0</v>
      </c>
      <c r="Y50" s="96">
        <v>0</v>
      </c>
      <c r="Z50" s="96">
        <v>0</v>
      </c>
      <c r="AA50" s="96">
        <v>1220000</v>
      </c>
      <c r="AB50" s="97">
        <v>1220000</v>
      </c>
      <c r="AC50" s="100">
        <v>1220000</v>
      </c>
      <c r="AD50" s="95">
        <v>1220000</v>
      </c>
      <c r="AE50" s="96">
        <v>0</v>
      </c>
      <c r="AF50" s="96">
        <v>0</v>
      </c>
      <c r="AG50" s="101">
        <f t="shared" si="1"/>
        <v>100</v>
      </c>
      <c r="AH50" s="99">
        <f>IF(OR(AD50="", AD307="", AD307=0), "", AD50/AD$307*100)</f>
        <v>0.52783148102556587</v>
      </c>
      <c r="AI50" s="102">
        <v>0</v>
      </c>
      <c r="AJ50" s="30">
        <f t="shared" si="2"/>
        <v>0</v>
      </c>
      <c r="AK50" s="29">
        <f t="shared" si="3"/>
        <v>0.32242729279297888</v>
      </c>
      <c r="AL50" s="344" t="s">
        <v>319</v>
      </c>
      <c r="AM50" s="344" t="s">
        <v>315</v>
      </c>
      <c r="AN50" s="344" t="s">
        <v>320</v>
      </c>
      <c r="AO50" s="344"/>
      <c r="AP50" s="344"/>
      <c r="AQ50" s="344"/>
      <c r="AR50" s="344"/>
      <c r="AS50" s="34"/>
    </row>
    <row r="51" spans="1:45" ht="19.5" hidden="1" customHeight="1">
      <c r="A51" s="56" t="s">
        <v>4</v>
      </c>
      <c r="B51" s="57" t="s">
        <v>7</v>
      </c>
      <c r="C51" s="94" t="s">
        <v>4</v>
      </c>
      <c r="D51" s="94" t="s">
        <v>63</v>
      </c>
      <c r="E51" s="94" t="s">
        <v>46</v>
      </c>
      <c r="F51" s="94" t="s">
        <v>15</v>
      </c>
      <c r="G51" s="94" t="s">
        <v>5</v>
      </c>
      <c r="H51" s="177" t="s">
        <v>65</v>
      </c>
      <c r="I51" s="172" t="s">
        <v>12</v>
      </c>
      <c r="J51" s="132" t="s">
        <v>245</v>
      </c>
      <c r="K51" s="95">
        <v>1220000</v>
      </c>
      <c r="L51" s="96">
        <v>0</v>
      </c>
      <c r="M51" s="96">
        <v>0</v>
      </c>
      <c r="N51" s="96">
        <v>0</v>
      </c>
      <c r="O51" s="96">
        <v>1220000</v>
      </c>
      <c r="P51" s="96">
        <v>1220000</v>
      </c>
      <c r="Q51" s="96">
        <v>1220000</v>
      </c>
      <c r="R51" s="96">
        <v>1220000</v>
      </c>
      <c r="S51" s="97">
        <v>0</v>
      </c>
      <c r="T51" s="96">
        <v>0</v>
      </c>
      <c r="U51" s="98">
        <f t="shared" si="0"/>
        <v>100</v>
      </c>
      <c r="V51" s="99">
        <f>IF(OR(R51="", R307="", R307=0), "", R51/R$307*100)</f>
        <v>0.85025877381854476</v>
      </c>
      <c r="W51" s="95">
        <v>1220000</v>
      </c>
      <c r="X51" s="96">
        <v>0</v>
      </c>
      <c r="Y51" s="96">
        <v>0</v>
      </c>
      <c r="Z51" s="96">
        <v>0</v>
      </c>
      <c r="AA51" s="96">
        <v>1220000</v>
      </c>
      <c r="AB51" s="97">
        <v>1220000</v>
      </c>
      <c r="AC51" s="100">
        <v>1220000</v>
      </c>
      <c r="AD51" s="95">
        <v>1220000</v>
      </c>
      <c r="AE51" s="96">
        <v>0</v>
      </c>
      <c r="AF51" s="96">
        <v>0</v>
      </c>
      <c r="AG51" s="101">
        <f t="shared" si="1"/>
        <v>100</v>
      </c>
      <c r="AH51" s="99">
        <f>IF(OR(AD51="", AD307="", AD307=0), "", AD51/AD$307*100)</f>
        <v>0.52783148102556587</v>
      </c>
      <c r="AI51" s="102">
        <v>0</v>
      </c>
      <c r="AJ51" s="5">
        <f t="shared" si="2"/>
        <v>0</v>
      </c>
      <c r="AK51" s="4">
        <f t="shared" si="3"/>
        <v>0.32242729279297888</v>
      </c>
      <c r="AL51" s="345"/>
      <c r="AM51" s="345"/>
      <c r="AN51" s="345"/>
      <c r="AO51" s="345"/>
      <c r="AP51" s="345"/>
      <c r="AQ51" s="345"/>
      <c r="AR51" s="345"/>
      <c r="AS51" s="35"/>
    </row>
    <row r="52" spans="1:45" ht="30.75" customHeight="1" thickBot="1">
      <c r="A52" s="67" t="s">
        <v>4</v>
      </c>
      <c r="B52" s="68" t="s">
        <v>7</v>
      </c>
      <c r="C52" s="94" t="s">
        <v>4</v>
      </c>
      <c r="D52" s="94" t="s">
        <v>63</v>
      </c>
      <c r="E52" s="94" t="s">
        <v>46</v>
      </c>
      <c r="F52" s="94" t="s">
        <v>15</v>
      </c>
      <c r="G52" s="94" t="s">
        <v>17</v>
      </c>
      <c r="H52" s="177" t="s">
        <v>66</v>
      </c>
      <c r="I52" s="172" t="s">
        <v>12</v>
      </c>
      <c r="J52" s="132" t="s">
        <v>245</v>
      </c>
      <c r="K52" s="95">
        <v>1220000</v>
      </c>
      <c r="L52" s="96">
        <v>0</v>
      </c>
      <c r="M52" s="96">
        <v>0</v>
      </c>
      <c r="N52" s="96">
        <v>0</v>
      </c>
      <c r="O52" s="96">
        <v>1220000</v>
      </c>
      <c r="P52" s="96">
        <v>1220000</v>
      </c>
      <c r="Q52" s="96">
        <v>1220000</v>
      </c>
      <c r="R52" s="96">
        <v>1220000</v>
      </c>
      <c r="S52" s="97">
        <v>0</v>
      </c>
      <c r="T52" s="96">
        <v>0</v>
      </c>
      <c r="U52" s="98">
        <f t="shared" si="0"/>
        <v>100</v>
      </c>
      <c r="V52" s="99">
        <f>IF(OR(R52="", R307="", R307=0), "", R52/R$307*100)</f>
        <v>0.85025877381854476</v>
      </c>
      <c r="W52" s="95">
        <v>1220000</v>
      </c>
      <c r="X52" s="96">
        <v>0</v>
      </c>
      <c r="Y52" s="96">
        <v>0</v>
      </c>
      <c r="Z52" s="96">
        <v>0</v>
      </c>
      <c r="AA52" s="96">
        <v>1220000</v>
      </c>
      <c r="AB52" s="97">
        <v>1220000</v>
      </c>
      <c r="AC52" s="100">
        <v>1220000</v>
      </c>
      <c r="AD52" s="95">
        <v>1220000</v>
      </c>
      <c r="AE52" s="96">
        <v>0</v>
      </c>
      <c r="AF52" s="96">
        <v>0</v>
      </c>
      <c r="AG52" s="101">
        <f t="shared" si="1"/>
        <v>100</v>
      </c>
      <c r="AH52" s="99">
        <f>IF(OR(AD52="", AD307="", AD307=0), "", AD52/AD$307*100)</f>
        <v>0.52783148102556587</v>
      </c>
      <c r="AI52" s="102">
        <v>0</v>
      </c>
      <c r="AJ52" s="5">
        <f t="shared" si="2"/>
        <v>0</v>
      </c>
      <c r="AK52" s="4">
        <f t="shared" si="3"/>
        <v>0.32242729279297888</v>
      </c>
      <c r="AL52" s="345"/>
      <c r="AM52" s="345"/>
      <c r="AN52" s="345"/>
      <c r="AO52" s="345"/>
      <c r="AP52" s="345"/>
      <c r="AQ52" s="345"/>
      <c r="AR52" s="345"/>
      <c r="AS52" s="35"/>
    </row>
    <row r="53" spans="1:45" ht="27.75" hidden="1" customHeight="1" thickBot="1">
      <c r="A53" s="76" t="s">
        <v>4</v>
      </c>
      <c r="B53" s="77" t="s">
        <v>7</v>
      </c>
      <c r="C53" s="94" t="s">
        <v>67</v>
      </c>
      <c r="D53" s="94" t="s">
        <v>5</v>
      </c>
      <c r="E53" s="94" t="s">
        <v>5</v>
      </c>
      <c r="F53" s="94" t="s">
        <v>5</v>
      </c>
      <c r="G53" s="94" t="s">
        <v>5</v>
      </c>
      <c r="H53" s="177" t="s">
        <v>68</v>
      </c>
      <c r="I53" s="172" t="s">
        <v>5</v>
      </c>
      <c r="J53" s="130"/>
      <c r="K53" s="95">
        <v>81572000</v>
      </c>
      <c r="L53" s="96">
        <v>-1137000</v>
      </c>
      <c r="M53" s="96">
        <v>0</v>
      </c>
      <c r="N53" s="96">
        <v>0</v>
      </c>
      <c r="O53" s="96">
        <v>80435000</v>
      </c>
      <c r="P53" s="96">
        <v>73876800</v>
      </c>
      <c r="Q53" s="96">
        <v>73876800</v>
      </c>
      <c r="R53" s="96">
        <v>73876800</v>
      </c>
      <c r="S53" s="97">
        <v>0</v>
      </c>
      <c r="T53" s="96">
        <v>6558200</v>
      </c>
      <c r="U53" s="98">
        <f t="shared" si="0"/>
        <v>91.846584198421084</v>
      </c>
      <c r="V53" s="99">
        <f>IF(OR(R53="", R307="", R307=0), "", R53/R$307*100)</f>
        <v>51.48721096855563</v>
      </c>
      <c r="W53" s="95">
        <v>65441000</v>
      </c>
      <c r="X53" s="96">
        <v>3505000</v>
      </c>
      <c r="Y53" s="96">
        <v>0</v>
      </c>
      <c r="Z53" s="96">
        <v>0</v>
      </c>
      <c r="AA53" s="96">
        <v>68946000</v>
      </c>
      <c r="AB53" s="97">
        <v>65932552</v>
      </c>
      <c r="AC53" s="100">
        <v>65932552</v>
      </c>
      <c r="AD53" s="95">
        <v>65932552</v>
      </c>
      <c r="AE53" s="96">
        <v>0</v>
      </c>
      <c r="AF53" s="96">
        <v>3013448</v>
      </c>
      <c r="AG53" s="101">
        <f t="shared" si="1"/>
        <v>95.629263481565289</v>
      </c>
      <c r="AH53" s="99">
        <f>IF(OR(AD53="", AD307="", AD307=0), "", AD53/AD$307*100)</f>
        <v>28.525636532750109</v>
      </c>
      <c r="AI53" s="102">
        <v>7944248</v>
      </c>
      <c r="AJ53" s="26">
        <f t="shared" si="2"/>
        <v>12.049052795650924</v>
      </c>
      <c r="AK53" s="25">
        <f t="shared" si="3"/>
        <v>22.96157443580552</v>
      </c>
      <c r="AL53" s="145"/>
      <c r="AM53" s="147"/>
      <c r="AN53" s="147"/>
      <c r="AO53" s="147"/>
      <c r="AP53" s="147"/>
      <c r="AQ53" s="147"/>
      <c r="AR53" s="147"/>
    </row>
    <row r="54" spans="1:45" ht="40.5" hidden="1" customHeight="1" thickBot="1">
      <c r="A54" s="89" t="s">
        <v>4</v>
      </c>
      <c r="B54" s="90" t="s">
        <v>7</v>
      </c>
      <c r="C54" s="94" t="s">
        <v>67</v>
      </c>
      <c r="D54" s="94" t="s">
        <v>69</v>
      </c>
      <c r="E54" s="94" t="s">
        <v>5</v>
      </c>
      <c r="F54" s="94" t="s">
        <v>5</v>
      </c>
      <c r="G54" s="94" t="s">
        <v>5</v>
      </c>
      <c r="H54" s="177" t="s">
        <v>70</v>
      </c>
      <c r="I54" s="172" t="s">
        <v>12</v>
      </c>
      <c r="J54" s="130"/>
      <c r="K54" s="95">
        <v>1062000</v>
      </c>
      <c r="L54" s="96">
        <v>190000</v>
      </c>
      <c r="M54" s="96">
        <v>0</v>
      </c>
      <c r="N54" s="96">
        <v>0</v>
      </c>
      <c r="O54" s="96">
        <v>1252000</v>
      </c>
      <c r="P54" s="96">
        <v>1182955</v>
      </c>
      <c r="Q54" s="96">
        <v>1182955</v>
      </c>
      <c r="R54" s="96">
        <v>1182955</v>
      </c>
      <c r="S54" s="97">
        <v>0</v>
      </c>
      <c r="T54" s="96">
        <v>69045</v>
      </c>
      <c r="U54" s="98">
        <f t="shared" si="0"/>
        <v>94.485223642172528</v>
      </c>
      <c r="V54" s="99">
        <f>IF(OR(R54="", R307="", R307=0), "", R54/R$307*100)</f>
        <v>0.82444087523157095</v>
      </c>
      <c r="W54" s="95">
        <v>56000</v>
      </c>
      <c r="X54" s="96">
        <v>753000</v>
      </c>
      <c r="Y54" s="96">
        <v>0</v>
      </c>
      <c r="Z54" s="96">
        <v>0</v>
      </c>
      <c r="AA54" s="96">
        <v>809000</v>
      </c>
      <c r="AB54" s="97">
        <v>737485</v>
      </c>
      <c r="AC54" s="100">
        <v>737485</v>
      </c>
      <c r="AD54" s="95">
        <v>737485</v>
      </c>
      <c r="AE54" s="96">
        <v>0</v>
      </c>
      <c r="AF54" s="96">
        <v>71515</v>
      </c>
      <c r="AG54" s="101">
        <f t="shared" si="1"/>
        <v>91.160074165636587</v>
      </c>
      <c r="AH54" s="99">
        <f>IF(OR(AD54="", AD307="", AD307=0), "", AD54/AD$307*100)</f>
        <v>0.31907196703617985</v>
      </c>
      <c r="AI54" s="102">
        <v>445470</v>
      </c>
      <c r="AJ54" s="28">
        <f t="shared" si="2"/>
        <v>60.403940419127167</v>
      </c>
      <c r="AK54" s="27">
        <f t="shared" si="3"/>
        <v>0.50536890819539115</v>
      </c>
      <c r="AL54" s="147" t="s">
        <v>260</v>
      </c>
      <c r="AM54" s="147"/>
      <c r="AN54" s="147"/>
      <c r="AO54" s="147"/>
      <c r="AP54" s="147"/>
      <c r="AQ54" s="147"/>
      <c r="AR54" s="147"/>
    </row>
    <row r="55" spans="1:45" ht="26.25" hidden="1" customHeight="1">
      <c r="A55" s="45" t="s">
        <v>4</v>
      </c>
      <c r="B55" s="46" t="s">
        <v>7</v>
      </c>
      <c r="C55" s="94" t="s">
        <v>67</v>
      </c>
      <c r="D55" s="94" t="s">
        <v>69</v>
      </c>
      <c r="E55" s="94" t="s">
        <v>7</v>
      </c>
      <c r="F55" s="94" t="s">
        <v>5</v>
      </c>
      <c r="G55" s="94" t="s">
        <v>5</v>
      </c>
      <c r="H55" s="177" t="s">
        <v>71</v>
      </c>
      <c r="I55" s="172" t="s">
        <v>12</v>
      </c>
      <c r="J55" s="130"/>
      <c r="K55" s="95">
        <v>834000</v>
      </c>
      <c r="L55" s="96">
        <v>117000</v>
      </c>
      <c r="M55" s="96">
        <v>0</v>
      </c>
      <c r="N55" s="96">
        <v>0</v>
      </c>
      <c r="O55" s="96">
        <v>951000</v>
      </c>
      <c r="P55" s="96">
        <v>929065</v>
      </c>
      <c r="Q55" s="96">
        <v>929065</v>
      </c>
      <c r="R55" s="96">
        <v>929065</v>
      </c>
      <c r="S55" s="97">
        <v>0</v>
      </c>
      <c r="T55" s="96">
        <v>21935</v>
      </c>
      <c r="U55" s="98">
        <f t="shared" si="0"/>
        <v>97.693480546792856</v>
      </c>
      <c r="V55" s="99">
        <f>IF(OR(R55="", R307="", R307=0), "", R55/R$307*100)</f>
        <v>0.64749644893256253</v>
      </c>
      <c r="W55" s="95">
        <v>0</v>
      </c>
      <c r="X55" s="96">
        <v>673000</v>
      </c>
      <c r="Y55" s="96">
        <v>0</v>
      </c>
      <c r="Z55" s="96">
        <v>0</v>
      </c>
      <c r="AA55" s="96">
        <v>673000</v>
      </c>
      <c r="AB55" s="97">
        <v>656347</v>
      </c>
      <c r="AC55" s="100">
        <v>656347</v>
      </c>
      <c r="AD55" s="95">
        <v>656347</v>
      </c>
      <c r="AE55" s="96">
        <v>0</v>
      </c>
      <c r="AF55" s="96">
        <v>16653</v>
      </c>
      <c r="AG55" s="101">
        <f t="shared" si="1"/>
        <v>97.525557206537897</v>
      </c>
      <c r="AH55" s="99">
        <f>IF(OR(AD55="", AD307="", AD307=0), "", AD55/AD$307*100)</f>
        <v>0.28396771235794022</v>
      </c>
      <c r="AI55" s="102">
        <v>272718</v>
      </c>
      <c r="AJ55" s="30">
        <f t="shared" si="2"/>
        <v>41.550886954613944</v>
      </c>
      <c r="AK55" s="29">
        <f t="shared" si="3"/>
        <v>0.36352873657462231</v>
      </c>
      <c r="AL55" s="344" t="s">
        <v>322</v>
      </c>
      <c r="AM55" s="344" t="s">
        <v>323</v>
      </c>
      <c r="AN55" s="344" t="s">
        <v>383</v>
      </c>
      <c r="AO55" s="344"/>
      <c r="AP55" s="344"/>
      <c r="AQ55" s="344"/>
      <c r="AR55" s="344"/>
      <c r="AS55" s="34"/>
    </row>
    <row r="56" spans="1:45" ht="17.25" hidden="1" customHeight="1">
      <c r="A56" s="56" t="s">
        <v>4</v>
      </c>
      <c r="B56" s="57" t="s">
        <v>7</v>
      </c>
      <c r="C56" s="94" t="s">
        <v>67</v>
      </c>
      <c r="D56" s="94" t="s">
        <v>69</v>
      </c>
      <c r="E56" s="94" t="s">
        <v>7</v>
      </c>
      <c r="F56" s="94" t="s">
        <v>72</v>
      </c>
      <c r="G56" s="94" t="s">
        <v>5</v>
      </c>
      <c r="H56" s="177" t="s">
        <v>73</v>
      </c>
      <c r="I56" s="172" t="s">
        <v>12</v>
      </c>
      <c r="J56" s="130"/>
      <c r="K56" s="95">
        <v>834000</v>
      </c>
      <c r="L56" s="96">
        <v>117000</v>
      </c>
      <c r="M56" s="96">
        <v>0</v>
      </c>
      <c r="N56" s="96">
        <v>0</v>
      </c>
      <c r="O56" s="96">
        <v>951000</v>
      </c>
      <c r="P56" s="96">
        <v>929065</v>
      </c>
      <c r="Q56" s="96">
        <v>929065</v>
      </c>
      <c r="R56" s="96">
        <v>929065</v>
      </c>
      <c r="S56" s="97">
        <v>0</v>
      </c>
      <c r="T56" s="96">
        <v>21935</v>
      </c>
      <c r="U56" s="98">
        <f t="shared" si="0"/>
        <v>97.693480546792856</v>
      </c>
      <c r="V56" s="99">
        <f>IF(OR(R56="", R307="", R307=0), "", R56/R$307*100)</f>
        <v>0.64749644893256253</v>
      </c>
      <c r="W56" s="95">
        <v>0</v>
      </c>
      <c r="X56" s="96">
        <v>673000</v>
      </c>
      <c r="Y56" s="96">
        <v>0</v>
      </c>
      <c r="Z56" s="96">
        <v>0</v>
      </c>
      <c r="AA56" s="96">
        <v>673000</v>
      </c>
      <c r="AB56" s="97">
        <v>656347</v>
      </c>
      <c r="AC56" s="100">
        <v>656347</v>
      </c>
      <c r="AD56" s="95">
        <v>656347</v>
      </c>
      <c r="AE56" s="96">
        <v>0</v>
      </c>
      <c r="AF56" s="96">
        <v>16653</v>
      </c>
      <c r="AG56" s="101">
        <f t="shared" si="1"/>
        <v>97.525557206537897</v>
      </c>
      <c r="AH56" s="99">
        <f>IF(OR(AD56="", AD307="", AD307=0), "", AD56/AD$307*100)</f>
        <v>0.28396771235794022</v>
      </c>
      <c r="AI56" s="102">
        <v>272718</v>
      </c>
      <c r="AJ56" s="5">
        <f t="shared" si="2"/>
        <v>41.550886954613944</v>
      </c>
      <c r="AK56" s="4">
        <f t="shared" si="3"/>
        <v>0.36352873657462231</v>
      </c>
      <c r="AL56" s="345"/>
      <c r="AM56" s="345"/>
      <c r="AN56" s="345"/>
      <c r="AO56" s="345"/>
      <c r="AP56" s="345"/>
      <c r="AQ56" s="345"/>
      <c r="AR56" s="345"/>
      <c r="AS56" s="35"/>
    </row>
    <row r="57" spans="1:45" ht="29.25" customHeight="1" thickBot="1">
      <c r="A57" s="67" t="s">
        <v>4</v>
      </c>
      <c r="B57" s="68" t="s">
        <v>7</v>
      </c>
      <c r="C57" s="94" t="s">
        <v>67</v>
      </c>
      <c r="D57" s="94" t="s">
        <v>69</v>
      </c>
      <c r="E57" s="94" t="s">
        <v>7</v>
      </c>
      <c r="F57" s="94" t="s">
        <v>72</v>
      </c>
      <c r="G57" s="94" t="s">
        <v>74</v>
      </c>
      <c r="H57" s="177" t="s">
        <v>75</v>
      </c>
      <c r="I57" s="172" t="s">
        <v>12</v>
      </c>
      <c r="J57" s="130"/>
      <c r="K57" s="95">
        <v>834000</v>
      </c>
      <c r="L57" s="96">
        <v>117000</v>
      </c>
      <c r="M57" s="96">
        <v>0</v>
      </c>
      <c r="N57" s="96">
        <v>0</v>
      </c>
      <c r="O57" s="96">
        <v>951000</v>
      </c>
      <c r="P57" s="96">
        <v>929065</v>
      </c>
      <c r="Q57" s="96">
        <v>929065</v>
      </c>
      <c r="R57" s="96">
        <v>929065</v>
      </c>
      <c r="S57" s="97">
        <v>0</v>
      </c>
      <c r="T57" s="96">
        <v>21935</v>
      </c>
      <c r="U57" s="98">
        <f t="shared" si="0"/>
        <v>97.693480546792856</v>
      </c>
      <c r="V57" s="99">
        <f>IF(OR(R57="", R307="", R307=0), "", R57/R$307*100)</f>
        <v>0.64749644893256253</v>
      </c>
      <c r="W57" s="95">
        <v>0</v>
      </c>
      <c r="X57" s="96">
        <v>673000</v>
      </c>
      <c r="Y57" s="96">
        <v>0</v>
      </c>
      <c r="Z57" s="96">
        <v>0</v>
      </c>
      <c r="AA57" s="96">
        <v>673000</v>
      </c>
      <c r="AB57" s="97">
        <v>656347</v>
      </c>
      <c r="AC57" s="100">
        <v>656347</v>
      </c>
      <c r="AD57" s="95">
        <v>656347</v>
      </c>
      <c r="AE57" s="96">
        <v>0</v>
      </c>
      <c r="AF57" s="96">
        <v>16653</v>
      </c>
      <c r="AG57" s="101">
        <f t="shared" si="1"/>
        <v>97.525557206537897</v>
      </c>
      <c r="AH57" s="99">
        <f>IF(OR(AD57="", AD307="", AD307=0), "", AD57/AD$307*100)</f>
        <v>0.28396771235794022</v>
      </c>
      <c r="AI57" s="102">
        <v>272718</v>
      </c>
      <c r="AJ57" s="5">
        <f t="shared" si="2"/>
        <v>41.550886954613944</v>
      </c>
      <c r="AK57" s="4">
        <f t="shared" si="3"/>
        <v>0.36352873657462231</v>
      </c>
      <c r="AL57" s="345"/>
      <c r="AM57" s="345"/>
      <c r="AN57" s="345"/>
      <c r="AO57" s="345"/>
      <c r="AP57" s="345"/>
      <c r="AQ57" s="345"/>
      <c r="AR57" s="345"/>
      <c r="AS57" s="35"/>
    </row>
    <row r="58" spans="1:45" ht="28.5" hidden="1" customHeight="1" thickBot="1">
      <c r="A58" s="80" t="s">
        <v>4</v>
      </c>
      <c r="B58" s="81" t="s">
        <v>7</v>
      </c>
      <c r="C58" s="94" t="s">
        <v>67</v>
      </c>
      <c r="D58" s="94" t="s">
        <v>69</v>
      </c>
      <c r="E58" s="94" t="s">
        <v>13</v>
      </c>
      <c r="F58" s="94" t="s">
        <v>5</v>
      </c>
      <c r="G58" s="94" t="s">
        <v>5</v>
      </c>
      <c r="H58" s="177" t="s">
        <v>14</v>
      </c>
      <c r="I58" s="172" t="s">
        <v>12</v>
      </c>
      <c r="J58" s="130"/>
      <c r="K58" s="95">
        <v>158000</v>
      </c>
      <c r="L58" s="96">
        <v>0</v>
      </c>
      <c r="M58" s="96">
        <v>0</v>
      </c>
      <c r="N58" s="96">
        <v>0</v>
      </c>
      <c r="O58" s="96">
        <v>158000</v>
      </c>
      <c r="P58" s="96">
        <v>111660</v>
      </c>
      <c r="Q58" s="96">
        <v>111660</v>
      </c>
      <c r="R58" s="96">
        <v>111660</v>
      </c>
      <c r="S58" s="97">
        <v>0</v>
      </c>
      <c r="T58" s="96">
        <v>46340</v>
      </c>
      <c r="U58" s="98">
        <f t="shared" si="0"/>
        <v>70.670886075949369</v>
      </c>
      <c r="V58" s="99">
        <f>IF(OR(R58="", R307="", R307=0), "", R58/R$307*100)</f>
        <v>7.781958580703173E-2</v>
      </c>
      <c r="W58" s="95">
        <v>56000</v>
      </c>
      <c r="X58" s="96">
        <v>80000</v>
      </c>
      <c r="Y58" s="96">
        <v>0</v>
      </c>
      <c r="Z58" s="96">
        <v>0</v>
      </c>
      <c r="AA58" s="96">
        <v>136000</v>
      </c>
      <c r="AB58" s="97">
        <v>81138</v>
      </c>
      <c r="AC58" s="100">
        <v>81138</v>
      </c>
      <c r="AD58" s="95">
        <v>81138</v>
      </c>
      <c r="AE58" s="96">
        <v>0</v>
      </c>
      <c r="AF58" s="96">
        <v>54862</v>
      </c>
      <c r="AG58" s="101">
        <f t="shared" si="1"/>
        <v>59.660294117647062</v>
      </c>
      <c r="AH58" s="99">
        <f>IF(OR(AD58="", AD307="", AD307=0), "", AD58/AD$307*100)</f>
        <v>3.5104254678239639E-2</v>
      </c>
      <c r="AI58" s="102">
        <v>30522</v>
      </c>
      <c r="AJ58" s="30">
        <f t="shared" si="2"/>
        <v>37.617392590401536</v>
      </c>
      <c r="AK58" s="29">
        <f t="shared" si="3"/>
        <v>4.271533112879209E-2</v>
      </c>
      <c r="AL58" s="145"/>
      <c r="AM58" s="147"/>
      <c r="AN58" s="147"/>
      <c r="AO58" s="147"/>
      <c r="AP58" s="147"/>
      <c r="AQ58" s="147"/>
      <c r="AR58" s="147"/>
    </row>
    <row r="59" spans="1:45" ht="20.25" hidden="1" customHeight="1">
      <c r="A59" s="45" t="s">
        <v>4</v>
      </c>
      <c r="B59" s="46" t="s">
        <v>7</v>
      </c>
      <c r="C59" s="94" t="s">
        <v>67</v>
      </c>
      <c r="D59" s="94" t="s">
        <v>69</v>
      </c>
      <c r="E59" s="94" t="s">
        <v>13</v>
      </c>
      <c r="F59" s="94" t="s">
        <v>21</v>
      </c>
      <c r="G59" s="94" t="s">
        <v>5</v>
      </c>
      <c r="H59" s="177" t="s">
        <v>76</v>
      </c>
      <c r="I59" s="172" t="s">
        <v>12</v>
      </c>
      <c r="J59" s="130"/>
      <c r="K59" s="95">
        <v>95000</v>
      </c>
      <c r="L59" s="96">
        <v>0</v>
      </c>
      <c r="M59" s="96">
        <v>0</v>
      </c>
      <c r="N59" s="96">
        <v>0</v>
      </c>
      <c r="O59" s="96">
        <v>95000</v>
      </c>
      <c r="P59" s="96">
        <v>84640</v>
      </c>
      <c r="Q59" s="96">
        <v>84640</v>
      </c>
      <c r="R59" s="96">
        <v>84640</v>
      </c>
      <c r="S59" s="97">
        <v>0</v>
      </c>
      <c r="T59" s="96">
        <v>10360</v>
      </c>
      <c r="U59" s="98">
        <f t="shared" si="0"/>
        <v>89.094736842105263</v>
      </c>
      <c r="V59" s="99">
        <f>IF(OR(R59="", R307="", R307=0), "", R59/R$307*100)</f>
        <v>5.8988444767214439E-2</v>
      </c>
      <c r="W59" s="95">
        <v>0</v>
      </c>
      <c r="X59" s="96">
        <v>80000</v>
      </c>
      <c r="Y59" s="96">
        <v>0</v>
      </c>
      <c r="Z59" s="96">
        <v>0</v>
      </c>
      <c r="AA59" s="96">
        <v>80000</v>
      </c>
      <c r="AB59" s="97">
        <v>71660</v>
      </c>
      <c r="AC59" s="100">
        <v>71660</v>
      </c>
      <c r="AD59" s="95">
        <v>71660</v>
      </c>
      <c r="AE59" s="96">
        <v>0</v>
      </c>
      <c r="AF59" s="96">
        <v>8340</v>
      </c>
      <c r="AG59" s="101">
        <f t="shared" si="1"/>
        <v>89.575000000000003</v>
      </c>
      <c r="AH59" s="99">
        <f>IF(OR(AD59="", AD307="", AD307=0), "", AD59/AD$307*100)</f>
        <v>3.100360977892791E-2</v>
      </c>
      <c r="AI59" s="102">
        <v>12980</v>
      </c>
      <c r="AJ59" s="5">
        <f t="shared" si="2"/>
        <v>18.113312866313144</v>
      </c>
      <c r="AK59" s="4">
        <f t="shared" si="3"/>
        <v>2.7984834988286529E-2</v>
      </c>
      <c r="AL59" s="344" t="s">
        <v>324</v>
      </c>
      <c r="AM59" s="344" t="s">
        <v>325</v>
      </c>
      <c r="AN59" s="344" t="s">
        <v>384</v>
      </c>
      <c r="AO59" s="344"/>
      <c r="AP59" s="344"/>
      <c r="AQ59" s="344"/>
      <c r="AR59" s="344"/>
      <c r="AS59" s="34"/>
    </row>
    <row r="60" spans="1:45" ht="26.25" customHeight="1" thickBot="1">
      <c r="A60" s="67" t="s">
        <v>4</v>
      </c>
      <c r="B60" s="68" t="s">
        <v>7</v>
      </c>
      <c r="C60" s="94" t="s">
        <v>67</v>
      </c>
      <c r="D60" s="94" t="s">
        <v>69</v>
      </c>
      <c r="E60" s="94" t="s">
        <v>13</v>
      </c>
      <c r="F60" s="94" t="s">
        <v>21</v>
      </c>
      <c r="G60" s="94" t="s">
        <v>59</v>
      </c>
      <c r="H60" s="177" t="s">
        <v>77</v>
      </c>
      <c r="I60" s="172" t="s">
        <v>12</v>
      </c>
      <c r="J60" s="130"/>
      <c r="K60" s="95">
        <v>95000</v>
      </c>
      <c r="L60" s="96">
        <v>0</v>
      </c>
      <c r="M60" s="96">
        <v>0</v>
      </c>
      <c r="N60" s="96">
        <v>0</v>
      </c>
      <c r="O60" s="96">
        <v>95000</v>
      </c>
      <c r="P60" s="96">
        <v>84640</v>
      </c>
      <c r="Q60" s="96">
        <v>84640</v>
      </c>
      <c r="R60" s="96">
        <v>84640</v>
      </c>
      <c r="S60" s="97">
        <v>0</v>
      </c>
      <c r="T60" s="96">
        <v>10360</v>
      </c>
      <c r="U60" s="98">
        <f t="shared" si="0"/>
        <v>89.094736842105263</v>
      </c>
      <c r="V60" s="99">
        <f>IF(OR(R60="", R307="", R307=0), "", R60/R$307*100)</f>
        <v>5.8988444767214439E-2</v>
      </c>
      <c r="W60" s="95">
        <v>0</v>
      </c>
      <c r="X60" s="96">
        <v>80000</v>
      </c>
      <c r="Y60" s="96">
        <v>0</v>
      </c>
      <c r="Z60" s="96">
        <v>0</v>
      </c>
      <c r="AA60" s="96">
        <v>80000</v>
      </c>
      <c r="AB60" s="97">
        <v>71660</v>
      </c>
      <c r="AC60" s="100">
        <v>71660</v>
      </c>
      <c r="AD60" s="95">
        <v>71660</v>
      </c>
      <c r="AE60" s="96">
        <v>0</v>
      </c>
      <c r="AF60" s="96">
        <v>8340</v>
      </c>
      <c r="AG60" s="101">
        <f t="shared" si="1"/>
        <v>89.575000000000003</v>
      </c>
      <c r="AH60" s="99">
        <f>IF(OR(AD60="", AD307="", AD307=0), "", AD60/AD$307*100)</f>
        <v>3.100360977892791E-2</v>
      </c>
      <c r="AI60" s="102">
        <v>12980</v>
      </c>
      <c r="AJ60" s="5">
        <f t="shared" si="2"/>
        <v>18.113312866313144</v>
      </c>
      <c r="AK60" s="4">
        <f t="shared" si="3"/>
        <v>2.7984834988286529E-2</v>
      </c>
      <c r="AL60" s="345"/>
      <c r="AM60" s="345"/>
      <c r="AN60" s="345"/>
      <c r="AO60" s="345"/>
      <c r="AP60" s="345"/>
      <c r="AQ60" s="345"/>
      <c r="AR60" s="345"/>
      <c r="AS60" s="35"/>
    </row>
    <row r="61" spans="1:45" ht="21.75" hidden="1" customHeight="1">
      <c r="A61" s="76" t="s">
        <v>4</v>
      </c>
      <c r="B61" s="77" t="s">
        <v>7</v>
      </c>
      <c r="C61" s="94" t="s">
        <v>67</v>
      </c>
      <c r="D61" s="94" t="s">
        <v>69</v>
      </c>
      <c r="E61" s="94" t="s">
        <v>13</v>
      </c>
      <c r="F61" s="94" t="s">
        <v>15</v>
      </c>
      <c r="G61" s="94" t="s">
        <v>5</v>
      </c>
      <c r="H61" s="177" t="s">
        <v>16</v>
      </c>
      <c r="I61" s="172" t="s">
        <v>12</v>
      </c>
      <c r="J61" s="130"/>
      <c r="K61" s="95">
        <v>63000</v>
      </c>
      <c r="L61" s="96">
        <v>0</v>
      </c>
      <c r="M61" s="96">
        <v>0</v>
      </c>
      <c r="N61" s="96">
        <v>0</v>
      </c>
      <c r="O61" s="96">
        <v>63000</v>
      </c>
      <c r="P61" s="96">
        <v>27020</v>
      </c>
      <c r="Q61" s="96">
        <v>27020</v>
      </c>
      <c r="R61" s="96">
        <v>27020</v>
      </c>
      <c r="S61" s="97">
        <v>0</v>
      </c>
      <c r="T61" s="96">
        <v>35980</v>
      </c>
      <c r="U61" s="98">
        <f t="shared" si="0"/>
        <v>42.888888888888886</v>
      </c>
      <c r="V61" s="99">
        <f>IF(OR(R61="", R307="", R307=0), "", R61/R$307*100)</f>
        <v>1.8831141039817277E-2</v>
      </c>
      <c r="W61" s="95">
        <v>56000</v>
      </c>
      <c r="X61" s="96">
        <v>0</v>
      </c>
      <c r="Y61" s="96">
        <v>0</v>
      </c>
      <c r="Z61" s="96">
        <v>0</v>
      </c>
      <c r="AA61" s="96">
        <v>56000</v>
      </c>
      <c r="AB61" s="97">
        <v>9478</v>
      </c>
      <c r="AC61" s="100">
        <v>9478</v>
      </c>
      <c r="AD61" s="95">
        <v>9478</v>
      </c>
      <c r="AE61" s="96">
        <v>0</v>
      </c>
      <c r="AF61" s="96">
        <v>46522</v>
      </c>
      <c r="AG61" s="101">
        <f t="shared" si="1"/>
        <v>16.925000000000001</v>
      </c>
      <c r="AH61" s="99">
        <f>IF(OR(AD61="", AD307="", AD307=0), "", AD61/AD$307*100)</f>
        <v>4.1006448993117315E-3</v>
      </c>
      <c r="AI61" s="102">
        <v>17542</v>
      </c>
      <c r="AJ61" s="5">
        <f t="shared" si="2"/>
        <v>185.08124076809455</v>
      </c>
      <c r="AK61" s="4">
        <f t="shared" si="3"/>
        <v>1.4730496140505546E-2</v>
      </c>
      <c r="AL61" s="344" t="s">
        <v>326</v>
      </c>
      <c r="AM61" s="344" t="s">
        <v>327</v>
      </c>
      <c r="AN61" s="344" t="s">
        <v>385</v>
      </c>
      <c r="AO61" s="344"/>
      <c r="AP61" s="344"/>
      <c r="AQ61" s="344"/>
      <c r="AR61" s="344"/>
      <c r="AS61" s="34"/>
    </row>
    <row r="62" spans="1:45" ht="22.5" customHeight="1" thickBot="1">
      <c r="A62" s="67" t="s">
        <v>4</v>
      </c>
      <c r="B62" s="68" t="s">
        <v>7</v>
      </c>
      <c r="C62" s="94" t="s">
        <v>67</v>
      </c>
      <c r="D62" s="94" t="s">
        <v>69</v>
      </c>
      <c r="E62" s="94" t="s">
        <v>13</v>
      </c>
      <c r="F62" s="94" t="s">
        <v>15</v>
      </c>
      <c r="G62" s="94" t="s">
        <v>17</v>
      </c>
      <c r="H62" s="177" t="s">
        <v>18</v>
      </c>
      <c r="I62" s="172" t="s">
        <v>12</v>
      </c>
      <c r="J62" s="130"/>
      <c r="K62" s="95">
        <v>63000</v>
      </c>
      <c r="L62" s="96">
        <v>0</v>
      </c>
      <c r="M62" s="96">
        <v>0</v>
      </c>
      <c r="N62" s="96">
        <v>0</v>
      </c>
      <c r="O62" s="96">
        <v>63000</v>
      </c>
      <c r="P62" s="96">
        <v>27020</v>
      </c>
      <c r="Q62" s="96">
        <v>27020</v>
      </c>
      <c r="R62" s="96">
        <v>27020</v>
      </c>
      <c r="S62" s="97">
        <v>0</v>
      </c>
      <c r="T62" s="96">
        <v>35980</v>
      </c>
      <c r="U62" s="98">
        <f t="shared" si="0"/>
        <v>42.888888888888886</v>
      </c>
      <c r="V62" s="99">
        <f>IF(OR(R62="", R307="", R307=0), "", R62/R$307*100)</f>
        <v>1.8831141039817277E-2</v>
      </c>
      <c r="W62" s="95">
        <v>56000</v>
      </c>
      <c r="X62" s="96">
        <v>0</v>
      </c>
      <c r="Y62" s="96">
        <v>0</v>
      </c>
      <c r="Z62" s="96">
        <v>0</v>
      </c>
      <c r="AA62" s="96">
        <v>56000</v>
      </c>
      <c r="AB62" s="97">
        <v>9478</v>
      </c>
      <c r="AC62" s="100">
        <v>9478</v>
      </c>
      <c r="AD62" s="95">
        <v>9478</v>
      </c>
      <c r="AE62" s="96">
        <v>0</v>
      </c>
      <c r="AF62" s="96">
        <v>46522</v>
      </c>
      <c r="AG62" s="101">
        <f t="shared" si="1"/>
        <v>16.925000000000001</v>
      </c>
      <c r="AH62" s="99">
        <f>IF(OR(AD62="", AD307="", AD307=0), "", AD62/AD$307*100)</f>
        <v>4.1006448993117315E-3</v>
      </c>
      <c r="AI62" s="102">
        <v>17542</v>
      </c>
      <c r="AJ62" s="5">
        <f t="shared" si="2"/>
        <v>185.08124076809455</v>
      </c>
      <c r="AK62" s="4">
        <f t="shared" si="3"/>
        <v>1.4730496140505546E-2</v>
      </c>
      <c r="AL62" s="345"/>
      <c r="AM62" s="345"/>
      <c r="AN62" s="345"/>
      <c r="AO62" s="345"/>
      <c r="AP62" s="345"/>
      <c r="AQ62" s="345"/>
      <c r="AR62" s="345"/>
      <c r="AS62" s="35"/>
    </row>
    <row r="63" spans="1:45" ht="21.75" hidden="1" customHeight="1">
      <c r="A63" s="45" t="s">
        <v>4</v>
      </c>
      <c r="B63" s="46" t="s">
        <v>7</v>
      </c>
      <c r="C63" s="94" t="s">
        <v>67</v>
      </c>
      <c r="D63" s="94" t="s">
        <v>69</v>
      </c>
      <c r="E63" s="94" t="s">
        <v>21</v>
      </c>
      <c r="F63" s="94" t="s">
        <v>5</v>
      </c>
      <c r="G63" s="94" t="s">
        <v>5</v>
      </c>
      <c r="H63" s="177" t="s">
        <v>25</v>
      </c>
      <c r="I63" s="172" t="s">
        <v>12</v>
      </c>
      <c r="J63" s="130"/>
      <c r="K63" s="95">
        <v>70000</v>
      </c>
      <c r="L63" s="96">
        <v>0</v>
      </c>
      <c r="M63" s="96">
        <v>0</v>
      </c>
      <c r="N63" s="96">
        <v>0</v>
      </c>
      <c r="O63" s="96">
        <v>70000</v>
      </c>
      <c r="P63" s="96">
        <v>69520</v>
      </c>
      <c r="Q63" s="96">
        <v>69520</v>
      </c>
      <c r="R63" s="96">
        <v>69520</v>
      </c>
      <c r="S63" s="97">
        <v>0</v>
      </c>
      <c r="T63" s="96">
        <v>480</v>
      </c>
      <c r="U63" s="98">
        <f t="shared" si="0"/>
        <v>99.314285714285717</v>
      </c>
      <c r="V63" s="99">
        <f>IF(OR(R63="", R307="", R307=0), "", R63/R$307*100)</f>
        <v>4.8450811439233792E-2</v>
      </c>
      <c r="W63" s="95">
        <v>0</v>
      </c>
      <c r="X63" s="96">
        <v>0</v>
      </c>
      <c r="Y63" s="96">
        <v>0</v>
      </c>
      <c r="Z63" s="96">
        <v>0</v>
      </c>
      <c r="AA63" s="96">
        <v>0</v>
      </c>
      <c r="AB63" s="97">
        <v>0</v>
      </c>
      <c r="AC63" s="100">
        <v>0</v>
      </c>
      <c r="AD63" s="95">
        <v>0</v>
      </c>
      <c r="AE63" s="96">
        <v>0</v>
      </c>
      <c r="AF63" s="96">
        <v>0</v>
      </c>
      <c r="AG63" s="101" t="str">
        <f t="shared" si="1"/>
        <v/>
      </c>
      <c r="AH63" s="99">
        <f>IF(OR(AD63="", AD307="", AD307=0), "", AD63/AD$307*100)</f>
        <v>0</v>
      </c>
      <c r="AI63" s="102">
        <v>69520</v>
      </c>
      <c r="AJ63" s="30" t="str">
        <f t="shared" si="2"/>
        <v>皆増</v>
      </c>
      <c r="AK63" s="29">
        <f t="shared" si="3"/>
        <v>4.8450811439233792E-2</v>
      </c>
      <c r="AL63" s="344" t="s">
        <v>328</v>
      </c>
      <c r="AM63" s="344" t="s">
        <v>329</v>
      </c>
      <c r="AN63" s="344" t="s">
        <v>386</v>
      </c>
      <c r="AO63" s="344"/>
      <c r="AP63" s="344"/>
      <c r="AQ63" s="344"/>
      <c r="AR63" s="344"/>
      <c r="AS63" s="34"/>
    </row>
    <row r="64" spans="1:45" ht="16.5" hidden="1" customHeight="1">
      <c r="A64" s="56" t="s">
        <v>4</v>
      </c>
      <c r="B64" s="57" t="s">
        <v>7</v>
      </c>
      <c r="C64" s="94" t="s">
        <v>67</v>
      </c>
      <c r="D64" s="94" t="s">
        <v>69</v>
      </c>
      <c r="E64" s="94" t="s">
        <v>21</v>
      </c>
      <c r="F64" s="94" t="s">
        <v>32</v>
      </c>
      <c r="G64" s="94" t="s">
        <v>5</v>
      </c>
      <c r="H64" s="177" t="s">
        <v>33</v>
      </c>
      <c r="I64" s="172" t="s">
        <v>12</v>
      </c>
      <c r="J64" s="130"/>
      <c r="K64" s="95">
        <v>70000</v>
      </c>
      <c r="L64" s="96">
        <v>0</v>
      </c>
      <c r="M64" s="96">
        <v>0</v>
      </c>
      <c r="N64" s="96">
        <v>0</v>
      </c>
      <c r="O64" s="96">
        <v>70000</v>
      </c>
      <c r="P64" s="96">
        <v>69520</v>
      </c>
      <c r="Q64" s="96">
        <v>69520</v>
      </c>
      <c r="R64" s="96">
        <v>69520</v>
      </c>
      <c r="S64" s="97">
        <v>0</v>
      </c>
      <c r="T64" s="96">
        <v>480</v>
      </c>
      <c r="U64" s="98">
        <f t="shared" si="0"/>
        <v>99.314285714285717</v>
      </c>
      <c r="V64" s="99">
        <f>IF(OR(R64="", R307="", R307=0), "", R64/R$307*100)</f>
        <v>4.8450811439233792E-2</v>
      </c>
      <c r="W64" s="95">
        <v>0</v>
      </c>
      <c r="X64" s="96">
        <v>0</v>
      </c>
      <c r="Y64" s="96">
        <v>0</v>
      </c>
      <c r="Z64" s="96">
        <v>0</v>
      </c>
      <c r="AA64" s="96">
        <v>0</v>
      </c>
      <c r="AB64" s="97">
        <v>0</v>
      </c>
      <c r="AC64" s="100">
        <v>0</v>
      </c>
      <c r="AD64" s="95">
        <v>0</v>
      </c>
      <c r="AE64" s="96">
        <v>0</v>
      </c>
      <c r="AF64" s="96">
        <v>0</v>
      </c>
      <c r="AG64" s="101" t="str">
        <f t="shared" si="1"/>
        <v/>
      </c>
      <c r="AH64" s="99">
        <f>IF(OR(AD64="", AD307="", AD307=0), "", AD64/AD$307*100)</f>
        <v>0</v>
      </c>
      <c r="AI64" s="102">
        <v>69520</v>
      </c>
      <c r="AJ64" s="5" t="str">
        <f t="shared" si="2"/>
        <v>皆増</v>
      </c>
      <c r="AK64" s="4">
        <f t="shared" si="3"/>
        <v>4.8450811439233792E-2</v>
      </c>
      <c r="AL64" s="345"/>
      <c r="AM64" s="345"/>
      <c r="AN64" s="345"/>
      <c r="AO64" s="345"/>
      <c r="AP64" s="345"/>
      <c r="AQ64" s="345"/>
      <c r="AR64" s="345"/>
      <c r="AS64" s="35"/>
    </row>
    <row r="65" spans="1:45" ht="27" customHeight="1" thickBot="1">
      <c r="A65" s="67" t="s">
        <v>4</v>
      </c>
      <c r="B65" s="68" t="s">
        <v>7</v>
      </c>
      <c r="C65" s="94" t="s">
        <v>67</v>
      </c>
      <c r="D65" s="94" t="s">
        <v>69</v>
      </c>
      <c r="E65" s="94" t="s">
        <v>21</v>
      </c>
      <c r="F65" s="94" t="s">
        <v>32</v>
      </c>
      <c r="G65" s="94" t="s">
        <v>34</v>
      </c>
      <c r="H65" s="177" t="s">
        <v>35</v>
      </c>
      <c r="I65" s="172" t="s">
        <v>12</v>
      </c>
      <c r="J65" s="130"/>
      <c r="K65" s="95">
        <v>70000</v>
      </c>
      <c r="L65" s="96">
        <v>0</v>
      </c>
      <c r="M65" s="96">
        <v>0</v>
      </c>
      <c r="N65" s="96">
        <v>0</v>
      </c>
      <c r="O65" s="96">
        <v>70000</v>
      </c>
      <c r="P65" s="96">
        <v>69520</v>
      </c>
      <c r="Q65" s="96">
        <v>69520</v>
      </c>
      <c r="R65" s="96">
        <v>69520</v>
      </c>
      <c r="S65" s="97">
        <v>0</v>
      </c>
      <c r="T65" s="96">
        <v>480</v>
      </c>
      <c r="U65" s="98">
        <f t="shared" si="0"/>
        <v>99.314285714285717</v>
      </c>
      <c r="V65" s="99">
        <f>IF(OR(R65="", R307="", R307=0), "", R65/R$307*100)</f>
        <v>4.8450811439233792E-2</v>
      </c>
      <c r="W65" s="95">
        <v>0</v>
      </c>
      <c r="X65" s="96">
        <v>0</v>
      </c>
      <c r="Y65" s="96">
        <v>0</v>
      </c>
      <c r="Z65" s="96">
        <v>0</v>
      </c>
      <c r="AA65" s="96">
        <v>0</v>
      </c>
      <c r="AB65" s="97">
        <v>0</v>
      </c>
      <c r="AC65" s="100">
        <v>0</v>
      </c>
      <c r="AD65" s="95">
        <v>0</v>
      </c>
      <c r="AE65" s="96">
        <v>0</v>
      </c>
      <c r="AF65" s="96">
        <v>0</v>
      </c>
      <c r="AG65" s="101" t="str">
        <f t="shared" si="1"/>
        <v/>
      </c>
      <c r="AH65" s="99">
        <f>IF(OR(AD65="", AD307="", AD307=0), "", AD65/AD$307*100)</f>
        <v>0</v>
      </c>
      <c r="AI65" s="102">
        <v>69520</v>
      </c>
      <c r="AJ65" s="5" t="str">
        <f t="shared" si="2"/>
        <v>皆増</v>
      </c>
      <c r="AK65" s="4">
        <f t="shared" si="3"/>
        <v>4.8450811439233792E-2</v>
      </c>
      <c r="AL65" s="345"/>
      <c r="AM65" s="345"/>
      <c r="AN65" s="345"/>
      <c r="AO65" s="345"/>
      <c r="AP65" s="345"/>
      <c r="AQ65" s="345"/>
      <c r="AR65" s="345"/>
      <c r="AS65" s="35"/>
    </row>
    <row r="66" spans="1:45" ht="22.5" hidden="1" customHeight="1">
      <c r="A66" s="45" t="s">
        <v>4</v>
      </c>
      <c r="B66" s="46" t="s">
        <v>7</v>
      </c>
      <c r="C66" s="94" t="s">
        <v>67</v>
      </c>
      <c r="D66" s="94" t="s">
        <v>69</v>
      </c>
      <c r="E66" s="94" t="s">
        <v>56</v>
      </c>
      <c r="F66" s="94" t="s">
        <v>5</v>
      </c>
      <c r="G66" s="94" t="s">
        <v>5</v>
      </c>
      <c r="H66" s="177" t="s">
        <v>57</v>
      </c>
      <c r="I66" s="172" t="s">
        <v>12</v>
      </c>
      <c r="J66" s="130"/>
      <c r="K66" s="95">
        <v>0</v>
      </c>
      <c r="L66" s="96">
        <v>73000</v>
      </c>
      <c r="M66" s="96">
        <v>0</v>
      </c>
      <c r="N66" s="96">
        <v>0</v>
      </c>
      <c r="O66" s="96">
        <v>73000</v>
      </c>
      <c r="P66" s="96">
        <v>72710</v>
      </c>
      <c r="Q66" s="96">
        <v>72710</v>
      </c>
      <c r="R66" s="96">
        <v>72710</v>
      </c>
      <c r="S66" s="97">
        <v>0</v>
      </c>
      <c r="T66" s="96">
        <v>290</v>
      </c>
      <c r="U66" s="98">
        <f t="shared" si="0"/>
        <v>99.602739726027394</v>
      </c>
      <c r="V66" s="99">
        <f>IF(OR(R66="", R307="", R307=0), "", R66/R$307*100)</f>
        <v>5.0674029052742937E-2</v>
      </c>
      <c r="W66" s="95" t="s">
        <v>5</v>
      </c>
      <c r="X66" s="96" t="s">
        <v>5</v>
      </c>
      <c r="Y66" s="96" t="s">
        <v>5</v>
      </c>
      <c r="Z66" s="96" t="s">
        <v>5</v>
      </c>
      <c r="AA66" s="96" t="s">
        <v>5</v>
      </c>
      <c r="AB66" s="97" t="s">
        <v>5</v>
      </c>
      <c r="AC66" s="100" t="s">
        <v>5</v>
      </c>
      <c r="AD66" s="95">
        <v>0</v>
      </c>
      <c r="AE66" s="96" t="s">
        <v>5</v>
      </c>
      <c r="AF66" s="96" t="s">
        <v>5</v>
      </c>
      <c r="AG66" s="101" t="str">
        <f t="shared" si="1"/>
        <v/>
      </c>
      <c r="AH66" s="99">
        <f>IF(OR(AD66="", AD307="", AD307=0), "", AD66/AD$307*100)</f>
        <v>0</v>
      </c>
      <c r="AI66" s="102">
        <v>72710</v>
      </c>
      <c r="AJ66" s="30" t="str">
        <f t="shared" si="2"/>
        <v>皆増</v>
      </c>
      <c r="AK66" s="29">
        <f t="shared" si="3"/>
        <v>5.0674029052742937E-2</v>
      </c>
      <c r="AL66" s="344" t="s">
        <v>330</v>
      </c>
      <c r="AM66" s="344" t="s">
        <v>329</v>
      </c>
      <c r="AN66" s="344" t="s">
        <v>387</v>
      </c>
      <c r="AO66" s="344"/>
      <c r="AP66" s="344"/>
      <c r="AQ66" s="344"/>
      <c r="AR66" s="344"/>
      <c r="AS66" s="34"/>
    </row>
    <row r="67" spans="1:45" ht="20.25" hidden="1" customHeight="1">
      <c r="A67" s="56" t="s">
        <v>4</v>
      </c>
      <c r="B67" s="57" t="s">
        <v>7</v>
      </c>
      <c r="C67" s="94" t="s">
        <v>67</v>
      </c>
      <c r="D67" s="94" t="s">
        <v>69</v>
      </c>
      <c r="E67" s="94" t="s">
        <v>56</v>
      </c>
      <c r="F67" s="94" t="s">
        <v>28</v>
      </c>
      <c r="G67" s="94" t="s">
        <v>5</v>
      </c>
      <c r="H67" s="177" t="s">
        <v>58</v>
      </c>
      <c r="I67" s="172" t="s">
        <v>12</v>
      </c>
      <c r="J67" s="130"/>
      <c r="K67" s="95">
        <v>0</v>
      </c>
      <c r="L67" s="96">
        <v>73000</v>
      </c>
      <c r="M67" s="96">
        <v>0</v>
      </c>
      <c r="N67" s="96">
        <v>0</v>
      </c>
      <c r="O67" s="96">
        <v>73000</v>
      </c>
      <c r="P67" s="96">
        <v>72710</v>
      </c>
      <c r="Q67" s="96">
        <v>72710</v>
      </c>
      <c r="R67" s="96">
        <v>72710</v>
      </c>
      <c r="S67" s="97">
        <v>0</v>
      </c>
      <c r="T67" s="96">
        <v>290</v>
      </c>
      <c r="U67" s="98">
        <f t="shared" si="0"/>
        <v>99.602739726027394</v>
      </c>
      <c r="V67" s="99">
        <f>IF(OR(R67="", R307="", R307=0), "", R67/R$307*100)</f>
        <v>5.0674029052742937E-2</v>
      </c>
      <c r="W67" s="95" t="s">
        <v>5</v>
      </c>
      <c r="X67" s="96" t="s">
        <v>5</v>
      </c>
      <c r="Y67" s="96" t="s">
        <v>5</v>
      </c>
      <c r="Z67" s="96" t="s">
        <v>5</v>
      </c>
      <c r="AA67" s="96" t="s">
        <v>5</v>
      </c>
      <c r="AB67" s="97" t="s">
        <v>5</v>
      </c>
      <c r="AC67" s="100" t="s">
        <v>5</v>
      </c>
      <c r="AD67" s="95">
        <v>0</v>
      </c>
      <c r="AE67" s="96" t="s">
        <v>5</v>
      </c>
      <c r="AF67" s="96" t="s">
        <v>5</v>
      </c>
      <c r="AG67" s="101" t="str">
        <f t="shared" si="1"/>
        <v/>
      </c>
      <c r="AH67" s="99">
        <f>IF(OR(AD67="", AD307="", AD307=0), "", AD67/AD$307*100)</f>
        <v>0</v>
      </c>
      <c r="AI67" s="102">
        <v>72710</v>
      </c>
      <c r="AJ67" s="5" t="str">
        <f t="shared" si="2"/>
        <v>皆増</v>
      </c>
      <c r="AK67" s="4">
        <f t="shared" si="3"/>
        <v>5.0674029052742937E-2</v>
      </c>
      <c r="AL67" s="345"/>
      <c r="AM67" s="345"/>
      <c r="AN67" s="345"/>
      <c r="AO67" s="345"/>
      <c r="AP67" s="345"/>
      <c r="AQ67" s="345"/>
      <c r="AR67" s="345"/>
      <c r="AS67" s="35"/>
    </row>
    <row r="68" spans="1:45" ht="20.25" customHeight="1" thickBot="1">
      <c r="A68" s="67" t="s">
        <v>4</v>
      </c>
      <c r="B68" s="68" t="s">
        <v>7</v>
      </c>
      <c r="C68" s="94" t="s">
        <v>67</v>
      </c>
      <c r="D68" s="94" t="s">
        <v>69</v>
      </c>
      <c r="E68" s="94" t="s">
        <v>56</v>
      </c>
      <c r="F68" s="94" t="s">
        <v>28</v>
      </c>
      <c r="G68" s="94" t="s">
        <v>78</v>
      </c>
      <c r="H68" s="177" t="s">
        <v>79</v>
      </c>
      <c r="I68" s="172" t="s">
        <v>12</v>
      </c>
      <c r="J68" s="130"/>
      <c r="K68" s="95">
        <v>0</v>
      </c>
      <c r="L68" s="96">
        <v>73000</v>
      </c>
      <c r="M68" s="96">
        <v>0</v>
      </c>
      <c r="N68" s="96">
        <v>0</v>
      </c>
      <c r="O68" s="96">
        <v>73000</v>
      </c>
      <c r="P68" s="96">
        <v>72710</v>
      </c>
      <c r="Q68" s="96">
        <v>72710</v>
      </c>
      <c r="R68" s="96">
        <v>72710</v>
      </c>
      <c r="S68" s="97">
        <v>0</v>
      </c>
      <c r="T68" s="96">
        <v>290</v>
      </c>
      <c r="U68" s="98">
        <f t="shared" ref="U68:U130" si="4">IF(OR(R68="", O68="", O68=0), "", R68/O68*100)</f>
        <v>99.602739726027394</v>
      </c>
      <c r="V68" s="99">
        <f>IF(OR(R68="", R307="", R307=0), "", R68/R$307*100)</f>
        <v>5.0674029052742937E-2</v>
      </c>
      <c r="W68" s="95" t="s">
        <v>5</v>
      </c>
      <c r="X68" s="96" t="s">
        <v>5</v>
      </c>
      <c r="Y68" s="96" t="s">
        <v>5</v>
      </c>
      <c r="Z68" s="96" t="s">
        <v>5</v>
      </c>
      <c r="AA68" s="96" t="s">
        <v>5</v>
      </c>
      <c r="AB68" s="97" t="s">
        <v>5</v>
      </c>
      <c r="AC68" s="100" t="s">
        <v>5</v>
      </c>
      <c r="AD68" s="95">
        <v>0</v>
      </c>
      <c r="AE68" s="96" t="s">
        <v>5</v>
      </c>
      <c r="AF68" s="96" t="s">
        <v>5</v>
      </c>
      <c r="AG68" s="101" t="str">
        <f t="shared" ref="AG68:AG130" si="5">IF(OR(AD68="", AA68="", AA68=0), "", AD68/AA68*100)</f>
        <v/>
      </c>
      <c r="AH68" s="99">
        <f>IF(OR(AD68="", AD307="", AD307=0), "", AD68/AD$307*100)</f>
        <v>0</v>
      </c>
      <c r="AI68" s="102">
        <v>72710</v>
      </c>
      <c r="AJ68" s="5" t="str">
        <f t="shared" ref="AJ68:AJ130" si="6">IF(AI68=0, 0, IF(AND(OR(R68="", R68=0), AD68&lt;&gt;"", AD68&lt;&gt;0), "皆減", IF(AND(OR(AD68="", AD68=0), R68&lt;&gt;"", R68&lt;&gt;0), "皆増", AI68/AD68*100)))</f>
        <v>皆増</v>
      </c>
      <c r="AK68" s="4">
        <f t="shared" ref="AK68:AK130" si="7">IF(V68="", IF(AH68="", "", 0-AH68), IF(AH68="", V68, V68-AH68))</f>
        <v>5.0674029052742937E-2</v>
      </c>
      <c r="AL68" s="345"/>
      <c r="AM68" s="345"/>
      <c r="AN68" s="345"/>
      <c r="AO68" s="345"/>
      <c r="AP68" s="345"/>
      <c r="AQ68" s="345"/>
      <c r="AR68" s="345"/>
      <c r="AS68" s="35"/>
    </row>
    <row r="69" spans="1:45" ht="52.5" customHeight="1" thickBot="1">
      <c r="A69" s="109" t="s">
        <v>4</v>
      </c>
      <c r="B69" s="110" t="s">
        <v>7</v>
      </c>
      <c r="C69" s="94" t="s">
        <v>67</v>
      </c>
      <c r="D69" s="94" t="s">
        <v>51</v>
      </c>
      <c r="E69" s="94" t="s">
        <v>5</v>
      </c>
      <c r="F69" s="94" t="s">
        <v>5</v>
      </c>
      <c r="G69" s="94" t="s">
        <v>5</v>
      </c>
      <c r="H69" s="177" t="s">
        <v>80</v>
      </c>
      <c r="I69" s="172" t="s">
        <v>12</v>
      </c>
      <c r="J69" s="130"/>
      <c r="K69" s="95">
        <v>112000</v>
      </c>
      <c r="L69" s="96">
        <v>0</v>
      </c>
      <c r="M69" s="96">
        <v>0</v>
      </c>
      <c r="N69" s="96">
        <v>0</v>
      </c>
      <c r="O69" s="96">
        <v>112000</v>
      </c>
      <c r="P69" s="96">
        <v>88000</v>
      </c>
      <c r="Q69" s="96">
        <v>88000</v>
      </c>
      <c r="R69" s="96">
        <v>88000</v>
      </c>
      <c r="S69" s="97">
        <v>0</v>
      </c>
      <c r="T69" s="96">
        <v>24000</v>
      </c>
      <c r="U69" s="98">
        <f t="shared" si="4"/>
        <v>78.571428571428569</v>
      </c>
      <c r="V69" s="99">
        <f>IF(OR(R69="", R307="", R307=0), "", R69/R$307*100)</f>
        <v>6.133014106232125E-2</v>
      </c>
      <c r="W69" s="95">
        <v>112000</v>
      </c>
      <c r="X69" s="96">
        <v>0</v>
      </c>
      <c r="Y69" s="96">
        <v>0</v>
      </c>
      <c r="Z69" s="96">
        <v>0</v>
      </c>
      <c r="AA69" s="96">
        <v>112000</v>
      </c>
      <c r="AB69" s="97">
        <v>72000</v>
      </c>
      <c r="AC69" s="100">
        <v>72000</v>
      </c>
      <c r="AD69" s="95">
        <v>72000</v>
      </c>
      <c r="AE69" s="96">
        <v>0</v>
      </c>
      <c r="AF69" s="96">
        <v>40000</v>
      </c>
      <c r="AG69" s="101">
        <f t="shared" si="5"/>
        <v>64.285714285714292</v>
      </c>
      <c r="AH69" s="99">
        <f>IF(OR(AD69="", AD307="", AD307=0), "", AD69/AD$307*100)</f>
        <v>3.1150710355607163E-2</v>
      </c>
      <c r="AI69" s="102">
        <v>16000</v>
      </c>
      <c r="AJ69" s="28">
        <f t="shared" si="6"/>
        <v>22.222222222222221</v>
      </c>
      <c r="AK69" s="27">
        <f t="shared" si="7"/>
        <v>3.0179430706714087E-2</v>
      </c>
      <c r="AL69" s="143" t="s">
        <v>261</v>
      </c>
      <c r="AM69" s="169"/>
      <c r="AN69" s="169"/>
      <c r="AO69" s="169"/>
      <c r="AP69" s="169"/>
      <c r="AQ69" s="169"/>
      <c r="AR69" s="169"/>
      <c r="AS69" s="32"/>
    </row>
    <row r="70" spans="1:45" ht="23.25" hidden="1" customHeight="1">
      <c r="A70" s="45" t="s">
        <v>4</v>
      </c>
      <c r="B70" s="46" t="s">
        <v>7</v>
      </c>
      <c r="C70" s="94" t="s">
        <v>67</v>
      </c>
      <c r="D70" s="94" t="s">
        <v>51</v>
      </c>
      <c r="E70" s="94" t="s">
        <v>7</v>
      </c>
      <c r="F70" s="94" t="s">
        <v>5</v>
      </c>
      <c r="G70" s="94" t="s">
        <v>5</v>
      </c>
      <c r="H70" s="177" t="s">
        <v>71</v>
      </c>
      <c r="I70" s="172" t="s">
        <v>12</v>
      </c>
      <c r="J70" s="130"/>
      <c r="K70" s="95">
        <v>112000</v>
      </c>
      <c r="L70" s="96">
        <v>0</v>
      </c>
      <c r="M70" s="96">
        <v>0</v>
      </c>
      <c r="N70" s="96">
        <v>0</v>
      </c>
      <c r="O70" s="96">
        <v>112000</v>
      </c>
      <c r="P70" s="96">
        <v>88000</v>
      </c>
      <c r="Q70" s="96">
        <v>88000</v>
      </c>
      <c r="R70" s="96">
        <v>88000</v>
      </c>
      <c r="S70" s="97">
        <v>0</v>
      </c>
      <c r="T70" s="96">
        <v>24000</v>
      </c>
      <c r="U70" s="98">
        <f t="shared" si="4"/>
        <v>78.571428571428569</v>
      </c>
      <c r="V70" s="99">
        <f>IF(OR(R70="", R307="", R307=0), "", R70/R$307*100)</f>
        <v>6.133014106232125E-2</v>
      </c>
      <c r="W70" s="95">
        <v>112000</v>
      </c>
      <c r="X70" s="96">
        <v>0</v>
      </c>
      <c r="Y70" s="96">
        <v>0</v>
      </c>
      <c r="Z70" s="96">
        <v>0</v>
      </c>
      <c r="AA70" s="96">
        <v>112000</v>
      </c>
      <c r="AB70" s="97">
        <v>72000</v>
      </c>
      <c r="AC70" s="100">
        <v>72000</v>
      </c>
      <c r="AD70" s="95">
        <v>72000</v>
      </c>
      <c r="AE70" s="96">
        <v>0</v>
      </c>
      <c r="AF70" s="96">
        <v>40000</v>
      </c>
      <c r="AG70" s="101">
        <f t="shared" si="5"/>
        <v>64.285714285714292</v>
      </c>
      <c r="AH70" s="99">
        <f>IF(OR(AD70="", AD307="", AD307=0), "", AD70/AD$307*100)</f>
        <v>3.1150710355607163E-2</v>
      </c>
      <c r="AI70" s="102">
        <v>16000</v>
      </c>
      <c r="AJ70" s="30">
        <f t="shared" si="6"/>
        <v>22.222222222222221</v>
      </c>
      <c r="AK70" s="29">
        <f t="shared" si="7"/>
        <v>3.0179430706714087E-2</v>
      </c>
      <c r="AL70" s="344" t="s">
        <v>340</v>
      </c>
      <c r="AM70" s="344" t="s">
        <v>331</v>
      </c>
      <c r="AN70" s="344" t="s">
        <v>388</v>
      </c>
      <c r="AO70" s="344"/>
      <c r="AP70" s="344"/>
      <c r="AQ70" s="344"/>
      <c r="AR70" s="344"/>
      <c r="AS70" s="34"/>
    </row>
    <row r="71" spans="1:45" ht="16.5" hidden="1" customHeight="1">
      <c r="A71" s="56" t="s">
        <v>4</v>
      </c>
      <c r="B71" s="57" t="s">
        <v>7</v>
      </c>
      <c r="C71" s="94" t="s">
        <v>67</v>
      </c>
      <c r="D71" s="94" t="s">
        <v>51</v>
      </c>
      <c r="E71" s="94" t="s">
        <v>7</v>
      </c>
      <c r="F71" s="94" t="s">
        <v>28</v>
      </c>
      <c r="G71" s="94" t="s">
        <v>5</v>
      </c>
      <c r="H71" s="177" t="s">
        <v>81</v>
      </c>
      <c r="I71" s="172" t="s">
        <v>12</v>
      </c>
      <c r="J71" s="130"/>
      <c r="K71" s="95">
        <v>112000</v>
      </c>
      <c r="L71" s="96">
        <v>0</v>
      </c>
      <c r="M71" s="96">
        <v>0</v>
      </c>
      <c r="N71" s="96">
        <v>0</v>
      </c>
      <c r="O71" s="96">
        <v>112000</v>
      </c>
      <c r="P71" s="96">
        <v>88000</v>
      </c>
      <c r="Q71" s="96">
        <v>88000</v>
      </c>
      <c r="R71" s="96">
        <v>88000</v>
      </c>
      <c r="S71" s="97">
        <v>0</v>
      </c>
      <c r="T71" s="96">
        <v>24000</v>
      </c>
      <c r="U71" s="98">
        <f t="shared" si="4"/>
        <v>78.571428571428569</v>
      </c>
      <c r="V71" s="99">
        <f>IF(OR(R71="", R307="", R307=0), "", R71/R$307*100)</f>
        <v>6.133014106232125E-2</v>
      </c>
      <c r="W71" s="95">
        <v>112000</v>
      </c>
      <c r="X71" s="96">
        <v>0</v>
      </c>
      <c r="Y71" s="96">
        <v>0</v>
      </c>
      <c r="Z71" s="96">
        <v>0</v>
      </c>
      <c r="AA71" s="96">
        <v>112000</v>
      </c>
      <c r="AB71" s="97">
        <v>72000</v>
      </c>
      <c r="AC71" s="100">
        <v>72000</v>
      </c>
      <c r="AD71" s="95">
        <v>72000</v>
      </c>
      <c r="AE71" s="96">
        <v>0</v>
      </c>
      <c r="AF71" s="96">
        <v>40000</v>
      </c>
      <c r="AG71" s="101">
        <f t="shared" si="5"/>
        <v>64.285714285714292</v>
      </c>
      <c r="AH71" s="99">
        <f>IF(OR(AD71="", AD307="", AD307=0), "", AD71/AD$307*100)</f>
        <v>3.1150710355607163E-2</v>
      </c>
      <c r="AI71" s="102">
        <v>16000</v>
      </c>
      <c r="AJ71" s="5">
        <f t="shared" si="6"/>
        <v>22.222222222222221</v>
      </c>
      <c r="AK71" s="4">
        <f t="shared" si="7"/>
        <v>3.0179430706714087E-2</v>
      </c>
      <c r="AL71" s="345"/>
      <c r="AM71" s="345"/>
      <c r="AN71" s="345"/>
      <c r="AO71" s="345"/>
      <c r="AP71" s="345"/>
      <c r="AQ71" s="345"/>
      <c r="AR71" s="345"/>
      <c r="AS71" s="35"/>
    </row>
    <row r="72" spans="1:45" ht="55.5" customHeight="1" thickBot="1">
      <c r="A72" s="67" t="s">
        <v>4</v>
      </c>
      <c r="B72" s="68" t="s">
        <v>7</v>
      </c>
      <c r="C72" s="94" t="s">
        <v>67</v>
      </c>
      <c r="D72" s="94" t="s">
        <v>51</v>
      </c>
      <c r="E72" s="94" t="s">
        <v>7</v>
      </c>
      <c r="F72" s="94" t="s">
        <v>28</v>
      </c>
      <c r="G72" s="94" t="s">
        <v>78</v>
      </c>
      <c r="H72" s="177" t="s">
        <v>277</v>
      </c>
      <c r="I72" s="172" t="s">
        <v>12</v>
      </c>
      <c r="J72" s="130"/>
      <c r="K72" s="95">
        <v>112000</v>
      </c>
      <c r="L72" s="96">
        <v>0</v>
      </c>
      <c r="M72" s="96">
        <v>0</v>
      </c>
      <c r="N72" s="96">
        <v>0</v>
      </c>
      <c r="O72" s="96">
        <v>112000</v>
      </c>
      <c r="P72" s="96">
        <v>88000</v>
      </c>
      <c r="Q72" s="96">
        <v>88000</v>
      </c>
      <c r="R72" s="96">
        <v>88000</v>
      </c>
      <c r="S72" s="97">
        <v>0</v>
      </c>
      <c r="T72" s="96">
        <v>24000</v>
      </c>
      <c r="U72" s="98">
        <f t="shared" si="4"/>
        <v>78.571428571428569</v>
      </c>
      <c r="V72" s="99">
        <f>IF(OR(R72="", R307="", R307=0), "", R72/R$307*100)</f>
        <v>6.133014106232125E-2</v>
      </c>
      <c r="W72" s="95">
        <v>112000</v>
      </c>
      <c r="X72" s="96">
        <v>0</v>
      </c>
      <c r="Y72" s="96">
        <v>0</v>
      </c>
      <c r="Z72" s="96">
        <v>0</v>
      </c>
      <c r="AA72" s="96">
        <v>112000</v>
      </c>
      <c r="AB72" s="97">
        <v>72000</v>
      </c>
      <c r="AC72" s="100">
        <v>72000</v>
      </c>
      <c r="AD72" s="95">
        <v>72000</v>
      </c>
      <c r="AE72" s="96">
        <v>0</v>
      </c>
      <c r="AF72" s="96">
        <v>40000</v>
      </c>
      <c r="AG72" s="101">
        <f t="shared" si="5"/>
        <v>64.285714285714292</v>
      </c>
      <c r="AH72" s="99">
        <f>IF(OR(AD72="", AD307="", AD307=0), "", AD72/AD$307*100)</f>
        <v>3.1150710355607163E-2</v>
      </c>
      <c r="AI72" s="102">
        <v>16000</v>
      </c>
      <c r="AJ72" s="5">
        <f t="shared" si="6"/>
        <v>22.222222222222221</v>
      </c>
      <c r="AK72" s="4">
        <f t="shared" si="7"/>
        <v>3.0179430706714087E-2</v>
      </c>
      <c r="AL72" s="345"/>
      <c r="AM72" s="345"/>
      <c r="AN72" s="345"/>
      <c r="AO72" s="345"/>
      <c r="AP72" s="345"/>
      <c r="AQ72" s="345"/>
      <c r="AR72" s="345"/>
      <c r="AS72" s="35"/>
    </row>
    <row r="73" spans="1:45" ht="75" customHeight="1" thickBot="1">
      <c r="A73" s="109" t="s">
        <v>4</v>
      </c>
      <c r="B73" s="110" t="s">
        <v>7</v>
      </c>
      <c r="C73" s="94" t="s">
        <v>67</v>
      </c>
      <c r="D73" s="94" t="s">
        <v>82</v>
      </c>
      <c r="E73" s="94" t="s">
        <v>5</v>
      </c>
      <c r="F73" s="94" t="s">
        <v>5</v>
      </c>
      <c r="G73" s="94" t="s">
        <v>5</v>
      </c>
      <c r="H73" s="177" t="s">
        <v>83</v>
      </c>
      <c r="I73" s="172" t="s">
        <v>12</v>
      </c>
      <c r="J73" s="130"/>
      <c r="K73" s="95">
        <v>30000</v>
      </c>
      <c r="L73" s="96">
        <v>0</v>
      </c>
      <c r="M73" s="96">
        <v>0</v>
      </c>
      <c r="N73" s="96">
        <v>0</v>
      </c>
      <c r="O73" s="96">
        <v>30000</v>
      </c>
      <c r="P73" s="96">
        <v>15000</v>
      </c>
      <c r="Q73" s="96">
        <v>15000</v>
      </c>
      <c r="R73" s="96">
        <v>15000</v>
      </c>
      <c r="S73" s="97">
        <v>0</v>
      </c>
      <c r="T73" s="96">
        <v>15000</v>
      </c>
      <c r="U73" s="98">
        <f t="shared" si="4"/>
        <v>50</v>
      </c>
      <c r="V73" s="99">
        <f>IF(OR(R73="", R307="", R307=0), "", R73/R$307*100)</f>
        <v>1.0454001317441123E-2</v>
      </c>
      <c r="W73" s="95">
        <v>30000</v>
      </c>
      <c r="X73" s="96">
        <v>0</v>
      </c>
      <c r="Y73" s="96">
        <v>0</v>
      </c>
      <c r="Z73" s="96">
        <v>0</v>
      </c>
      <c r="AA73" s="96">
        <v>30000</v>
      </c>
      <c r="AB73" s="97">
        <v>6000</v>
      </c>
      <c r="AC73" s="100">
        <v>6000</v>
      </c>
      <c r="AD73" s="95">
        <v>6000</v>
      </c>
      <c r="AE73" s="96">
        <v>0</v>
      </c>
      <c r="AF73" s="96">
        <v>24000</v>
      </c>
      <c r="AG73" s="101">
        <f t="shared" si="5"/>
        <v>20</v>
      </c>
      <c r="AH73" s="99">
        <f>IF(OR(AD73="", AD307="", AD307=0), "", AD73/AD$307*100)</f>
        <v>2.5958925296339303E-3</v>
      </c>
      <c r="AI73" s="102">
        <v>9000</v>
      </c>
      <c r="AJ73" s="28">
        <f t="shared" si="6"/>
        <v>150</v>
      </c>
      <c r="AK73" s="27">
        <f t="shared" si="7"/>
        <v>7.8581087878071935E-3</v>
      </c>
      <c r="AL73" s="143" t="s">
        <v>262</v>
      </c>
      <c r="AM73" s="169"/>
      <c r="AN73" s="169"/>
      <c r="AO73" s="169"/>
      <c r="AP73" s="169"/>
      <c r="AQ73" s="169"/>
      <c r="AR73" s="169"/>
      <c r="AS73" s="32"/>
    </row>
    <row r="74" spans="1:45" ht="23.25" hidden="1" customHeight="1">
      <c r="A74" s="45" t="s">
        <v>4</v>
      </c>
      <c r="B74" s="46" t="s">
        <v>7</v>
      </c>
      <c r="C74" s="94" t="s">
        <v>67</v>
      </c>
      <c r="D74" s="94" t="s">
        <v>82</v>
      </c>
      <c r="E74" s="94" t="s">
        <v>46</v>
      </c>
      <c r="F74" s="94" t="s">
        <v>5</v>
      </c>
      <c r="G74" s="94" t="s">
        <v>5</v>
      </c>
      <c r="H74" s="177" t="s">
        <v>47</v>
      </c>
      <c r="I74" s="172" t="s">
        <v>12</v>
      </c>
      <c r="J74" s="130"/>
      <c r="K74" s="95">
        <v>30000</v>
      </c>
      <c r="L74" s="96">
        <v>0</v>
      </c>
      <c r="M74" s="96">
        <v>0</v>
      </c>
      <c r="N74" s="96">
        <v>0</v>
      </c>
      <c r="O74" s="96">
        <v>30000</v>
      </c>
      <c r="P74" s="96">
        <v>15000</v>
      </c>
      <c r="Q74" s="96">
        <v>15000</v>
      </c>
      <c r="R74" s="96">
        <v>15000</v>
      </c>
      <c r="S74" s="97">
        <v>0</v>
      </c>
      <c r="T74" s="96">
        <v>15000</v>
      </c>
      <c r="U74" s="98">
        <f t="shared" si="4"/>
        <v>50</v>
      </c>
      <c r="V74" s="99">
        <f>IF(OR(R74="", R307="", R307=0), "", R74/R$307*100)</f>
        <v>1.0454001317441123E-2</v>
      </c>
      <c r="W74" s="95">
        <v>30000</v>
      </c>
      <c r="X74" s="96">
        <v>0</v>
      </c>
      <c r="Y74" s="96">
        <v>0</v>
      </c>
      <c r="Z74" s="96">
        <v>0</v>
      </c>
      <c r="AA74" s="96">
        <v>30000</v>
      </c>
      <c r="AB74" s="97">
        <v>6000</v>
      </c>
      <c r="AC74" s="100">
        <v>6000</v>
      </c>
      <c r="AD74" s="95">
        <v>6000</v>
      </c>
      <c r="AE74" s="96">
        <v>0</v>
      </c>
      <c r="AF74" s="96">
        <v>24000</v>
      </c>
      <c r="AG74" s="101">
        <f t="shared" si="5"/>
        <v>20</v>
      </c>
      <c r="AH74" s="99">
        <f>IF(OR(AD74="", AD307="", AD307=0), "", AD74/AD$307*100)</f>
        <v>2.5958925296339303E-3</v>
      </c>
      <c r="AI74" s="102">
        <v>9000</v>
      </c>
      <c r="AJ74" s="30">
        <f t="shared" si="6"/>
        <v>150</v>
      </c>
      <c r="AK74" s="29">
        <f t="shared" si="7"/>
        <v>7.8581087878071935E-3</v>
      </c>
      <c r="AL74" s="344" t="s">
        <v>332</v>
      </c>
      <c r="AM74" s="344" t="s">
        <v>333</v>
      </c>
      <c r="AN74" s="344" t="s">
        <v>389</v>
      </c>
      <c r="AO74" s="344"/>
      <c r="AP74" s="344"/>
      <c r="AQ74" s="344"/>
      <c r="AR74" s="344"/>
      <c r="AS74" s="34"/>
    </row>
    <row r="75" spans="1:45" ht="14.25" hidden="1" customHeight="1">
      <c r="A75" s="56" t="s">
        <v>4</v>
      </c>
      <c r="B75" s="57" t="s">
        <v>7</v>
      </c>
      <c r="C75" s="94" t="s">
        <v>67</v>
      </c>
      <c r="D75" s="94" t="s">
        <v>82</v>
      </c>
      <c r="E75" s="94" t="s">
        <v>46</v>
      </c>
      <c r="F75" s="94" t="s">
        <v>15</v>
      </c>
      <c r="G75" s="94" t="s">
        <v>5</v>
      </c>
      <c r="H75" s="177" t="s">
        <v>65</v>
      </c>
      <c r="I75" s="172" t="s">
        <v>12</v>
      </c>
      <c r="J75" s="130"/>
      <c r="K75" s="95">
        <v>30000</v>
      </c>
      <c r="L75" s="96">
        <v>0</v>
      </c>
      <c r="M75" s="96">
        <v>0</v>
      </c>
      <c r="N75" s="96">
        <v>0</v>
      </c>
      <c r="O75" s="96">
        <v>30000</v>
      </c>
      <c r="P75" s="96">
        <v>15000</v>
      </c>
      <c r="Q75" s="96">
        <v>15000</v>
      </c>
      <c r="R75" s="96">
        <v>15000</v>
      </c>
      <c r="S75" s="97">
        <v>0</v>
      </c>
      <c r="T75" s="96">
        <v>15000</v>
      </c>
      <c r="U75" s="98">
        <f t="shared" si="4"/>
        <v>50</v>
      </c>
      <c r="V75" s="99">
        <f>IF(OR(R75="", R307="", R307=0), "", R75/R$307*100)</f>
        <v>1.0454001317441123E-2</v>
      </c>
      <c r="W75" s="95">
        <v>30000</v>
      </c>
      <c r="X75" s="96">
        <v>0</v>
      </c>
      <c r="Y75" s="96">
        <v>0</v>
      </c>
      <c r="Z75" s="96">
        <v>0</v>
      </c>
      <c r="AA75" s="96">
        <v>30000</v>
      </c>
      <c r="AB75" s="97">
        <v>6000</v>
      </c>
      <c r="AC75" s="100">
        <v>6000</v>
      </c>
      <c r="AD75" s="95">
        <v>6000</v>
      </c>
      <c r="AE75" s="96">
        <v>0</v>
      </c>
      <c r="AF75" s="96">
        <v>24000</v>
      </c>
      <c r="AG75" s="101">
        <f t="shared" si="5"/>
        <v>20</v>
      </c>
      <c r="AH75" s="99">
        <f>IF(OR(AD75="", AD307="", AD307=0), "", AD75/AD$307*100)</f>
        <v>2.5958925296339303E-3</v>
      </c>
      <c r="AI75" s="102">
        <v>9000</v>
      </c>
      <c r="AJ75" s="5">
        <f t="shared" si="6"/>
        <v>150</v>
      </c>
      <c r="AK75" s="4">
        <f t="shared" si="7"/>
        <v>7.8581087878071935E-3</v>
      </c>
      <c r="AL75" s="345"/>
      <c r="AM75" s="345"/>
      <c r="AN75" s="345"/>
      <c r="AO75" s="345"/>
      <c r="AP75" s="345"/>
      <c r="AQ75" s="345"/>
      <c r="AR75" s="345"/>
      <c r="AS75" s="35"/>
    </row>
    <row r="76" spans="1:45" ht="27" customHeight="1" thickBot="1">
      <c r="A76" s="67" t="s">
        <v>4</v>
      </c>
      <c r="B76" s="68" t="s">
        <v>7</v>
      </c>
      <c r="C76" s="94" t="s">
        <v>67</v>
      </c>
      <c r="D76" s="94" t="s">
        <v>82</v>
      </c>
      <c r="E76" s="94" t="s">
        <v>46</v>
      </c>
      <c r="F76" s="94" t="s">
        <v>15</v>
      </c>
      <c r="G76" s="94" t="s">
        <v>17</v>
      </c>
      <c r="H76" s="177" t="s">
        <v>84</v>
      </c>
      <c r="I76" s="172" t="s">
        <v>12</v>
      </c>
      <c r="J76" s="130"/>
      <c r="K76" s="95">
        <v>30000</v>
      </c>
      <c r="L76" s="96">
        <v>0</v>
      </c>
      <c r="M76" s="96">
        <v>0</v>
      </c>
      <c r="N76" s="96">
        <v>0</v>
      </c>
      <c r="O76" s="96">
        <v>30000</v>
      </c>
      <c r="P76" s="96">
        <v>15000</v>
      </c>
      <c r="Q76" s="96">
        <v>15000</v>
      </c>
      <c r="R76" s="96">
        <v>15000</v>
      </c>
      <c r="S76" s="97">
        <v>0</v>
      </c>
      <c r="T76" s="96">
        <v>15000</v>
      </c>
      <c r="U76" s="98">
        <f t="shared" si="4"/>
        <v>50</v>
      </c>
      <c r="V76" s="99">
        <f>IF(OR(R76="", R307="", R307=0), "", R76/R$307*100)</f>
        <v>1.0454001317441123E-2</v>
      </c>
      <c r="W76" s="95">
        <v>30000</v>
      </c>
      <c r="X76" s="96">
        <v>0</v>
      </c>
      <c r="Y76" s="96">
        <v>0</v>
      </c>
      <c r="Z76" s="96">
        <v>0</v>
      </c>
      <c r="AA76" s="96">
        <v>30000</v>
      </c>
      <c r="AB76" s="97">
        <v>6000</v>
      </c>
      <c r="AC76" s="100">
        <v>6000</v>
      </c>
      <c r="AD76" s="95">
        <v>6000</v>
      </c>
      <c r="AE76" s="96">
        <v>0</v>
      </c>
      <c r="AF76" s="96">
        <v>24000</v>
      </c>
      <c r="AG76" s="101">
        <f t="shared" si="5"/>
        <v>20</v>
      </c>
      <c r="AH76" s="99">
        <f>IF(OR(AD76="", AD307="", AD307=0), "", AD76/AD$307*100)</f>
        <v>2.5958925296339303E-3</v>
      </c>
      <c r="AI76" s="102">
        <v>9000</v>
      </c>
      <c r="AJ76" s="5">
        <f t="shared" si="6"/>
        <v>150</v>
      </c>
      <c r="AK76" s="4">
        <f t="shared" si="7"/>
        <v>7.8581087878071935E-3</v>
      </c>
      <c r="AL76" s="345"/>
      <c r="AM76" s="345"/>
      <c r="AN76" s="345"/>
      <c r="AO76" s="345"/>
      <c r="AP76" s="345"/>
      <c r="AQ76" s="345"/>
      <c r="AR76" s="345"/>
      <c r="AS76" s="35"/>
    </row>
    <row r="77" spans="1:45" ht="67.5" customHeight="1" thickBot="1">
      <c r="A77" s="109" t="s">
        <v>4</v>
      </c>
      <c r="B77" s="110" t="s">
        <v>7</v>
      </c>
      <c r="C77" s="94" t="s">
        <v>67</v>
      </c>
      <c r="D77" s="94" t="s">
        <v>85</v>
      </c>
      <c r="E77" s="94" t="s">
        <v>5</v>
      </c>
      <c r="F77" s="94" t="s">
        <v>5</v>
      </c>
      <c r="G77" s="94" t="s">
        <v>5</v>
      </c>
      <c r="H77" s="177" t="s">
        <v>86</v>
      </c>
      <c r="I77" s="172" t="s">
        <v>12</v>
      </c>
      <c r="J77" s="130"/>
      <c r="K77" s="95">
        <v>926000</v>
      </c>
      <c r="L77" s="96">
        <v>0</v>
      </c>
      <c r="M77" s="96">
        <v>0</v>
      </c>
      <c r="N77" s="96">
        <v>0</v>
      </c>
      <c r="O77" s="96">
        <v>926000</v>
      </c>
      <c r="P77" s="96">
        <v>726000</v>
      </c>
      <c r="Q77" s="96">
        <v>726000</v>
      </c>
      <c r="R77" s="96">
        <v>726000</v>
      </c>
      <c r="S77" s="97">
        <v>0</v>
      </c>
      <c r="T77" s="96">
        <v>200000</v>
      </c>
      <c r="U77" s="98">
        <f t="shared" si="4"/>
        <v>78.40172786177105</v>
      </c>
      <c r="V77" s="99">
        <f>IF(OR(R77="", R307="", R307=0), "", R77/R$307*100)</f>
        <v>0.50597366376415032</v>
      </c>
      <c r="W77" s="95">
        <v>926000</v>
      </c>
      <c r="X77" s="96">
        <v>0</v>
      </c>
      <c r="Y77" s="96">
        <v>0</v>
      </c>
      <c r="Z77" s="96">
        <v>0</v>
      </c>
      <c r="AA77" s="96">
        <v>926000</v>
      </c>
      <c r="AB77" s="97">
        <v>926000</v>
      </c>
      <c r="AC77" s="100">
        <v>926000</v>
      </c>
      <c r="AD77" s="95">
        <v>926000</v>
      </c>
      <c r="AE77" s="96">
        <v>0</v>
      </c>
      <c r="AF77" s="96">
        <v>0</v>
      </c>
      <c r="AG77" s="101">
        <f t="shared" si="5"/>
        <v>100</v>
      </c>
      <c r="AH77" s="99">
        <f>IF(OR(AD77="", AD307="", AD307=0), "", AD77/AD$307*100)</f>
        <v>0.40063274707350321</v>
      </c>
      <c r="AI77" s="102">
        <v>-200000</v>
      </c>
      <c r="AJ77" s="28">
        <f t="shared" si="6"/>
        <v>-21.598272138228943</v>
      </c>
      <c r="AK77" s="27">
        <f t="shared" si="7"/>
        <v>0.1053409166906471</v>
      </c>
      <c r="AL77" s="143" t="s">
        <v>263</v>
      </c>
      <c r="AM77" s="169"/>
      <c r="AN77" s="169"/>
      <c r="AO77" s="169"/>
      <c r="AP77" s="169"/>
      <c r="AQ77" s="169"/>
      <c r="AR77" s="169"/>
      <c r="AS77" s="32"/>
    </row>
    <row r="78" spans="1:45" ht="26.25" hidden="1" customHeight="1">
      <c r="A78" s="45" t="s">
        <v>4</v>
      </c>
      <c r="B78" s="46" t="s">
        <v>7</v>
      </c>
      <c r="C78" s="94" t="s">
        <v>67</v>
      </c>
      <c r="D78" s="94" t="s">
        <v>85</v>
      </c>
      <c r="E78" s="94" t="s">
        <v>46</v>
      </c>
      <c r="F78" s="94" t="s">
        <v>5</v>
      </c>
      <c r="G78" s="94" t="s">
        <v>5</v>
      </c>
      <c r="H78" s="177" t="s">
        <v>47</v>
      </c>
      <c r="I78" s="172" t="s">
        <v>12</v>
      </c>
      <c r="J78" s="130"/>
      <c r="K78" s="95">
        <v>926000</v>
      </c>
      <c r="L78" s="96">
        <v>0</v>
      </c>
      <c r="M78" s="96">
        <v>0</v>
      </c>
      <c r="N78" s="96">
        <v>0</v>
      </c>
      <c r="O78" s="96">
        <v>926000</v>
      </c>
      <c r="P78" s="96">
        <v>726000</v>
      </c>
      <c r="Q78" s="96">
        <v>726000</v>
      </c>
      <c r="R78" s="96">
        <v>726000</v>
      </c>
      <c r="S78" s="97">
        <v>0</v>
      </c>
      <c r="T78" s="96">
        <v>200000</v>
      </c>
      <c r="U78" s="98">
        <f t="shared" si="4"/>
        <v>78.40172786177105</v>
      </c>
      <c r="V78" s="99">
        <f>IF(OR(R78="", R307="", R307=0), "", R78/R$307*100)</f>
        <v>0.50597366376415032</v>
      </c>
      <c r="W78" s="95">
        <v>926000</v>
      </c>
      <c r="X78" s="96">
        <v>0</v>
      </c>
      <c r="Y78" s="96">
        <v>0</v>
      </c>
      <c r="Z78" s="96">
        <v>0</v>
      </c>
      <c r="AA78" s="96">
        <v>926000</v>
      </c>
      <c r="AB78" s="97">
        <v>926000</v>
      </c>
      <c r="AC78" s="100">
        <v>926000</v>
      </c>
      <c r="AD78" s="95">
        <v>926000</v>
      </c>
      <c r="AE78" s="96">
        <v>0</v>
      </c>
      <c r="AF78" s="96">
        <v>0</v>
      </c>
      <c r="AG78" s="101">
        <f t="shared" si="5"/>
        <v>100</v>
      </c>
      <c r="AH78" s="99">
        <f>IF(OR(AD78="", AD307="", AD307=0), "", AD78/AD$307*100)</f>
        <v>0.40063274707350321</v>
      </c>
      <c r="AI78" s="102">
        <v>-200000</v>
      </c>
      <c r="AJ78" s="30">
        <f t="shared" si="6"/>
        <v>-21.598272138228943</v>
      </c>
      <c r="AK78" s="29">
        <f t="shared" si="7"/>
        <v>0.1053409166906471</v>
      </c>
      <c r="AL78" s="343"/>
      <c r="AM78" s="342"/>
      <c r="AN78" s="342"/>
      <c r="AO78" s="342"/>
      <c r="AP78" s="342"/>
      <c r="AQ78" s="342"/>
      <c r="AR78" s="342"/>
      <c r="AS78" s="3"/>
    </row>
    <row r="79" spans="1:45" ht="18" hidden="1" customHeight="1" thickBot="1">
      <c r="A79" s="89" t="s">
        <v>4</v>
      </c>
      <c r="B79" s="90" t="s">
        <v>7</v>
      </c>
      <c r="C79" s="94" t="s">
        <v>67</v>
      </c>
      <c r="D79" s="94" t="s">
        <v>85</v>
      </c>
      <c r="E79" s="94" t="s">
        <v>46</v>
      </c>
      <c r="F79" s="94" t="s">
        <v>21</v>
      </c>
      <c r="G79" s="94" t="s">
        <v>5</v>
      </c>
      <c r="H79" s="177" t="s">
        <v>48</v>
      </c>
      <c r="I79" s="172" t="s">
        <v>12</v>
      </c>
      <c r="J79" s="130"/>
      <c r="K79" s="95">
        <v>926000</v>
      </c>
      <c r="L79" s="96">
        <v>0</v>
      </c>
      <c r="M79" s="96">
        <v>0</v>
      </c>
      <c r="N79" s="96">
        <v>0</v>
      </c>
      <c r="O79" s="96">
        <v>926000</v>
      </c>
      <c r="P79" s="96">
        <v>726000</v>
      </c>
      <c r="Q79" s="96">
        <v>726000</v>
      </c>
      <c r="R79" s="96">
        <v>726000</v>
      </c>
      <c r="S79" s="97">
        <v>0</v>
      </c>
      <c r="T79" s="96">
        <v>200000</v>
      </c>
      <c r="U79" s="98">
        <f t="shared" si="4"/>
        <v>78.40172786177105</v>
      </c>
      <c r="V79" s="99">
        <f>IF(OR(R79="", R307="", R307=0), "", R79/R$307*100)</f>
        <v>0.50597366376415032</v>
      </c>
      <c r="W79" s="95">
        <v>926000</v>
      </c>
      <c r="X79" s="96">
        <v>0</v>
      </c>
      <c r="Y79" s="96">
        <v>0</v>
      </c>
      <c r="Z79" s="96">
        <v>0</v>
      </c>
      <c r="AA79" s="96">
        <v>926000</v>
      </c>
      <c r="AB79" s="97">
        <v>926000</v>
      </c>
      <c r="AC79" s="100">
        <v>926000</v>
      </c>
      <c r="AD79" s="95">
        <v>926000</v>
      </c>
      <c r="AE79" s="96">
        <v>0</v>
      </c>
      <c r="AF79" s="96">
        <v>0</v>
      </c>
      <c r="AG79" s="101">
        <f t="shared" si="5"/>
        <v>100</v>
      </c>
      <c r="AH79" s="99">
        <f>IF(OR(AD79="", AD307="", AD307=0), "", AD79/AD$307*100)</f>
        <v>0.40063274707350321</v>
      </c>
      <c r="AI79" s="102">
        <v>-200000</v>
      </c>
      <c r="AJ79" s="5">
        <f t="shared" si="6"/>
        <v>-21.598272138228943</v>
      </c>
      <c r="AK79" s="4">
        <f t="shared" si="7"/>
        <v>0.1053409166906471</v>
      </c>
      <c r="AL79" s="343"/>
      <c r="AM79" s="342"/>
      <c r="AN79" s="342"/>
      <c r="AO79" s="342"/>
      <c r="AP79" s="342"/>
      <c r="AQ79" s="342"/>
      <c r="AR79" s="342"/>
      <c r="AS79" s="3"/>
    </row>
    <row r="80" spans="1:45" ht="36" customHeight="1" thickBot="1">
      <c r="A80" s="93" t="s">
        <v>4</v>
      </c>
      <c r="B80" s="94" t="s">
        <v>7</v>
      </c>
      <c r="C80" s="94" t="s">
        <v>67</v>
      </c>
      <c r="D80" s="94" t="s">
        <v>85</v>
      </c>
      <c r="E80" s="94" t="s">
        <v>46</v>
      </c>
      <c r="F80" s="94" t="s">
        <v>21</v>
      </c>
      <c r="G80" s="94" t="s">
        <v>59</v>
      </c>
      <c r="H80" s="177" t="s">
        <v>87</v>
      </c>
      <c r="I80" s="172" t="s">
        <v>12</v>
      </c>
      <c r="J80" s="130"/>
      <c r="K80" s="95">
        <v>50000</v>
      </c>
      <c r="L80" s="96">
        <v>0</v>
      </c>
      <c r="M80" s="96">
        <v>0</v>
      </c>
      <c r="N80" s="96">
        <v>0</v>
      </c>
      <c r="O80" s="96">
        <v>50000</v>
      </c>
      <c r="P80" s="96">
        <v>50000</v>
      </c>
      <c r="Q80" s="96">
        <v>50000</v>
      </c>
      <c r="R80" s="96">
        <v>50000</v>
      </c>
      <c r="S80" s="97">
        <v>0</v>
      </c>
      <c r="T80" s="96">
        <v>0</v>
      </c>
      <c r="U80" s="98">
        <f t="shared" si="4"/>
        <v>100</v>
      </c>
      <c r="V80" s="99">
        <f>IF(OR(R80="", R307="", R307=0), "", R80/R$307*100)</f>
        <v>3.4846671058137081E-2</v>
      </c>
      <c r="W80" s="95">
        <v>50000</v>
      </c>
      <c r="X80" s="96">
        <v>0</v>
      </c>
      <c r="Y80" s="96">
        <v>0</v>
      </c>
      <c r="Z80" s="96">
        <v>0</v>
      </c>
      <c r="AA80" s="96">
        <v>50000</v>
      </c>
      <c r="AB80" s="97">
        <v>50000</v>
      </c>
      <c r="AC80" s="100">
        <v>50000</v>
      </c>
      <c r="AD80" s="95">
        <v>50000</v>
      </c>
      <c r="AE80" s="96">
        <v>0</v>
      </c>
      <c r="AF80" s="96">
        <v>0</v>
      </c>
      <c r="AG80" s="101">
        <f t="shared" si="5"/>
        <v>100</v>
      </c>
      <c r="AH80" s="99">
        <f>IF(OR(AD80="", AD307="", AD307=0), "", AD80/AD$307*100)</f>
        <v>2.163243774694942E-2</v>
      </c>
      <c r="AI80" s="102">
        <v>0</v>
      </c>
      <c r="AJ80" s="5">
        <f t="shared" si="6"/>
        <v>0</v>
      </c>
      <c r="AK80" s="4">
        <f t="shared" si="7"/>
        <v>1.3214233311187661E-2</v>
      </c>
      <c r="AL80" s="143" t="s">
        <v>334</v>
      </c>
      <c r="AM80" s="143" t="s">
        <v>335</v>
      </c>
      <c r="AN80" s="143" t="s">
        <v>321</v>
      </c>
      <c r="AO80" s="143"/>
      <c r="AP80" s="143"/>
      <c r="AQ80" s="143"/>
      <c r="AR80" s="143"/>
      <c r="AS80" s="32"/>
    </row>
    <row r="81" spans="1:45" ht="37.5" customHeight="1" thickBot="1">
      <c r="A81" s="93" t="s">
        <v>4</v>
      </c>
      <c r="B81" s="94" t="s">
        <v>7</v>
      </c>
      <c r="C81" s="94" t="s">
        <v>67</v>
      </c>
      <c r="D81" s="94" t="s">
        <v>85</v>
      </c>
      <c r="E81" s="94" t="s">
        <v>46</v>
      </c>
      <c r="F81" s="94" t="s">
        <v>21</v>
      </c>
      <c r="G81" s="94" t="s">
        <v>88</v>
      </c>
      <c r="H81" s="177" t="s">
        <v>264</v>
      </c>
      <c r="I81" s="172" t="s">
        <v>12</v>
      </c>
      <c r="J81" s="130"/>
      <c r="K81" s="95">
        <v>600000</v>
      </c>
      <c r="L81" s="96">
        <v>0</v>
      </c>
      <c r="M81" s="96">
        <v>0</v>
      </c>
      <c r="N81" s="96">
        <v>0</v>
      </c>
      <c r="O81" s="96">
        <v>600000</v>
      </c>
      <c r="P81" s="96">
        <v>600000</v>
      </c>
      <c r="Q81" s="96">
        <v>600000</v>
      </c>
      <c r="R81" s="96">
        <v>600000</v>
      </c>
      <c r="S81" s="97">
        <v>0</v>
      </c>
      <c r="T81" s="96">
        <v>0</v>
      </c>
      <c r="U81" s="98">
        <f t="shared" si="4"/>
        <v>100</v>
      </c>
      <c r="V81" s="99">
        <f>IF(OR(R81="", R307="", R307=0), "", R81/R$307*100)</f>
        <v>0.41816005269764489</v>
      </c>
      <c r="W81" s="95">
        <v>600000</v>
      </c>
      <c r="X81" s="96">
        <v>0</v>
      </c>
      <c r="Y81" s="96">
        <v>0</v>
      </c>
      <c r="Z81" s="96">
        <v>0</v>
      </c>
      <c r="AA81" s="96">
        <v>600000</v>
      </c>
      <c r="AB81" s="97">
        <v>600000</v>
      </c>
      <c r="AC81" s="100">
        <v>600000</v>
      </c>
      <c r="AD81" s="95">
        <v>600000</v>
      </c>
      <c r="AE81" s="96">
        <v>0</v>
      </c>
      <c r="AF81" s="96">
        <v>0</v>
      </c>
      <c r="AG81" s="101">
        <f t="shared" si="5"/>
        <v>100</v>
      </c>
      <c r="AH81" s="99">
        <f>IF(OR(AD81="", AD307="", AD307=0), "", AD81/AD$307*100)</f>
        <v>0.25958925296339302</v>
      </c>
      <c r="AI81" s="102">
        <v>0</v>
      </c>
      <c r="AJ81" s="5">
        <f t="shared" si="6"/>
        <v>0</v>
      </c>
      <c r="AK81" s="4">
        <f t="shared" si="7"/>
        <v>0.15857079973425187</v>
      </c>
      <c r="AL81" s="143" t="s">
        <v>336</v>
      </c>
      <c r="AM81" s="143" t="s">
        <v>335</v>
      </c>
      <c r="AN81" s="143" t="s">
        <v>321</v>
      </c>
      <c r="AO81" s="143"/>
      <c r="AP81" s="143"/>
      <c r="AQ81" s="143"/>
      <c r="AR81" s="143"/>
      <c r="AS81" s="32"/>
    </row>
    <row r="82" spans="1:45" ht="36.75" customHeight="1" thickBot="1">
      <c r="A82" s="93" t="s">
        <v>4</v>
      </c>
      <c r="B82" s="94" t="s">
        <v>7</v>
      </c>
      <c r="C82" s="94" t="s">
        <v>67</v>
      </c>
      <c r="D82" s="94" t="s">
        <v>85</v>
      </c>
      <c r="E82" s="94" t="s">
        <v>46</v>
      </c>
      <c r="F82" s="94" t="s">
        <v>21</v>
      </c>
      <c r="G82" s="94" t="s">
        <v>61</v>
      </c>
      <c r="H82" s="177" t="s">
        <v>266</v>
      </c>
      <c r="I82" s="172" t="s">
        <v>12</v>
      </c>
      <c r="J82" s="130"/>
      <c r="K82" s="95">
        <v>200000</v>
      </c>
      <c r="L82" s="96">
        <v>0</v>
      </c>
      <c r="M82" s="96">
        <v>0</v>
      </c>
      <c r="N82" s="96">
        <v>0</v>
      </c>
      <c r="O82" s="96">
        <v>200000</v>
      </c>
      <c r="P82" s="96">
        <v>0</v>
      </c>
      <c r="Q82" s="96">
        <v>0</v>
      </c>
      <c r="R82" s="96">
        <v>0</v>
      </c>
      <c r="S82" s="97">
        <v>0</v>
      </c>
      <c r="T82" s="96">
        <v>200000</v>
      </c>
      <c r="U82" s="98">
        <f t="shared" si="4"/>
        <v>0</v>
      </c>
      <c r="V82" s="99">
        <f>IF(OR(R82="", R307="", R307=0), "", R82/R$307*100)</f>
        <v>0</v>
      </c>
      <c r="W82" s="95">
        <v>200000</v>
      </c>
      <c r="X82" s="96">
        <v>0</v>
      </c>
      <c r="Y82" s="96">
        <v>0</v>
      </c>
      <c r="Z82" s="96">
        <v>0</v>
      </c>
      <c r="AA82" s="96">
        <v>200000</v>
      </c>
      <c r="AB82" s="97">
        <v>200000</v>
      </c>
      <c r="AC82" s="100">
        <v>200000</v>
      </c>
      <c r="AD82" s="95">
        <v>200000</v>
      </c>
      <c r="AE82" s="96">
        <v>0</v>
      </c>
      <c r="AF82" s="96">
        <v>0</v>
      </c>
      <c r="AG82" s="101">
        <f t="shared" si="5"/>
        <v>100</v>
      </c>
      <c r="AH82" s="99">
        <f>IF(OR(AD82="", AD307="", AD307=0), "", AD82/AD$307*100)</f>
        <v>8.6529750987797679E-2</v>
      </c>
      <c r="AI82" s="102">
        <v>-200000</v>
      </c>
      <c r="AJ82" s="5" t="str">
        <f t="shared" si="6"/>
        <v>皆減</v>
      </c>
      <c r="AK82" s="4">
        <f t="shared" si="7"/>
        <v>-8.6529750987797679E-2</v>
      </c>
      <c r="AL82" s="143" t="s">
        <v>337</v>
      </c>
      <c r="AM82" s="143" t="s">
        <v>338</v>
      </c>
      <c r="AN82" s="143" t="s">
        <v>390</v>
      </c>
      <c r="AO82" s="143"/>
      <c r="AP82" s="143"/>
      <c r="AQ82" s="143"/>
      <c r="AR82" s="143"/>
      <c r="AS82" s="32"/>
    </row>
    <row r="83" spans="1:45" ht="39.75" customHeight="1" thickBot="1">
      <c r="A83" s="103" t="s">
        <v>4</v>
      </c>
      <c r="B83" s="104" t="s">
        <v>7</v>
      </c>
      <c r="C83" s="94" t="s">
        <v>67</v>
      </c>
      <c r="D83" s="94" t="s">
        <v>85</v>
      </c>
      <c r="E83" s="94" t="s">
        <v>46</v>
      </c>
      <c r="F83" s="94" t="s">
        <v>21</v>
      </c>
      <c r="G83" s="94" t="s">
        <v>17</v>
      </c>
      <c r="H83" s="177" t="s">
        <v>265</v>
      </c>
      <c r="I83" s="172" t="s">
        <v>12</v>
      </c>
      <c r="J83" s="130"/>
      <c r="K83" s="95">
        <v>76000</v>
      </c>
      <c r="L83" s="96">
        <v>0</v>
      </c>
      <c r="M83" s="96">
        <v>0</v>
      </c>
      <c r="N83" s="96">
        <v>0</v>
      </c>
      <c r="O83" s="96">
        <v>76000</v>
      </c>
      <c r="P83" s="96">
        <v>76000</v>
      </c>
      <c r="Q83" s="96">
        <v>76000</v>
      </c>
      <c r="R83" s="96">
        <v>76000</v>
      </c>
      <c r="S83" s="97">
        <v>0</v>
      </c>
      <c r="T83" s="96">
        <v>0</v>
      </c>
      <c r="U83" s="98">
        <f t="shared" si="4"/>
        <v>100</v>
      </c>
      <c r="V83" s="99">
        <f>IF(OR(R83="", R307="", R307=0), "", R83/R$307*100)</f>
        <v>5.2966940008368359E-2</v>
      </c>
      <c r="W83" s="95">
        <v>76000</v>
      </c>
      <c r="X83" s="96">
        <v>0</v>
      </c>
      <c r="Y83" s="96">
        <v>0</v>
      </c>
      <c r="Z83" s="96">
        <v>0</v>
      </c>
      <c r="AA83" s="96">
        <v>76000</v>
      </c>
      <c r="AB83" s="97">
        <v>76000</v>
      </c>
      <c r="AC83" s="100">
        <v>76000</v>
      </c>
      <c r="AD83" s="95">
        <v>76000</v>
      </c>
      <c r="AE83" s="96">
        <v>0</v>
      </c>
      <c r="AF83" s="96">
        <v>0</v>
      </c>
      <c r="AG83" s="101">
        <f t="shared" si="5"/>
        <v>100</v>
      </c>
      <c r="AH83" s="99">
        <f>IF(OR(AD83="", AD307="", AD307=0), "", AD83/AD$307*100)</f>
        <v>3.2881305375363115E-2</v>
      </c>
      <c r="AI83" s="102">
        <v>0</v>
      </c>
      <c r="AJ83" s="5">
        <f t="shared" si="6"/>
        <v>0</v>
      </c>
      <c r="AK83" s="4">
        <f t="shared" si="7"/>
        <v>2.0085634633005243E-2</v>
      </c>
      <c r="AL83" s="143" t="s">
        <v>341</v>
      </c>
      <c r="AM83" s="143" t="s">
        <v>329</v>
      </c>
      <c r="AN83" s="143"/>
      <c r="AO83" s="143"/>
      <c r="AP83" s="143"/>
      <c r="AQ83" s="143"/>
      <c r="AR83" s="143"/>
      <c r="AS83" s="32"/>
    </row>
    <row r="84" spans="1:45" ht="111.75" customHeight="1" thickBot="1">
      <c r="A84" s="109" t="s">
        <v>4</v>
      </c>
      <c r="B84" s="110" t="s">
        <v>7</v>
      </c>
      <c r="C84" s="94" t="s">
        <v>67</v>
      </c>
      <c r="D84" s="94" t="s">
        <v>63</v>
      </c>
      <c r="E84" s="94" t="s">
        <v>5</v>
      </c>
      <c r="F84" s="94" t="s">
        <v>5</v>
      </c>
      <c r="G84" s="94" t="s">
        <v>5</v>
      </c>
      <c r="H84" s="177" t="s">
        <v>89</v>
      </c>
      <c r="I84" s="172" t="s">
        <v>12</v>
      </c>
      <c r="J84" s="132" t="s">
        <v>243</v>
      </c>
      <c r="K84" s="95">
        <v>12983000</v>
      </c>
      <c r="L84" s="96">
        <v>0</v>
      </c>
      <c r="M84" s="96">
        <v>0</v>
      </c>
      <c r="N84" s="96">
        <v>0</v>
      </c>
      <c r="O84" s="96">
        <v>12983000</v>
      </c>
      <c r="P84" s="96">
        <v>8632101</v>
      </c>
      <c r="Q84" s="96">
        <v>8632101</v>
      </c>
      <c r="R84" s="96">
        <v>8632101</v>
      </c>
      <c r="S84" s="97">
        <v>0</v>
      </c>
      <c r="T84" s="96">
        <v>4350899</v>
      </c>
      <c r="U84" s="98">
        <f t="shared" si="4"/>
        <v>66.487722406223526</v>
      </c>
      <c r="V84" s="99">
        <f>IF(OR(R84="", R307="", R307=0), "", R84/R$307*100)</f>
        <v>6.015999681752322</v>
      </c>
      <c r="W84" s="95">
        <v>8637000</v>
      </c>
      <c r="X84" s="96">
        <v>-553000</v>
      </c>
      <c r="Y84" s="96">
        <v>0</v>
      </c>
      <c r="Z84" s="96">
        <v>0</v>
      </c>
      <c r="AA84" s="96">
        <v>8084000</v>
      </c>
      <c r="AB84" s="97">
        <v>7816590</v>
      </c>
      <c r="AC84" s="100">
        <v>7816590</v>
      </c>
      <c r="AD84" s="111">
        <v>7816590</v>
      </c>
      <c r="AE84" s="96">
        <v>0</v>
      </c>
      <c r="AF84" s="96">
        <v>267410</v>
      </c>
      <c r="AG84" s="101">
        <f t="shared" si="5"/>
        <v>96.69210786739238</v>
      </c>
      <c r="AH84" s="99">
        <f>IF(OR(AD84="", AD307="", AD307=0), "", AD84/AD$307*100)</f>
        <v>3.3818379313685476</v>
      </c>
      <c r="AI84" s="102">
        <v>815511</v>
      </c>
      <c r="AJ84" s="28">
        <f t="shared" si="6"/>
        <v>10.433078874547597</v>
      </c>
      <c r="AK84" s="27">
        <f t="shared" si="7"/>
        <v>2.6341617503837744</v>
      </c>
      <c r="AL84" s="143" t="s">
        <v>267</v>
      </c>
      <c r="AM84" s="169"/>
      <c r="AN84" s="169"/>
      <c r="AO84" s="169"/>
      <c r="AP84" s="169"/>
      <c r="AQ84" s="169"/>
      <c r="AR84" s="169"/>
      <c r="AS84" s="32"/>
    </row>
    <row r="85" spans="1:45" ht="26.25" hidden="1" customHeight="1" thickBot="1">
      <c r="A85" s="80" t="s">
        <v>4</v>
      </c>
      <c r="B85" s="81" t="s">
        <v>7</v>
      </c>
      <c r="C85" s="94" t="s">
        <v>67</v>
      </c>
      <c r="D85" s="94" t="s">
        <v>63</v>
      </c>
      <c r="E85" s="94" t="s">
        <v>21</v>
      </c>
      <c r="F85" s="94" t="s">
        <v>5</v>
      </c>
      <c r="G85" s="94" t="s">
        <v>5</v>
      </c>
      <c r="H85" s="177" t="s">
        <v>25</v>
      </c>
      <c r="I85" s="172" t="s">
        <v>12</v>
      </c>
      <c r="J85" s="132" t="s">
        <v>243</v>
      </c>
      <c r="K85" s="95">
        <v>1003000</v>
      </c>
      <c r="L85" s="96">
        <v>0</v>
      </c>
      <c r="M85" s="96">
        <v>0</v>
      </c>
      <c r="N85" s="96">
        <v>0</v>
      </c>
      <c r="O85" s="96">
        <v>1003000</v>
      </c>
      <c r="P85" s="96">
        <v>998905</v>
      </c>
      <c r="Q85" s="96">
        <v>998905</v>
      </c>
      <c r="R85" s="96">
        <v>998905</v>
      </c>
      <c r="S85" s="97">
        <v>0</v>
      </c>
      <c r="T85" s="96">
        <v>4095</v>
      </c>
      <c r="U85" s="98">
        <f t="shared" si="4"/>
        <v>99.591724825523428</v>
      </c>
      <c r="V85" s="99">
        <f>IF(OR(R85="", R307="", R307=0), "", R85/R$307*100)</f>
        <v>0.69617027906656836</v>
      </c>
      <c r="W85" s="95">
        <v>618000</v>
      </c>
      <c r="X85" s="96">
        <v>0</v>
      </c>
      <c r="Y85" s="96">
        <v>0</v>
      </c>
      <c r="Z85" s="96">
        <v>0</v>
      </c>
      <c r="AA85" s="96">
        <v>618000</v>
      </c>
      <c r="AB85" s="97">
        <v>602370</v>
      </c>
      <c r="AC85" s="100">
        <v>602370</v>
      </c>
      <c r="AD85" s="95">
        <v>602370</v>
      </c>
      <c r="AE85" s="96">
        <v>0</v>
      </c>
      <c r="AF85" s="96">
        <v>15630</v>
      </c>
      <c r="AG85" s="101">
        <f t="shared" si="5"/>
        <v>97.470873786407765</v>
      </c>
      <c r="AH85" s="99">
        <f>IF(OR(AD85="", AD307="", AD307=0), "", AD85/AD$307*100)</f>
        <v>0.26061463051259848</v>
      </c>
      <c r="AI85" s="102">
        <v>396535</v>
      </c>
      <c r="AJ85" s="30">
        <f t="shared" si="6"/>
        <v>65.829141557514475</v>
      </c>
      <c r="AK85" s="29">
        <f t="shared" si="7"/>
        <v>0.43555564855396989</v>
      </c>
      <c r="AL85" s="145"/>
      <c r="AM85" s="147"/>
      <c r="AN85" s="147"/>
      <c r="AO85" s="147"/>
      <c r="AP85" s="147"/>
      <c r="AQ85" s="147"/>
      <c r="AR85" s="147"/>
    </row>
    <row r="86" spans="1:45" ht="22.5" hidden="1" customHeight="1">
      <c r="A86" s="45" t="s">
        <v>4</v>
      </c>
      <c r="B86" s="46" t="s">
        <v>7</v>
      </c>
      <c r="C86" s="94" t="s">
        <v>67</v>
      </c>
      <c r="D86" s="94" t="s">
        <v>63</v>
      </c>
      <c r="E86" s="94" t="s">
        <v>21</v>
      </c>
      <c r="F86" s="94" t="s">
        <v>21</v>
      </c>
      <c r="G86" s="94" t="s">
        <v>5</v>
      </c>
      <c r="H86" s="177" t="s">
        <v>26</v>
      </c>
      <c r="I86" s="172" t="s">
        <v>12</v>
      </c>
      <c r="J86" s="132" t="s">
        <v>243</v>
      </c>
      <c r="K86" s="95">
        <v>917000</v>
      </c>
      <c r="L86" s="96">
        <v>0</v>
      </c>
      <c r="M86" s="96">
        <v>0</v>
      </c>
      <c r="N86" s="96">
        <v>0</v>
      </c>
      <c r="O86" s="96">
        <v>917000</v>
      </c>
      <c r="P86" s="96">
        <v>914205</v>
      </c>
      <c r="Q86" s="96">
        <v>914205</v>
      </c>
      <c r="R86" s="96">
        <v>914205</v>
      </c>
      <c r="S86" s="97">
        <v>0</v>
      </c>
      <c r="T86" s="96">
        <v>2795</v>
      </c>
      <c r="U86" s="98">
        <f t="shared" si="4"/>
        <v>99.695201744820068</v>
      </c>
      <c r="V86" s="99">
        <f>IF(OR(R86="", R307="", R307=0), "", R86/R$307*100)</f>
        <v>0.63714001829408418</v>
      </c>
      <c r="W86" s="95">
        <v>618000</v>
      </c>
      <c r="X86" s="96">
        <v>0</v>
      </c>
      <c r="Y86" s="96">
        <v>0</v>
      </c>
      <c r="Z86" s="96">
        <v>0</v>
      </c>
      <c r="AA86" s="96">
        <v>618000</v>
      </c>
      <c r="AB86" s="97">
        <v>602370</v>
      </c>
      <c r="AC86" s="100">
        <v>602370</v>
      </c>
      <c r="AD86" s="95">
        <v>602370</v>
      </c>
      <c r="AE86" s="96">
        <v>0</v>
      </c>
      <c r="AF86" s="96">
        <v>15630</v>
      </c>
      <c r="AG86" s="101">
        <f t="shared" si="5"/>
        <v>97.470873786407765</v>
      </c>
      <c r="AH86" s="99">
        <f>IF(OR(AD86="", AD307="", AD307=0), "", AD86/AD$307*100)</f>
        <v>0.26061463051259848</v>
      </c>
      <c r="AI86" s="102">
        <v>311835</v>
      </c>
      <c r="AJ86" s="5">
        <f t="shared" si="6"/>
        <v>51.768016335474876</v>
      </c>
      <c r="AK86" s="4">
        <f t="shared" si="7"/>
        <v>0.3765253877814857</v>
      </c>
      <c r="AL86" s="344" t="s">
        <v>342</v>
      </c>
      <c r="AM86" s="344" t="s">
        <v>343</v>
      </c>
      <c r="AN86" s="344"/>
      <c r="AO86" s="344"/>
      <c r="AP86" s="344"/>
      <c r="AQ86" s="344"/>
      <c r="AR86" s="344"/>
      <c r="AS86" s="34"/>
    </row>
    <row r="87" spans="1:45" ht="32.25" customHeight="1" thickBot="1">
      <c r="A87" s="67" t="s">
        <v>4</v>
      </c>
      <c r="B87" s="68" t="s">
        <v>7</v>
      </c>
      <c r="C87" s="94" t="s">
        <v>67</v>
      </c>
      <c r="D87" s="94" t="s">
        <v>63</v>
      </c>
      <c r="E87" s="94" t="s">
        <v>21</v>
      </c>
      <c r="F87" s="94" t="s">
        <v>21</v>
      </c>
      <c r="G87" s="94" t="s">
        <v>88</v>
      </c>
      <c r="H87" s="177" t="s">
        <v>27</v>
      </c>
      <c r="I87" s="172" t="s">
        <v>12</v>
      </c>
      <c r="J87" s="132" t="s">
        <v>243</v>
      </c>
      <c r="K87" s="95">
        <v>917000</v>
      </c>
      <c r="L87" s="96">
        <v>0</v>
      </c>
      <c r="M87" s="96">
        <v>0</v>
      </c>
      <c r="N87" s="96">
        <v>0</v>
      </c>
      <c r="O87" s="96">
        <v>917000</v>
      </c>
      <c r="P87" s="96">
        <v>914205</v>
      </c>
      <c r="Q87" s="96">
        <v>914205</v>
      </c>
      <c r="R87" s="96">
        <v>914205</v>
      </c>
      <c r="S87" s="97">
        <v>0</v>
      </c>
      <c r="T87" s="96">
        <v>2795</v>
      </c>
      <c r="U87" s="98">
        <f t="shared" si="4"/>
        <v>99.695201744820068</v>
      </c>
      <c r="V87" s="99">
        <f>IF(OR(R87="", R307="", R307=0), "", R87/R$307*100)</f>
        <v>0.63714001829408418</v>
      </c>
      <c r="W87" s="95">
        <v>618000</v>
      </c>
      <c r="X87" s="96">
        <v>0</v>
      </c>
      <c r="Y87" s="96">
        <v>0</v>
      </c>
      <c r="Z87" s="96">
        <v>0</v>
      </c>
      <c r="AA87" s="96">
        <v>618000</v>
      </c>
      <c r="AB87" s="97">
        <v>602370</v>
      </c>
      <c r="AC87" s="100">
        <v>602370</v>
      </c>
      <c r="AD87" s="95">
        <v>602370</v>
      </c>
      <c r="AE87" s="96">
        <v>0</v>
      </c>
      <c r="AF87" s="96">
        <v>15630</v>
      </c>
      <c r="AG87" s="101">
        <f t="shared" si="5"/>
        <v>97.470873786407765</v>
      </c>
      <c r="AH87" s="99">
        <f>IF(OR(AD87="", AD307="", AD307=0), "", AD87/AD$307*100)</f>
        <v>0.26061463051259848</v>
      </c>
      <c r="AI87" s="102">
        <v>311835</v>
      </c>
      <c r="AJ87" s="5">
        <f t="shared" si="6"/>
        <v>51.768016335474876</v>
      </c>
      <c r="AK87" s="4">
        <f t="shared" si="7"/>
        <v>0.3765253877814857</v>
      </c>
      <c r="AL87" s="345"/>
      <c r="AM87" s="345"/>
      <c r="AN87" s="345"/>
      <c r="AO87" s="345"/>
      <c r="AP87" s="345"/>
      <c r="AQ87" s="345"/>
      <c r="AR87" s="345"/>
      <c r="AS87" s="35"/>
    </row>
    <row r="88" spans="1:45" ht="21.75" hidden="1" customHeight="1">
      <c r="A88" s="76" t="s">
        <v>4</v>
      </c>
      <c r="B88" s="77" t="s">
        <v>7</v>
      </c>
      <c r="C88" s="94" t="s">
        <v>67</v>
      </c>
      <c r="D88" s="94" t="s">
        <v>63</v>
      </c>
      <c r="E88" s="94" t="s">
        <v>21</v>
      </c>
      <c r="F88" s="94" t="s">
        <v>32</v>
      </c>
      <c r="G88" s="94" t="s">
        <v>5</v>
      </c>
      <c r="H88" s="177" t="s">
        <v>33</v>
      </c>
      <c r="I88" s="172" t="s">
        <v>12</v>
      </c>
      <c r="J88" s="132" t="s">
        <v>243</v>
      </c>
      <c r="K88" s="95">
        <v>86000</v>
      </c>
      <c r="L88" s="96">
        <v>0</v>
      </c>
      <c r="M88" s="96">
        <v>0</v>
      </c>
      <c r="N88" s="96">
        <v>0</v>
      </c>
      <c r="O88" s="96">
        <v>86000</v>
      </c>
      <c r="P88" s="96">
        <v>84700</v>
      </c>
      <c r="Q88" s="96">
        <v>84700</v>
      </c>
      <c r="R88" s="96">
        <v>84700</v>
      </c>
      <c r="S88" s="97">
        <v>0</v>
      </c>
      <c r="T88" s="96">
        <v>1300</v>
      </c>
      <c r="U88" s="98">
        <f t="shared" si="4"/>
        <v>98.488372093023258</v>
      </c>
      <c r="V88" s="99">
        <f>IF(OR(R88="", R307="", R307=0), "", R88/R$307*100)</f>
        <v>5.9030260772484217E-2</v>
      </c>
      <c r="W88" s="95">
        <v>0</v>
      </c>
      <c r="X88" s="96">
        <v>0</v>
      </c>
      <c r="Y88" s="96">
        <v>0</v>
      </c>
      <c r="Z88" s="96">
        <v>0</v>
      </c>
      <c r="AA88" s="96">
        <v>0</v>
      </c>
      <c r="AB88" s="97">
        <v>0</v>
      </c>
      <c r="AC88" s="100">
        <v>0</v>
      </c>
      <c r="AD88" s="95">
        <v>0</v>
      </c>
      <c r="AE88" s="96">
        <v>0</v>
      </c>
      <c r="AF88" s="96">
        <v>0</v>
      </c>
      <c r="AG88" s="101" t="str">
        <f t="shared" si="5"/>
        <v/>
      </c>
      <c r="AH88" s="99">
        <f>IF(OR(AD88="", AD307="", AD307=0), "", AD88/AD$307*100)</f>
        <v>0</v>
      </c>
      <c r="AI88" s="102">
        <v>84700</v>
      </c>
      <c r="AJ88" s="5" t="str">
        <f t="shared" si="6"/>
        <v>皆増</v>
      </c>
      <c r="AK88" s="4">
        <f t="shared" si="7"/>
        <v>5.9030260772484217E-2</v>
      </c>
      <c r="AL88" s="344" t="s">
        <v>344</v>
      </c>
      <c r="AM88" s="344" t="s">
        <v>401</v>
      </c>
      <c r="AN88" s="344" t="s">
        <v>345</v>
      </c>
      <c r="AO88" s="344" t="s">
        <v>456</v>
      </c>
      <c r="AP88" s="344">
        <v>30000</v>
      </c>
      <c r="AQ88" s="344">
        <v>30000</v>
      </c>
      <c r="AR88" s="344" t="s">
        <v>443</v>
      </c>
      <c r="AS88" s="34"/>
    </row>
    <row r="89" spans="1:45" ht="31.5" customHeight="1" thickBot="1">
      <c r="A89" s="67" t="s">
        <v>4</v>
      </c>
      <c r="B89" s="68" t="s">
        <v>7</v>
      </c>
      <c r="C89" s="94" t="s">
        <v>67</v>
      </c>
      <c r="D89" s="94" t="s">
        <v>63</v>
      </c>
      <c r="E89" s="94" t="s">
        <v>21</v>
      </c>
      <c r="F89" s="94" t="s">
        <v>32</v>
      </c>
      <c r="G89" s="94" t="s">
        <v>34</v>
      </c>
      <c r="H89" s="177" t="s">
        <v>35</v>
      </c>
      <c r="I89" s="172" t="s">
        <v>12</v>
      </c>
      <c r="J89" s="132" t="s">
        <v>243</v>
      </c>
      <c r="K89" s="95">
        <v>86000</v>
      </c>
      <c r="L89" s="96">
        <v>0</v>
      </c>
      <c r="M89" s="96">
        <v>0</v>
      </c>
      <c r="N89" s="96">
        <v>0</v>
      </c>
      <c r="O89" s="96">
        <v>86000</v>
      </c>
      <c r="P89" s="96">
        <v>84700</v>
      </c>
      <c r="Q89" s="96">
        <v>84700</v>
      </c>
      <c r="R89" s="96">
        <v>84700</v>
      </c>
      <c r="S89" s="97">
        <v>0</v>
      </c>
      <c r="T89" s="96">
        <v>1300</v>
      </c>
      <c r="U89" s="98">
        <f t="shared" si="4"/>
        <v>98.488372093023258</v>
      </c>
      <c r="V89" s="99">
        <f>IF(OR(R89="", R307="", R307=0), "", R89/R$307*100)</f>
        <v>5.9030260772484217E-2</v>
      </c>
      <c r="W89" s="95">
        <v>0</v>
      </c>
      <c r="X89" s="96">
        <v>0</v>
      </c>
      <c r="Y89" s="96">
        <v>0</v>
      </c>
      <c r="Z89" s="96">
        <v>0</v>
      </c>
      <c r="AA89" s="96">
        <v>0</v>
      </c>
      <c r="AB89" s="97">
        <v>0</v>
      </c>
      <c r="AC89" s="100">
        <v>0</v>
      </c>
      <c r="AD89" s="95">
        <v>0</v>
      </c>
      <c r="AE89" s="96">
        <v>0</v>
      </c>
      <c r="AF89" s="96">
        <v>0</v>
      </c>
      <c r="AG89" s="101" t="str">
        <f t="shared" si="5"/>
        <v/>
      </c>
      <c r="AH89" s="99">
        <f>IF(OR(AD89="", AD307="", AD307=0), "", AD89/AD$307*100)</f>
        <v>0</v>
      </c>
      <c r="AI89" s="102">
        <v>84700</v>
      </c>
      <c r="AJ89" s="5" t="str">
        <f t="shared" si="6"/>
        <v>皆増</v>
      </c>
      <c r="AK89" s="4">
        <f t="shared" si="7"/>
        <v>5.9030260772484217E-2</v>
      </c>
      <c r="AL89" s="345"/>
      <c r="AM89" s="345"/>
      <c r="AN89" s="345"/>
      <c r="AO89" s="345"/>
      <c r="AP89" s="345"/>
      <c r="AQ89" s="345"/>
      <c r="AR89" s="345"/>
      <c r="AS89" s="35"/>
    </row>
    <row r="90" spans="1:45" ht="27" hidden="1" customHeight="1" thickBot="1">
      <c r="A90" s="80" t="s">
        <v>4</v>
      </c>
      <c r="B90" s="81" t="s">
        <v>7</v>
      </c>
      <c r="C90" s="94" t="s">
        <v>67</v>
      </c>
      <c r="D90" s="94" t="s">
        <v>63</v>
      </c>
      <c r="E90" s="94" t="s">
        <v>36</v>
      </c>
      <c r="F90" s="94" t="s">
        <v>5</v>
      </c>
      <c r="G90" s="94" t="s">
        <v>5</v>
      </c>
      <c r="H90" s="177" t="s">
        <v>37</v>
      </c>
      <c r="I90" s="172" t="s">
        <v>12</v>
      </c>
      <c r="J90" s="132" t="s">
        <v>243</v>
      </c>
      <c r="K90" s="95">
        <v>3162000</v>
      </c>
      <c r="L90" s="96">
        <v>0</v>
      </c>
      <c r="M90" s="96">
        <v>0</v>
      </c>
      <c r="N90" s="96">
        <v>0</v>
      </c>
      <c r="O90" s="96">
        <v>3162000</v>
      </c>
      <c r="P90" s="96">
        <v>1385030</v>
      </c>
      <c r="Q90" s="96">
        <v>1385030</v>
      </c>
      <c r="R90" s="96">
        <v>1385030</v>
      </c>
      <c r="S90" s="97">
        <v>0</v>
      </c>
      <c r="T90" s="96">
        <v>1776970</v>
      </c>
      <c r="U90" s="98">
        <f t="shared" si="4"/>
        <v>43.802340290955094</v>
      </c>
      <c r="V90" s="99">
        <f>IF(OR(R90="", R307="", R307=0), "", R90/R$307*100)</f>
        <v>0.96527369631303184</v>
      </c>
      <c r="W90" s="95">
        <v>1869000</v>
      </c>
      <c r="X90" s="96">
        <v>-471000</v>
      </c>
      <c r="Y90" s="96">
        <v>0</v>
      </c>
      <c r="Z90" s="96">
        <v>0</v>
      </c>
      <c r="AA90" s="96">
        <v>1398000</v>
      </c>
      <c r="AB90" s="97">
        <v>1323564</v>
      </c>
      <c r="AC90" s="100">
        <v>1323564</v>
      </c>
      <c r="AD90" s="95">
        <v>1323564</v>
      </c>
      <c r="AE90" s="96">
        <v>0</v>
      </c>
      <c r="AF90" s="96">
        <v>74436</v>
      </c>
      <c r="AG90" s="101">
        <f t="shared" si="5"/>
        <v>94.675536480686702</v>
      </c>
      <c r="AH90" s="99">
        <f>IF(OR(AD90="", AD307="", AD307=0), "", AD90/AD$307*100)</f>
        <v>0.57263831668206722</v>
      </c>
      <c r="AI90" s="102">
        <v>61466</v>
      </c>
      <c r="AJ90" s="30">
        <f t="shared" si="6"/>
        <v>4.6439764151941274</v>
      </c>
      <c r="AK90" s="29">
        <f t="shared" si="7"/>
        <v>0.39263537963096462</v>
      </c>
      <c r="AL90" s="145"/>
      <c r="AM90" s="147"/>
      <c r="AN90" s="147"/>
      <c r="AO90" s="147"/>
      <c r="AP90" s="147"/>
      <c r="AQ90" s="147"/>
      <c r="AR90" s="147"/>
    </row>
    <row r="91" spans="1:45" ht="30" hidden="1" customHeight="1">
      <c r="A91" s="45" t="s">
        <v>4</v>
      </c>
      <c r="B91" s="46" t="s">
        <v>7</v>
      </c>
      <c r="C91" s="94" t="s">
        <v>67</v>
      </c>
      <c r="D91" s="94" t="s">
        <v>63</v>
      </c>
      <c r="E91" s="94" t="s">
        <v>36</v>
      </c>
      <c r="F91" s="94" t="s">
        <v>21</v>
      </c>
      <c r="G91" s="94" t="s">
        <v>5</v>
      </c>
      <c r="H91" s="177" t="s">
        <v>90</v>
      </c>
      <c r="I91" s="172" t="s">
        <v>12</v>
      </c>
      <c r="J91" s="132" t="s">
        <v>243</v>
      </c>
      <c r="K91" s="95">
        <v>2883000</v>
      </c>
      <c r="L91" s="96">
        <v>0</v>
      </c>
      <c r="M91" s="96">
        <v>0</v>
      </c>
      <c r="N91" s="96">
        <v>0</v>
      </c>
      <c r="O91" s="96">
        <v>2883000</v>
      </c>
      <c r="P91" s="96">
        <v>1106070</v>
      </c>
      <c r="Q91" s="96">
        <v>1106070</v>
      </c>
      <c r="R91" s="96">
        <v>1106070</v>
      </c>
      <c r="S91" s="97">
        <v>0</v>
      </c>
      <c r="T91" s="96">
        <v>1776930</v>
      </c>
      <c r="U91" s="98">
        <f t="shared" si="4"/>
        <v>38.365244536940686</v>
      </c>
      <c r="V91" s="99">
        <f>IF(OR(R91="", R307="", R307=0), "", R91/R$307*100)</f>
        <v>0.77085714914547354</v>
      </c>
      <c r="W91" s="95">
        <v>1089000</v>
      </c>
      <c r="X91" s="96">
        <v>0</v>
      </c>
      <c r="Y91" s="96">
        <v>0</v>
      </c>
      <c r="Z91" s="96">
        <v>0</v>
      </c>
      <c r="AA91" s="96">
        <v>1089000</v>
      </c>
      <c r="AB91" s="97">
        <v>1015124</v>
      </c>
      <c r="AC91" s="100">
        <v>1015124</v>
      </c>
      <c r="AD91" s="95">
        <v>1015124</v>
      </c>
      <c r="AE91" s="96">
        <v>0</v>
      </c>
      <c r="AF91" s="96">
        <v>73876</v>
      </c>
      <c r="AG91" s="101">
        <f t="shared" si="5"/>
        <v>93.216161616161614</v>
      </c>
      <c r="AH91" s="99">
        <f>IF(OR(AD91="", AD307="", AD307=0), "", AD91/AD$307*100)</f>
        <v>0.43919213470868568</v>
      </c>
      <c r="AI91" s="102">
        <v>90946</v>
      </c>
      <c r="AJ91" s="5">
        <f t="shared" si="6"/>
        <v>8.9591025332865737</v>
      </c>
      <c r="AK91" s="4">
        <f t="shared" si="7"/>
        <v>0.33166501443678786</v>
      </c>
      <c r="AL91" s="344" t="s">
        <v>346</v>
      </c>
      <c r="AM91" s="344" t="s">
        <v>347</v>
      </c>
      <c r="AN91" s="344" t="s">
        <v>348</v>
      </c>
      <c r="AO91" s="344"/>
      <c r="AP91" s="344"/>
      <c r="AQ91" s="344"/>
      <c r="AR91" s="344"/>
      <c r="AS91" s="34"/>
    </row>
    <row r="92" spans="1:45" ht="48" customHeight="1" thickBot="1">
      <c r="A92" s="67" t="s">
        <v>4</v>
      </c>
      <c r="B92" s="68" t="s">
        <v>7</v>
      </c>
      <c r="C92" s="94" t="s">
        <v>67</v>
      </c>
      <c r="D92" s="94" t="s">
        <v>63</v>
      </c>
      <c r="E92" s="94" t="s">
        <v>36</v>
      </c>
      <c r="F92" s="94" t="s">
        <v>21</v>
      </c>
      <c r="G92" s="94" t="s">
        <v>23</v>
      </c>
      <c r="H92" s="177" t="s">
        <v>91</v>
      </c>
      <c r="I92" s="172" t="s">
        <v>12</v>
      </c>
      <c r="J92" s="132" t="s">
        <v>243</v>
      </c>
      <c r="K92" s="95">
        <v>2883000</v>
      </c>
      <c r="L92" s="96">
        <v>0</v>
      </c>
      <c r="M92" s="96">
        <v>0</v>
      </c>
      <c r="N92" s="96">
        <v>0</v>
      </c>
      <c r="O92" s="96">
        <v>2883000</v>
      </c>
      <c r="P92" s="96">
        <v>1106070</v>
      </c>
      <c r="Q92" s="96">
        <v>1106070</v>
      </c>
      <c r="R92" s="96">
        <v>1106070</v>
      </c>
      <c r="S92" s="97">
        <v>0</v>
      </c>
      <c r="T92" s="96">
        <v>1776930</v>
      </c>
      <c r="U92" s="98">
        <f t="shared" si="4"/>
        <v>38.365244536940686</v>
      </c>
      <c r="V92" s="99">
        <f>IF(OR(R92="", R307="", R307=0), "", R92/R$307*100)</f>
        <v>0.77085714914547354</v>
      </c>
      <c r="W92" s="95">
        <v>1089000</v>
      </c>
      <c r="X92" s="96">
        <v>0</v>
      </c>
      <c r="Y92" s="96">
        <v>0</v>
      </c>
      <c r="Z92" s="96">
        <v>0</v>
      </c>
      <c r="AA92" s="96">
        <v>1089000</v>
      </c>
      <c r="AB92" s="97">
        <v>1015124</v>
      </c>
      <c r="AC92" s="100">
        <v>1015124</v>
      </c>
      <c r="AD92" s="95">
        <v>1015124</v>
      </c>
      <c r="AE92" s="96">
        <v>0</v>
      </c>
      <c r="AF92" s="96">
        <v>73876</v>
      </c>
      <c r="AG92" s="101">
        <f t="shared" si="5"/>
        <v>93.216161616161614</v>
      </c>
      <c r="AH92" s="99">
        <f>IF(OR(AD92="", AD307="", AD307=0), "", AD92/AD$307*100)</f>
        <v>0.43919213470868568</v>
      </c>
      <c r="AI92" s="102">
        <v>90946</v>
      </c>
      <c r="AJ92" s="5">
        <f t="shared" si="6"/>
        <v>8.9591025332865737</v>
      </c>
      <c r="AK92" s="4">
        <f t="shared" si="7"/>
        <v>0.33166501443678786</v>
      </c>
      <c r="AL92" s="345"/>
      <c r="AM92" s="345"/>
      <c r="AN92" s="345"/>
      <c r="AO92" s="345"/>
      <c r="AP92" s="345"/>
      <c r="AQ92" s="345"/>
      <c r="AR92" s="345"/>
      <c r="AS92" s="35"/>
    </row>
    <row r="93" spans="1:45" ht="21" hidden="1" customHeight="1">
      <c r="A93" s="76" t="s">
        <v>4</v>
      </c>
      <c r="B93" s="77" t="s">
        <v>7</v>
      </c>
      <c r="C93" s="94" t="s">
        <v>67</v>
      </c>
      <c r="D93" s="94" t="s">
        <v>63</v>
      </c>
      <c r="E93" s="94" t="s">
        <v>36</v>
      </c>
      <c r="F93" s="94" t="s">
        <v>32</v>
      </c>
      <c r="G93" s="94" t="s">
        <v>5</v>
      </c>
      <c r="H93" s="177" t="s">
        <v>54</v>
      </c>
      <c r="I93" s="172" t="s">
        <v>12</v>
      </c>
      <c r="J93" s="132" t="s">
        <v>243</v>
      </c>
      <c r="K93" s="95">
        <v>279000</v>
      </c>
      <c r="L93" s="96">
        <v>0</v>
      </c>
      <c r="M93" s="96">
        <v>0</v>
      </c>
      <c r="N93" s="96">
        <v>0</v>
      </c>
      <c r="O93" s="96">
        <v>279000</v>
      </c>
      <c r="P93" s="96">
        <v>278960</v>
      </c>
      <c r="Q93" s="96">
        <v>278960</v>
      </c>
      <c r="R93" s="96">
        <v>278960</v>
      </c>
      <c r="S93" s="97">
        <v>0</v>
      </c>
      <c r="T93" s="96">
        <v>40</v>
      </c>
      <c r="U93" s="98">
        <f t="shared" si="4"/>
        <v>99.98566308243727</v>
      </c>
      <c r="V93" s="99">
        <f>IF(OR(R93="", R307="", R307=0), "", R93/R$307*100)</f>
        <v>0.19441654716755838</v>
      </c>
      <c r="W93" s="95">
        <v>780000</v>
      </c>
      <c r="X93" s="96">
        <v>-471000</v>
      </c>
      <c r="Y93" s="96">
        <v>0</v>
      </c>
      <c r="Z93" s="96">
        <v>0</v>
      </c>
      <c r="AA93" s="96">
        <v>309000</v>
      </c>
      <c r="AB93" s="97">
        <v>308440</v>
      </c>
      <c r="AC93" s="100">
        <v>308440</v>
      </c>
      <c r="AD93" s="95">
        <v>308440</v>
      </c>
      <c r="AE93" s="96">
        <v>0</v>
      </c>
      <c r="AF93" s="96">
        <v>560</v>
      </c>
      <c r="AG93" s="101">
        <f t="shared" si="5"/>
        <v>99.818770226537211</v>
      </c>
      <c r="AH93" s="99">
        <f>IF(OR(AD93="", AD307="", AD307=0), "", AD93/AD$307*100)</f>
        <v>0.13344618197338159</v>
      </c>
      <c r="AI93" s="102">
        <v>-29480</v>
      </c>
      <c r="AJ93" s="5">
        <f t="shared" si="6"/>
        <v>-9.5577746077032817</v>
      </c>
      <c r="AK93" s="4">
        <f t="shared" si="7"/>
        <v>6.0970365194176784E-2</v>
      </c>
      <c r="AL93" s="344" t="s">
        <v>349</v>
      </c>
      <c r="AM93" s="344" t="s">
        <v>329</v>
      </c>
      <c r="AN93" s="344" t="s">
        <v>391</v>
      </c>
      <c r="AO93" s="344"/>
      <c r="AP93" s="344"/>
      <c r="AQ93" s="344"/>
      <c r="AR93" s="344"/>
      <c r="AS93" s="34"/>
    </row>
    <row r="94" spans="1:45" ht="36.75" customHeight="1" thickBot="1">
      <c r="A94" s="67" t="s">
        <v>4</v>
      </c>
      <c r="B94" s="68" t="s">
        <v>7</v>
      </c>
      <c r="C94" s="94" t="s">
        <v>67</v>
      </c>
      <c r="D94" s="94" t="s">
        <v>63</v>
      </c>
      <c r="E94" s="94" t="s">
        <v>36</v>
      </c>
      <c r="F94" s="94" t="s">
        <v>32</v>
      </c>
      <c r="G94" s="94" t="s">
        <v>34</v>
      </c>
      <c r="H94" s="177" t="s">
        <v>55</v>
      </c>
      <c r="I94" s="172" t="s">
        <v>12</v>
      </c>
      <c r="J94" s="132" t="s">
        <v>243</v>
      </c>
      <c r="K94" s="95">
        <v>279000</v>
      </c>
      <c r="L94" s="96">
        <v>0</v>
      </c>
      <c r="M94" s="96">
        <v>0</v>
      </c>
      <c r="N94" s="96">
        <v>0</v>
      </c>
      <c r="O94" s="96">
        <v>279000</v>
      </c>
      <c r="P94" s="96">
        <v>278960</v>
      </c>
      <c r="Q94" s="96">
        <v>278960</v>
      </c>
      <c r="R94" s="96">
        <v>278960</v>
      </c>
      <c r="S94" s="97">
        <v>0</v>
      </c>
      <c r="T94" s="96">
        <v>40</v>
      </c>
      <c r="U94" s="98">
        <f t="shared" si="4"/>
        <v>99.98566308243727</v>
      </c>
      <c r="V94" s="99">
        <f>IF(OR(R94="", R307="", R307=0), "", R94/R$307*100)</f>
        <v>0.19441654716755838</v>
      </c>
      <c r="W94" s="95">
        <v>780000</v>
      </c>
      <c r="X94" s="96">
        <v>-471000</v>
      </c>
      <c r="Y94" s="96">
        <v>0</v>
      </c>
      <c r="Z94" s="96">
        <v>0</v>
      </c>
      <c r="AA94" s="96">
        <v>309000</v>
      </c>
      <c r="AB94" s="97">
        <v>308440</v>
      </c>
      <c r="AC94" s="100">
        <v>308440</v>
      </c>
      <c r="AD94" s="95">
        <v>308440</v>
      </c>
      <c r="AE94" s="96">
        <v>0</v>
      </c>
      <c r="AF94" s="96">
        <v>560</v>
      </c>
      <c r="AG94" s="101">
        <f t="shared" si="5"/>
        <v>99.818770226537211</v>
      </c>
      <c r="AH94" s="99">
        <f>IF(OR(AD94="", AD307="", AD307=0), "", AD94/AD$307*100)</f>
        <v>0.13344618197338159</v>
      </c>
      <c r="AI94" s="102">
        <v>-29480</v>
      </c>
      <c r="AJ94" s="5">
        <f t="shared" si="6"/>
        <v>-9.5577746077032817</v>
      </c>
      <c r="AK94" s="4">
        <f t="shared" si="7"/>
        <v>6.0970365194176784E-2</v>
      </c>
      <c r="AL94" s="345"/>
      <c r="AM94" s="345"/>
      <c r="AN94" s="345"/>
      <c r="AO94" s="345"/>
      <c r="AP94" s="345"/>
      <c r="AQ94" s="345"/>
      <c r="AR94" s="345"/>
      <c r="AS94" s="35"/>
    </row>
    <row r="95" spans="1:45" ht="23.25" hidden="1" customHeight="1">
      <c r="A95" s="45" t="s">
        <v>4</v>
      </c>
      <c r="B95" s="46" t="s">
        <v>7</v>
      </c>
      <c r="C95" s="94" t="s">
        <v>67</v>
      </c>
      <c r="D95" s="94" t="s">
        <v>63</v>
      </c>
      <c r="E95" s="94" t="s">
        <v>56</v>
      </c>
      <c r="F95" s="94" t="s">
        <v>5</v>
      </c>
      <c r="G95" s="94" t="s">
        <v>5</v>
      </c>
      <c r="H95" s="177" t="s">
        <v>57</v>
      </c>
      <c r="I95" s="172" t="s">
        <v>12</v>
      </c>
      <c r="J95" s="132" t="s">
        <v>243</v>
      </c>
      <c r="K95" s="95">
        <v>2046000</v>
      </c>
      <c r="L95" s="96">
        <v>0</v>
      </c>
      <c r="M95" s="96">
        <v>0</v>
      </c>
      <c r="N95" s="96">
        <v>0</v>
      </c>
      <c r="O95" s="96">
        <v>2046000</v>
      </c>
      <c r="P95" s="96">
        <v>2046000</v>
      </c>
      <c r="Q95" s="96">
        <v>2046000</v>
      </c>
      <c r="R95" s="96">
        <v>2046000</v>
      </c>
      <c r="S95" s="97">
        <v>0</v>
      </c>
      <c r="T95" s="96">
        <v>0</v>
      </c>
      <c r="U95" s="98">
        <f t="shared" si="4"/>
        <v>100</v>
      </c>
      <c r="V95" s="99">
        <f>IF(OR(R95="", R307="", R307=0), "", R95/R$307*100)</f>
        <v>1.4259257796989693</v>
      </c>
      <c r="W95" s="95">
        <v>82000</v>
      </c>
      <c r="X95" s="96">
        <v>-82000</v>
      </c>
      <c r="Y95" s="96">
        <v>0</v>
      </c>
      <c r="Z95" s="96">
        <v>0</v>
      </c>
      <c r="AA95" s="96">
        <v>0</v>
      </c>
      <c r="AB95" s="97">
        <v>0</v>
      </c>
      <c r="AC95" s="100">
        <v>0</v>
      </c>
      <c r="AD95" s="95">
        <v>0</v>
      </c>
      <c r="AE95" s="96">
        <v>0</v>
      </c>
      <c r="AF95" s="96">
        <v>0</v>
      </c>
      <c r="AG95" s="101" t="str">
        <f t="shared" si="5"/>
        <v/>
      </c>
      <c r="AH95" s="99">
        <f>IF(OR(AD95="", AD307="", AD307=0), "", AD95/AD$307*100)</f>
        <v>0</v>
      </c>
      <c r="AI95" s="102">
        <v>2046000</v>
      </c>
      <c r="AJ95" s="30" t="str">
        <f t="shared" si="6"/>
        <v>皆増</v>
      </c>
      <c r="AK95" s="29">
        <f t="shared" si="7"/>
        <v>1.4259257796989693</v>
      </c>
      <c r="AL95" s="344" t="s">
        <v>405</v>
      </c>
      <c r="AM95" s="344" t="s">
        <v>350</v>
      </c>
      <c r="AN95" s="344" t="s">
        <v>351</v>
      </c>
      <c r="AO95" s="344"/>
      <c r="AP95" s="344"/>
      <c r="AQ95" s="344"/>
      <c r="AR95" s="344"/>
      <c r="AS95" s="34"/>
    </row>
    <row r="96" spans="1:45" ht="19.5" hidden="1" customHeight="1">
      <c r="A96" s="56" t="s">
        <v>4</v>
      </c>
      <c r="B96" s="57" t="s">
        <v>7</v>
      </c>
      <c r="C96" s="94" t="s">
        <v>67</v>
      </c>
      <c r="D96" s="94" t="s">
        <v>63</v>
      </c>
      <c r="E96" s="94" t="s">
        <v>56</v>
      </c>
      <c r="F96" s="94" t="s">
        <v>28</v>
      </c>
      <c r="G96" s="94" t="s">
        <v>5</v>
      </c>
      <c r="H96" s="177" t="s">
        <v>58</v>
      </c>
      <c r="I96" s="172" t="s">
        <v>12</v>
      </c>
      <c r="J96" s="132" t="s">
        <v>243</v>
      </c>
      <c r="K96" s="95">
        <v>2046000</v>
      </c>
      <c r="L96" s="96">
        <v>0</v>
      </c>
      <c r="M96" s="96">
        <v>0</v>
      </c>
      <c r="N96" s="96">
        <v>0</v>
      </c>
      <c r="O96" s="96">
        <v>2046000</v>
      </c>
      <c r="P96" s="96">
        <v>2046000</v>
      </c>
      <c r="Q96" s="96">
        <v>2046000</v>
      </c>
      <c r="R96" s="96">
        <v>2046000</v>
      </c>
      <c r="S96" s="97">
        <v>0</v>
      </c>
      <c r="T96" s="96">
        <v>0</v>
      </c>
      <c r="U96" s="98">
        <f t="shared" si="4"/>
        <v>100</v>
      </c>
      <c r="V96" s="99">
        <f>IF(OR(R96="", R307="", R307=0), "", R96/R$307*100)</f>
        <v>1.4259257796989693</v>
      </c>
      <c r="W96" s="95">
        <v>82000</v>
      </c>
      <c r="X96" s="96">
        <v>-82000</v>
      </c>
      <c r="Y96" s="96">
        <v>0</v>
      </c>
      <c r="Z96" s="96">
        <v>0</v>
      </c>
      <c r="AA96" s="96">
        <v>0</v>
      </c>
      <c r="AB96" s="97">
        <v>0</v>
      </c>
      <c r="AC96" s="100">
        <v>0</v>
      </c>
      <c r="AD96" s="95">
        <v>0</v>
      </c>
      <c r="AE96" s="96">
        <v>0</v>
      </c>
      <c r="AF96" s="96">
        <v>0</v>
      </c>
      <c r="AG96" s="101" t="str">
        <f t="shared" si="5"/>
        <v/>
      </c>
      <c r="AH96" s="99">
        <f>IF(OR(AD96="", AD307="", AD307=0), "", AD96/AD$307*100)</f>
        <v>0</v>
      </c>
      <c r="AI96" s="102">
        <v>2046000</v>
      </c>
      <c r="AJ96" s="5" t="str">
        <f t="shared" si="6"/>
        <v>皆増</v>
      </c>
      <c r="AK96" s="4">
        <f t="shared" si="7"/>
        <v>1.4259257796989693</v>
      </c>
      <c r="AL96" s="345"/>
      <c r="AM96" s="345"/>
      <c r="AN96" s="345"/>
      <c r="AO96" s="345"/>
      <c r="AP96" s="345"/>
      <c r="AQ96" s="345"/>
      <c r="AR96" s="345"/>
      <c r="AS96" s="35"/>
    </row>
    <row r="97" spans="1:45" ht="69" customHeight="1" thickBot="1">
      <c r="A97" s="67" t="s">
        <v>4</v>
      </c>
      <c r="B97" s="68" t="s">
        <v>7</v>
      </c>
      <c r="C97" s="94" t="s">
        <v>67</v>
      </c>
      <c r="D97" s="94" t="s">
        <v>63</v>
      </c>
      <c r="E97" s="94" t="s">
        <v>56</v>
      </c>
      <c r="F97" s="94" t="s">
        <v>28</v>
      </c>
      <c r="G97" s="94" t="s">
        <v>92</v>
      </c>
      <c r="H97" s="177" t="s">
        <v>93</v>
      </c>
      <c r="I97" s="172" t="s">
        <v>12</v>
      </c>
      <c r="J97" s="132" t="s">
        <v>243</v>
      </c>
      <c r="K97" s="95">
        <v>2046000</v>
      </c>
      <c r="L97" s="96">
        <v>0</v>
      </c>
      <c r="M97" s="96">
        <v>0</v>
      </c>
      <c r="N97" s="96">
        <v>0</v>
      </c>
      <c r="O97" s="96">
        <v>2046000</v>
      </c>
      <c r="P97" s="96">
        <v>2046000</v>
      </c>
      <c r="Q97" s="96">
        <v>2046000</v>
      </c>
      <c r="R97" s="96">
        <v>2046000</v>
      </c>
      <c r="S97" s="97">
        <v>0</v>
      </c>
      <c r="T97" s="96">
        <v>0</v>
      </c>
      <c r="U97" s="98">
        <f t="shared" si="4"/>
        <v>100</v>
      </c>
      <c r="V97" s="99">
        <f>IF(OR(R97="", R307="", R307=0), "", R97/R$307*100)</f>
        <v>1.4259257796989693</v>
      </c>
      <c r="W97" s="95">
        <v>0</v>
      </c>
      <c r="X97" s="96">
        <v>0</v>
      </c>
      <c r="Y97" s="96">
        <v>0</v>
      </c>
      <c r="Z97" s="96">
        <v>0</v>
      </c>
      <c r="AA97" s="96">
        <v>0</v>
      </c>
      <c r="AB97" s="97">
        <v>0</v>
      </c>
      <c r="AC97" s="100">
        <v>0</v>
      </c>
      <c r="AD97" s="95">
        <v>0</v>
      </c>
      <c r="AE97" s="96">
        <v>0</v>
      </c>
      <c r="AF97" s="96">
        <v>0</v>
      </c>
      <c r="AG97" s="101" t="str">
        <f t="shared" si="5"/>
        <v/>
      </c>
      <c r="AH97" s="99">
        <f>IF(OR(AD97="", AD307="", AD307=0), "", AD97/AD$307*100)</f>
        <v>0</v>
      </c>
      <c r="AI97" s="102">
        <v>2046000</v>
      </c>
      <c r="AJ97" s="5" t="str">
        <f t="shared" si="6"/>
        <v>皆増</v>
      </c>
      <c r="AK97" s="4">
        <f t="shared" si="7"/>
        <v>1.4259257796989693</v>
      </c>
      <c r="AL97" s="345"/>
      <c r="AM97" s="345"/>
      <c r="AN97" s="345"/>
      <c r="AO97" s="345"/>
      <c r="AP97" s="345"/>
      <c r="AQ97" s="345"/>
      <c r="AR97" s="345"/>
      <c r="AS97" s="35"/>
    </row>
    <row r="98" spans="1:45" ht="16.5" hidden="1" customHeight="1">
      <c r="A98" s="45" t="s">
        <v>4</v>
      </c>
      <c r="B98" s="46" t="s">
        <v>7</v>
      </c>
      <c r="C98" s="94" t="s">
        <v>67</v>
      </c>
      <c r="D98" s="94" t="s">
        <v>63</v>
      </c>
      <c r="E98" s="94" t="s">
        <v>40</v>
      </c>
      <c r="F98" s="94" t="s">
        <v>5</v>
      </c>
      <c r="G98" s="94" t="s">
        <v>5</v>
      </c>
      <c r="H98" s="177" t="s">
        <v>41</v>
      </c>
      <c r="I98" s="172" t="s">
        <v>12</v>
      </c>
      <c r="J98" s="132" t="s">
        <v>243</v>
      </c>
      <c r="K98" s="95">
        <v>4250000</v>
      </c>
      <c r="L98" s="96">
        <v>0</v>
      </c>
      <c r="M98" s="96">
        <v>0</v>
      </c>
      <c r="N98" s="96">
        <v>0</v>
      </c>
      <c r="O98" s="96">
        <v>4250000</v>
      </c>
      <c r="P98" s="96">
        <v>4202166</v>
      </c>
      <c r="Q98" s="96">
        <v>4202166</v>
      </c>
      <c r="R98" s="96">
        <v>4202166</v>
      </c>
      <c r="S98" s="97">
        <v>0</v>
      </c>
      <c r="T98" s="96">
        <v>47834</v>
      </c>
      <c r="U98" s="98">
        <f t="shared" si="4"/>
        <v>98.87449411764706</v>
      </c>
      <c r="V98" s="99">
        <f>IF(OR(R98="", R307="", R307=0), "", R98/R$307*100)</f>
        <v>2.9286299266737528</v>
      </c>
      <c r="W98" s="95">
        <v>6068000</v>
      </c>
      <c r="X98" s="96">
        <v>0</v>
      </c>
      <c r="Y98" s="96">
        <v>0</v>
      </c>
      <c r="Z98" s="96">
        <v>0</v>
      </c>
      <c r="AA98" s="96">
        <v>6068000</v>
      </c>
      <c r="AB98" s="97">
        <v>5890656</v>
      </c>
      <c r="AC98" s="100">
        <v>5890656</v>
      </c>
      <c r="AD98" s="95">
        <v>5890656</v>
      </c>
      <c r="AE98" s="96">
        <v>0</v>
      </c>
      <c r="AF98" s="96">
        <v>177344</v>
      </c>
      <c r="AG98" s="101">
        <f t="shared" si="5"/>
        <v>97.077389584706651</v>
      </c>
      <c r="AH98" s="99">
        <f>IF(OR(AD98="", AD307="", AD307=0), "", AD98/AD$307*100)</f>
        <v>2.5485849841738815</v>
      </c>
      <c r="AI98" s="102">
        <v>-1688490</v>
      </c>
      <c r="AJ98" s="30">
        <f t="shared" si="6"/>
        <v>-28.663870373690131</v>
      </c>
      <c r="AK98" s="29">
        <f t="shared" si="7"/>
        <v>0.38004494249987131</v>
      </c>
      <c r="AL98" s="343"/>
      <c r="AM98" s="342"/>
      <c r="AN98" s="342"/>
      <c r="AO98" s="342"/>
      <c r="AP98" s="342"/>
      <c r="AQ98" s="342"/>
      <c r="AR98" s="342"/>
      <c r="AS98" s="3"/>
    </row>
    <row r="99" spans="1:45" ht="16.5" hidden="1" customHeight="1" thickBot="1">
      <c r="A99" s="89" t="s">
        <v>4</v>
      </c>
      <c r="B99" s="90" t="s">
        <v>7</v>
      </c>
      <c r="C99" s="94" t="s">
        <v>67</v>
      </c>
      <c r="D99" s="94" t="s">
        <v>63</v>
      </c>
      <c r="E99" s="94" t="s">
        <v>40</v>
      </c>
      <c r="F99" s="94" t="s">
        <v>72</v>
      </c>
      <c r="G99" s="94" t="s">
        <v>5</v>
      </c>
      <c r="H99" s="177" t="s">
        <v>94</v>
      </c>
      <c r="I99" s="172" t="s">
        <v>12</v>
      </c>
      <c r="J99" s="132" t="s">
        <v>243</v>
      </c>
      <c r="K99" s="95">
        <v>4250000</v>
      </c>
      <c r="L99" s="96">
        <v>0</v>
      </c>
      <c r="M99" s="96">
        <v>0</v>
      </c>
      <c r="N99" s="96">
        <v>0</v>
      </c>
      <c r="O99" s="96">
        <v>4250000</v>
      </c>
      <c r="P99" s="96">
        <v>4202166</v>
      </c>
      <c r="Q99" s="96">
        <v>4202166</v>
      </c>
      <c r="R99" s="96">
        <v>4202166</v>
      </c>
      <c r="S99" s="97">
        <v>0</v>
      </c>
      <c r="T99" s="96">
        <v>47834</v>
      </c>
      <c r="U99" s="98">
        <f t="shared" si="4"/>
        <v>98.87449411764706</v>
      </c>
      <c r="V99" s="99">
        <f>IF(OR(R99="", R307="", R307=0), "", R99/R$307*100)</f>
        <v>2.9286299266737528</v>
      </c>
      <c r="W99" s="95">
        <v>6068000</v>
      </c>
      <c r="X99" s="96">
        <v>0</v>
      </c>
      <c r="Y99" s="96">
        <v>0</v>
      </c>
      <c r="Z99" s="96">
        <v>0</v>
      </c>
      <c r="AA99" s="96">
        <v>6068000</v>
      </c>
      <c r="AB99" s="97">
        <v>5890656</v>
      </c>
      <c r="AC99" s="100">
        <v>5890656</v>
      </c>
      <c r="AD99" s="95">
        <v>5890656</v>
      </c>
      <c r="AE99" s="96">
        <v>0</v>
      </c>
      <c r="AF99" s="96">
        <v>177344</v>
      </c>
      <c r="AG99" s="101">
        <f t="shared" si="5"/>
        <v>97.077389584706651</v>
      </c>
      <c r="AH99" s="99">
        <f>IF(OR(AD99="", AD307="", AD307=0), "", AD99/AD$307*100)</f>
        <v>2.5485849841738815</v>
      </c>
      <c r="AI99" s="102">
        <v>-1688490</v>
      </c>
      <c r="AJ99" s="5">
        <f t="shared" si="6"/>
        <v>-28.663870373690131</v>
      </c>
      <c r="AK99" s="4">
        <f t="shared" si="7"/>
        <v>0.38004494249987131</v>
      </c>
      <c r="AL99" s="343"/>
      <c r="AM99" s="342"/>
      <c r="AN99" s="342"/>
      <c r="AO99" s="342"/>
      <c r="AP99" s="342"/>
      <c r="AQ99" s="342"/>
      <c r="AR99" s="342"/>
      <c r="AS99" s="3"/>
    </row>
    <row r="100" spans="1:45" ht="55.5" customHeight="1" thickBot="1">
      <c r="A100" s="93" t="s">
        <v>4</v>
      </c>
      <c r="B100" s="94" t="s">
        <v>7</v>
      </c>
      <c r="C100" s="94" t="s">
        <v>67</v>
      </c>
      <c r="D100" s="94" t="s">
        <v>63</v>
      </c>
      <c r="E100" s="94" t="s">
        <v>40</v>
      </c>
      <c r="F100" s="94" t="s">
        <v>72</v>
      </c>
      <c r="G100" s="94" t="s">
        <v>74</v>
      </c>
      <c r="H100" s="177" t="s">
        <v>95</v>
      </c>
      <c r="I100" s="172" t="s">
        <v>12</v>
      </c>
      <c r="J100" s="132" t="s">
        <v>243</v>
      </c>
      <c r="K100" s="95">
        <v>885000</v>
      </c>
      <c r="L100" s="96">
        <v>0</v>
      </c>
      <c r="M100" s="96">
        <v>0</v>
      </c>
      <c r="N100" s="96">
        <v>0</v>
      </c>
      <c r="O100" s="96">
        <v>885000</v>
      </c>
      <c r="P100" s="96">
        <v>881430</v>
      </c>
      <c r="Q100" s="96">
        <v>881430</v>
      </c>
      <c r="R100" s="96">
        <v>881430</v>
      </c>
      <c r="S100" s="97">
        <v>0</v>
      </c>
      <c r="T100" s="96">
        <v>3570</v>
      </c>
      <c r="U100" s="98">
        <f t="shared" si="4"/>
        <v>99.596610169491527</v>
      </c>
      <c r="V100" s="99">
        <f>IF(OR(R100="", R307="", R307=0), "", R100/R$307*100)</f>
        <v>0.61429802541547529</v>
      </c>
      <c r="W100" s="95">
        <v>885000</v>
      </c>
      <c r="X100" s="96">
        <v>0</v>
      </c>
      <c r="Y100" s="96">
        <v>0</v>
      </c>
      <c r="Z100" s="96">
        <v>0</v>
      </c>
      <c r="AA100" s="96">
        <v>885000</v>
      </c>
      <c r="AB100" s="97">
        <v>884400</v>
      </c>
      <c r="AC100" s="100">
        <v>884400</v>
      </c>
      <c r="AD100" s="95">
        <v>884400</v>
      </c>
      <c r="AE100" s="96">
        <v>0</v>
      </c>
      <c r="AF100" s="96">
        <v>600</v>
      </c>
      <c r="AG100" s="101">
        <f t="shared" si="5"/>
        <v>99.932203389830505</v>
      </c>
      <c r="AH100" s="99">
        <f>IF(OR(AD100="", AD307="", AD307=0), "", AD100/AD$307*100)</f>
        <v>0.38263455886804137</v>
      </c>
      <c r="AI100" s="102">
        <v>-2970</v>
      </c>
      <c r="AJ100" s="5">
        <f t="shared" si="6"/>
        <v>-0.33582089552238803</v>
      </c>
      <c r="AK100" s="4">
        <f t="shared" si="7"/>
        <v>0.23166346654743392</v>
      </c>
      <c r="AL100" s="143" t="s">
        <v>352</v>
      </c>
      <c r="AM100" s="143" t="s">
        <v>402</v>
      </c>
      <c r="AN100" s="143" t="s">
        <v>353</v>
      </c>
      <c r="AO100" s="143"/>
      <c r="AP100" s="143"/>
      <c r="AQ100" s="143"/>
      <c r="AR100" s="143"/>
      <c r="AS100" s="32"/>
    </row>
    <row r="101" spans="1:45" ht="48.75" customHeight="1" thickBot="1">
      <c r="A101" s="103" t="s">
        <v>4</v>
      </c>
      <c r="B101" s="104" t="s">
        <v>7</v>
      </c>
      <c r="C101" s="94" t="s">
        <v>67</v>
      </c>
      <c r="D101" s="94" t="s">
        <v>63</v>
      </c>
      <c r="E101" s="94" t="s">
        <v>40</v>
      </c>
      <c r="F101" s="94" t="s">
        <v>72</v>
      </c>
      <c r="G101" s="94" t="s">
        <v>96</v>
      </c>
      <c r="H101" s="177" t="s">
        <v>97</v>
      </c>
      <c r="I101" s="172" t="s">
        <v>12</v>
      </c>
      <c r="J101" s="132" t="s">
        <v>243</v>
      </c>
      <c r="K101" s="95">
        <v>3365000</v>
      </c>
      <c r="L101" s="96">
        <v>0</v>
      </c>
      <c r="M101" s="96">
        <v>0</v>
      </c>
      <c r="N101" s="96">
        <v>0</v>
      </c>
      <c r="O101" s="96">
        <v>3365000</v>
      </c>
      <c r="P101" s="96">
        <v>3320736</v>
      </c>
      <c r="Q101" s="96">
        <v>3320736</v>
      </c>
      <c r="R101" s="96">
        <v>3320736</v>
      </c>
      <c r="S101" s="97">
        <v>0</v>
      </c>
      <c r="T101" s="96">
        <v>44264</v>
      </c>
      <c r="U101" s="98">
        <f t="shared" si="4"/>
        <v>98.684576523031211</v>
      </c>
      <c r="V101" s="99">
        <f>IF(OR(R101="", R307="", R307=0), "", R101/R$307*100)</f>
        <v>2.3143319012582779</v>
      </c>
      <c r="W101" s="95">
        <v>5183000</v>
      </c>
      <c r="X101" s="96">
        <v>0</v>
      </c>
      <c r="Y101" s="96">
        <v>0</v>
      </c>
      <c r="Z101" s="96">
        <v>0</v>
      </c>
      <c r="AA101" s="96">
        <v>5183000</v>
      </c>
      <c r="AB101" s="97">
        <v>5006256</v>
      </c>
      <c r="AC101" s="100">
        <v>5006256</v>
      </c>
      <c r="AD101" s="95">
        <v>5006256</v>
      </c>
      <c r="AE101" s="96">
        <v>0</v>
      </c>
      <c r="AF101" s="96">
        <v>176744</v>
      </c>
      <c r="AG101" s="101">
        <f t="shared" si="5"/>
        <v>96.589928612772525</v>
      </c>
      <c r="AH101" s="99">
        <f>IF(OR(AD101="", AD307="", AD307=0), "", AD101/AD$307*100)</f>
        <v>2.1659504253058404</v>
      </c>
      <c r="AI101" s="102">
        <v>-1685520</v>
      </c>
      <c r="AJ101" s="5">
        <f t="shared" si="6"/>
        <v>-33.668274255251831</v>
      </c>
      <c r="AK101" s="4">
        <f t="shared" si="7"/>
        <v>0.14838147595243756</v>
      </c>
      <c r="AL101" s="143" t="s">
        <v>354</v>
      </c>
      <c r="AM101" s="143" t="s">
        <v>355</v>
      </c>
      <c r="AN101" s="143" t="s">
        <v>392</v>
      </c>
      <c r="AO101" s="143"/>
      <c r="AP101" s="143"/>
      <c r="AQ101" s="143"/>
      <c r="AR101" s="143"/>
      <c r="AS101" s="32"/>
    </row>
    <row r="102" spans="1:45" ht="16.5" hidden="1" customHeight="1">
      <c r="A102" s="45" t="s">
        <v>4</v>
      </c>
      <c r="B102" s="46" t="s">
        <v>7</v>
      </c>
      <c r="C102" s="94" t="s">
        <v>67</v>
      </c>
      <c r="D102" s="94" t="s">
        <v>63</v>
      </c>
      <c r="E102" s="94" t="s">
        <v>98</v>
      </c>
      <c r="F102" s="94" t="s">
        <v>5</v>
      </c>
      <c r="G102" s="94" t="s">
        <v>5</v>
      </c>
      <c r="H102" s="177" t="s">
        <v>99</v>
      </c>
      <c r="I102" s="172" t="s">
        <v>12</v>
      </c>
      <c r="J102" s="132" t="s">
        <v>243</v>
      </c>
      <c r="K102" s="95">
        <v>2522000</v>
      </c>
      <c r="L102" s="96">
        <v>0</v>
      </c>
      <c r="M102" s="96">
        <v>0</v>
      </c>
      <c r="N102" s="96">
        <v>0</v>
      </c>
      <c r="O102" s="96">
        <v>2522000</v>
      </c>
      <c r="P102" s="96">
        <v>0</v>
      </c>
      <c r="Q102" s="96">
        <v>0</v>
      </c>
      <c r="R102" s="96">
        <v>0</v>
      </c>
      <c r="S102" s="97">
        <v>0</v>
      </c>
      <c r="T102" s="96">
        <v>2522000</v>
      </c>
      <c r="U102" s="98">
        <f t="shared" si="4"/>
        <v>0</v>
      </c>
      <c r="V102" s="99">
        <f>IF(OR(R102="", R307="", R307=0), "", R102/R$307*100)</f>
        <v>0</v>
      </c>
      <c r="W102" s="95">
        <v>0</v>
      </c>
      <c r="X102" s="96">
        <v>0</v>
      </c>
      <c r="Y102" s="96">
        <v>0</v>
      </c>
      <c r="Z102" s="96">
        <v>0</v>
      </c>
      <c r="AA102" s="96">
        <v>0</v>
      </c>
      <c r="AB102" s="97">
        <v>0</v>
      </c>
      <c r="AC102" s="100">
        <v>0</v>
      </c>
      <c r="AD102" s="95">
        <v>0</v>
      </c>
      <c r="AE102" s="96">
        <v>0</v>
      </c>
      <c r="AF102" s="96">
        <v>0</v>
      </c>
      <c r="AG102" s="101" t="str">
        <f t="shared" si="5"/>
        <v/>
      </c>
      <c r="AH102" s="99">
        <f>IF(OR(AD102="", AD307="", AD307=0), "", AD102/AD$307*100)</f>
        <v>0</v>
      </c>
      <c r="AI102" s="102">
        <v>0</v>
      </c>
      <c r="AJ102" s="30">
        <f t="shared" si="6"/>
        <v>0</v>
      </c>
      <c r="AK102" s="29">
        <f t="shared" si="7"/>
        <v>0</v>
      </c>
      <c r="AL102" s="344" t="s">
        <v>356</v>
      </c>
      <c r="AM102" s="344" t="s">
        <v>357</v>
      </c>
      <c r="AN102" s="344" t="s">
        <v>393</v>
      </c>
      <c r="AO102" s="344" t="s">
        <v>454</v>
      </c>
      <c r="AP102" s="344">
        <v>13</v>
      </c>
      <c r="AQ102" s="344">
        <v>0</v>
      </c>
      <c r="AR102" s="344" t="s">
        <v>455</v>
      </c>
      <c r="AS102" s="34"/>
    </row>
    <row r="103" spans="1:45" ht="16.5" hidden="1" customHeight="1">
      <c r="A103" s="56" t="s">
        <v>4</v>
      </c>
      <c r="B103" s="57" t="s">
        <v>7</v>
      </c>
      <c r="C103" s="94" t="s">
        <v>67</v>
      </c>
      <c r="D103" s="94" t="s">
        <v>63</v>
      </c>
      <c r="E103" s="94" t="s">
        <v>98</v>
      </c>
      <c r="F103" s="94" t="s">
        <v>21</v>
      </c>
      <c r="G103" s="94" t="s">
        <v>5</v>
      </c>
      <c r="H103" s="177" t="s">
        <v>100</v>
      </c>
      <c r="I103" s="172" t="s">
        <v>12</v>
      </c>
      <c r="J103" s="132" t="s">
        <v>243</v>
      </c>
      <c r="K103" s="95">
        <v>2522000</v>
      </c>
      <c r="L103" s="96">
        <v>0</v>
      </c>
      <c r="M103" s="96">
        <v>0</v>
      </c>
      <c r="N103" s="96">
        <v>0</v>
      </c>
      <c r="O103" s="96">
        <v>2522000</v>
      </c>
      <c r="P103" s="96">
        <v>0</v>
      </c>
      <c r="Q103" s="96">
        <v>0</v>
      </c>
      <c r="R103" s="96">
        <v>0</v>
      </c>
      <c r="S103" s="97">
        <v>0</v>
      </c>
      <c r="T103" s="96">
        <v>2522000</v>
      </c>
      <c r="U103" s="98">
        <f t="shared" si="4"/>
        <v>0</v>
      </c>
      <c r="V103" s="99">
        <f>IF(OR(R103="", R307="", R307=0), "", R103/R$307*100)</f>
        <v>0</v>
      </c>
      <c r="W103" s="95">
        <v>0</v>
      </c>
      <c r="X103" s="96">
        <v>0</v>
      </c>
      <c r="Y103" s="96">
        <v>0</v>
      </c>
      <c r="Z103" s="96">
        <v>0</v>
      </c>
      <c r="AA103" s="96">
        <v>0</v>
      </c>
      <c r="AB103" s="97">
        <v>0</v>
      </c>
      <c r="AC103" s="100">
        <v>0</v>
      </c>
      <c r="AD103" s="95">
        <v>0</v>
      </c>
      <c r="AE103" s="96">
        <v>0</v>
      </c>
      <c r="AF103" s="96">
        <v>0</v>
      </c>
      <c r="AG103" s="101" t="str">
        <f t="shared" si="5"/>
        <v/>
      </c>
      <c r="AH103" s="99">
        <f>IF(OR(AD103="", AD307="", AD307=0), "", AD103/AD$307*100)</f>
        <v>0</v>
      </c>
      <c r="AI103" s="102">
        <v>0</v>
      </c>
      <c r="AJ103" s="5">
        <f t="shared" si="6"/>
        <v>0</v>
      </c>
      <c r="AK103" s="4">
        <f t="shared" si="7"/>
        <v>0</v>
      </c>
      <c r="AL103" s="345"/>
      <c r="AM103" s="345"/>
      <c r="AN103" s="345"/>
      <c r="AO103" s="345"/>
      <c r="AP103" s="345"/>
      <c r="AQ103" s="345"/>
      <c r="AR103" s="345"/>
      <c r="AS103" s="35"/>
    </row>
    <row r="104" spans="1:45" ht="27" customHeight="1" thickBot="1">
      <c r="A104" s="67" t="s">
        <v>4</v>
      </c>
      <c r="B104" s="68" t="s">
        <v>7</v>
      </c>
      <c r="C104" s="94" t="s">
        <v>67</v>
      </c>
      <c r="D104" s="94" t="s">
        <v>63</v>
      </c>
      <c r="E104" s="94" t="s">
        <v>98</v>
      </c>
      <c r="F104" s="94" t="s">
        <v>21</v>
      </c>
      <c r="G104" s="94" t="s">
        <v>23</v>
      </c>
      <c r="H104" s="177" t="s">
        <v>99</v>
      </c>
      <c r="I104" s="172" t="s">
        <v>12</v>
      </c>
      <c r="J104" s="132" t="s">
        <v>243</v>
      </c>
      <c r="K104" s="95">
        <v>2522000</v>
      </c>
      <c r="L104" s="96">
        <v>0</v>
      </c>
      <c r="M104" s="96">
        <v>0</v>
      </c>
      <c r="N104" s="96">
        <v>0</v>
      </c>
      <c r="O104" s="96">
        <v>2522000</v>
      </c>
      <c r="P104" s="96">
        <v>0</v>
      </c>
      <c r="Q104" s="96">
        <v>0</v>
      </c>
      <c r="R104" s="96">
        <v>0</v>
      </c>
      <c r="S104" s="97">
        <v>0</v>
      </c>
      <c r="T104" s="96">
        <v>2522000</v>
      </c>
      <c r="U104" s="98">
        <f t="shared" si="4"/>
        <v>0</v>
      </c>
      <c r="V104" s="99">
        <f>IF(OR(R104="", R307="", R307=0), "", R104/R$307*100)</f>
        <v>0</v>
      </c>
      <c r="W104" s="95">
        <v>0</v>
      </c>
      <c r="X104" s="96">
        <v>0</v>
      </c>
      <c r="Y104" s="96">
        <v>0</v>
      </c>
      <c r="Z104" s="96">
        <v>0</v>
      </c>
      <c r="AA104" s="96">
        <v>0</v>
      </c>
      <c r="AB104" s="97">
        <v>0</v>
      </c>
      <c r="AC104" s="100">
        <v>0</v>
      </c>
      <c r="AD104" s="95">
        <v>0</v>
      </c>
      <c r="AE104" s="96">
        <v>0</v>
      </c>
      <c r="AF104" s="96">
        <v>0</v>
      </c>
      <c r="AG104" s="101" t="str">
        <f t="shared" si="5"/>
        <v/>
      </c>
      <c r="AH104" s="99">
        <f>IF(OR(AD104="", AD307="", AD307=0), "", AD104/AD$307*100)</f>
        <v>0</v>
      </c>
      <c r="AI104" s="102">
        <v>0</v>
      </c>
      <c r="AJ104" s="5">
        <f t="shared" si="6"/>
        <v>0</v>
      </c>
      <c r="AK104" s="4">
        <f t="shared" si="7"/>
        <v>0</v>
      </c>
      <c r="AL104" s="345"/>
      <c r="AM104" s="345"/>
      <c r="AN104" s="345"/>
      <c r="AO104" s="345"/>
      <c r="AP104" s="345"/>
      <c r="AQ104" s="345"/>
      <c r="AR104" s="345"/>
      <c r="AS104" s="35"/>
    </row>
    <row r="105" spans="1:45" ht="76.5" customHeight="1" thickBot="1">
      <c r="A105" s="109" t="s">
        <v>4</v>
      </c>
      <c r="B105" s="110" t="s">
        <v>7</v>
      </c>
      <c r="C105" s="94" t="s">
        <v>67</v>
      </c>
      <c r="D105" s="94" t="s">
        <v>101</v>
      </c>
      <c r="E105" s="94" t="s">
        <v>5</v>
      </c>
      <c r="F105" s="94" t="s">
        <v>5</v>
      </c>
      <c r="G105" s="94" t="s">
        <v>5</v>
      </c>
      <c r="H105" s="177" t="s">
        <v>102</v>
      </c>
      <c r="I105" s="172" t="s">
        <v>12</v>
      </c>
      <c r="J105" s="132" t="s">
        <v>243</v>
      </c>
      <c r="K105" s="95">
        <v>64198000</v>
      </c>
      <c r="L105" s="96">
        <v>268000</v>
      </c>
      <c r="M105" s="96">
        <v>0</v>
      </c>
      <c r="N105" s="96">
        <v>0</v>
      </c>
      <c r="O105" s="96">
        <v>64466000</v>
      </c>
      <c r="P105" s="96">
        <v>62572544</v>
      </c>
      <c r="Q105" s="96">
        <v>62572544</v>
      </c>
      <c r="R105" s="96">
        <v>62572544</v>
      </c>
      <c r="S105" s="97">
        <v>0</v>
      </c>
      <c r="T105" s="96">
        <v>1893456</v>
      </c>
      <c r="U105" s="98">
        <f t="shared" si="4"/>
        <v>97.062861043030438</v>
      </c>
      <c r="V105" s="99">
        <f>IF(OR(R105="", R307="", R307=0), "", R105/R$307*100)</f>
        <v>43.608897160776181</v>
      </c>
      <c r="W105" s="95">
        <v>55584000</v>
      </c>
      <c r="X105" s="96">
        <v>1917000</v>
      </c>
      <c r="Y105" s="96">
        <v>0</v>
      </c>
      <c r="Z105" s="96">
        <v>0</v>
      </c>
      <c r="AA105" s="96">
        <v>57501000</v>
      </c>
      <c r="AB105" s="97">
        <v>56018763</v>
      </c>
      <c r="AC105" s="100">
        <v>56018763</v>
      </c>
      <c r="AD105" s="95">
        <v>56018763</v>
      </c>
      <c r="AE105" s="96">
        <v>0</v>
      </c>
      <c r="AF105" s="96">
        <v>1482237</v>
      </c>
      <c r="AG105" s="101">
        <f t="shared" si="5"/>
        <v>97.422241352324306</v>
      </c>
      <c r="AH105" s="99">
        <f>IF(OR(AD105="", AD307="", AD307=0), "", AD105/AD$307*100)</f>
        <v>24.236448065172269</v>
      </c>
      <c r="AI105" s="102">
        <v>6553781</v>
      </c>
      <c r="AJ105" s="28">
        <f t="shared" si="6"/>
        <v>11.699260478136585</v>
      </c>
      <c r="AK105" s="27">
        <f t="shared" si="7"/>
        <v>19.372449095603912</v>
      </c>
      <c r="AL105" s="143" t="s">
        <v>268</v>
      </c>
      <c r="AM105" s="169"/>
      <c r="AN105" s="169"/>
      <c r="AO105" s="169"/>
      <c r="AP105" s="169"/>
      <c r="AQ105" s="169"/>
      <c r="AR105" s="169"/>
      <c r="AS105" s="32"/>
    </row>
    <row r="106" spans="1:45" ht="16.5" hidden="1" customHeight="1">
      <c r="A106" s="45" t="s">
        <v>4</v>
      </c>
      <c r="B106" s="46" t="s">
        <v>7</v>
      </c>
      <c r="C106" s="94" t="s">
        <v>67</v>
      </c>
      <c r="D106" s="94" t="s">
        <v>101</v>
      </c>
      <c r="E106" s="94" t="s">
        <v>36</v>
      </c>
      <c r="F106" s="94" t="s">
        <v>5</v>
      </c>
      <c r="G106" s="94" t="s">
        <v>5</v>
      </c>
      <c r="H106" s="177" t="s">
        <v>37</v>
      </c>
      <c r="I106" s="172" t="s">
        <v>12</v>
      </c>
      <c r="J106" s="132" t="s">
        <v>243</v>
      </c>
      <c r="K106" s="95">
        <v>3795000</v>
      </c>
      <c r="L106" s="96">
        <v>0</v>
      </c>
      <c r="M106" s="96">
        <v>0</v>
      </c>
      <c r="N106" s="96">
        <v>0</v>
      </c>
      <c r="O106" s="96">
        <v>3795000</v>
      </c>
      <c r="P106" s="96">
        <v>3794952</v>
      </c>
      <c r="Q106" s="96">
        <v>3794952</v>
      </c>
      <c r="R106" s="96">
        <v>3794952</v>
      </c>
      <c r="S106" s="97">
        <v>0</v>
      </c>
      <c r="T106" s="96">
        <v>48</v>
      </c>
      <c r="U106" s="98">
        <f t="shared" si="4"/>
        <v>99.998735177865612</v>
      </c>
      <c r="V106" s="99">
        <f>IF(OR(R106="", R307="", R307=0), "", R106/R$307*100)</f>
        <v>2.6448288805083884</v>
      </c>
      <c r="W106" s="95" t="s">
        <v>5</v>
      </c>
      <c r="X106" s="96" t="s">
        <v>5</v>
      </c>
      <c r="Y106" s="96" t="s">
        <v>5</v>
      </c>
      <c r="Z106" s="96" t="s">
        <v>5</v>
      </c>
      <c r="AA106" s="96" t="s">
        <v>5</v>
      </c>
      <c r="AB106" s="97" t="s">
        <v>5</v>
      </c>
      <c r="AC106" s="100" t="s">
        <v>5</v>
      </c>
      <c r="AD106" s="95">
        <v>0</v>
      </c>
      <c r="AE106" s="96" t="s">
        <v>5</v>
      </c>
      <c r="AF106" s="96" t="s">
        <v>5</v>
      </c>
      <c r="AG106" s="101" t="str">
        <f t="shared" si="5"/>
        <v/>
      </c>
      <c r="AH106" s="99">
        <f>IF(OR(AD106="", AD307="", AD307=0), "", AD106/AD$307*100)</f>
        <v>0</v>
      </c>
      <c r="AI106" s="102">
        <v>3794952</v>
      </c>
      <c r="AJ106" s="30" t="str">
        <f t="shared" si="6"/>
        <v>皆増</v>
      </c>
      <c r="AK106" s="29">
        <f t="shared" si="7"/>
        <v>2.6448288805083884</v>
      </c>
      <c r="AL106" s="344" t="s">
        <v>358</v>
      </c>
      <c r="AM106" s="344" t="s">
        <v>329</v>
      </c>
      <c r="AN106" s="344" t="s">
        <v>394</v>
      </c>
      <c r="AO106" s="344"/>
      <c r="AP106" s="344"/>
      <c r="AQ106" s="344"/>
      <c r="AR106" s="344"/>
      <c r="AS106" s="34"/>
    </row>
    <row r="107" spans="1:45" ht="16.5" hidden="1" customHeight="1">
      <c r="A107" s="56" t="s">
        <v>4</v>
      </c>
      <c r="B107" s="57" t="s">
        <v>7</v>
      </c>
      <c r="C107" s="94" t="s">
        <v>67</v>
      </c>
      <c r="D107" s="94" t="s">
        <v>101</v>
      </c>
      <c r="E107" s="94" t="s">
        <v>36</v>
      </c>
      <c r="F107" s="94" t="s">
        <v>21</v>
      </c>
      <c r="G107" s="94" t="s">
        <v>5</v>
      </c>
      <c r="H107" s="177" t="s">
        <v>90</v>
      </c>
      <c r="I107" s="172" t="s">
        <v>12</v>
      </c>
      <c r="J107" s="132" t="s">
        <v>243</v>
      </c>
      <c r="K107" s="95">
        <v>3795000</v>
      </c>
      <c r="L107" s="96">
        <v>0</v>
      </c>
      <c r="M107" s="96">
        <v>0</v>
      </c>
      <c r="N107" s="96">
        <v>0</v>
      </c>
      <c r="O107" s="96">
        <v>3795000</v>
      </c>
      <c r="P107" s="96">
        <v>3794952</v>
      </c>
      <c r="Q107" s="96">
        <v>3794952</v>
      </c>
      <c r="R107" s="96">
        <v>3794952</v>
      </c>
      <c r="S107" s="97">
        <v>0</v>
      </c>
      <c r="T107" s="96">
        <v>48</v>
      </c>
      <c r="U107" s="98">
        <f t="shared" si="4"/>
        <v>99.998735177865612</v>
      </c>
      <c r="V107" s="99">
        <f>IF(OR(R107="", R307="", R307=0), "", R107/R$307*100)</f>
        <v>2.6448288805083884</v>
      </c>
      <c r="W107" s="95" t="s">
        <v>5</v>
      </c>
      <c r="X107" s="96" t="s">
        <v>5</v>
      </c>
      <c r="Y107" s="96" t="s">
        <v>5</v>
      </c>
      <c r="Z107" s="96" t="s">
        <v>5</v>
      </c>
      <c r="AA107" s="96" t="s">
        <v>5</v>
      </c>
      <c r="AB107" s="97" t="s">
        <v>5</v>
      </c>
      <c r="AC107" s="100" t="s">
        <v>5</v>
      </c>
      <c r="AD107" s="95">
        <v>0</v>
      </c>
      <c r="AE107" s="96" t="s">
        <v>5</v>
      </c>
      <c r="AF107" s="96" t="s">
        <v>5</v>
      </c>
      <c r="AG107" s="101" t="str">
        <f t="shared" si="5"/>
        <v/>
      </c>
      <c r="AH107" s="99">
        <f>IF(OR(AD107="", AD307="", AD307=0), "", AD107/AD$307*100)</f>
        <v>0</v>
      </c>
      <c r="AI107" s="102">
        <v>3794952</v>
      </c>
      <c r="AJ107" s="5" t="str">
        <f t="shared" si="6"/>
        <v>皆増</v>
      </c>
      <c r="AK107" s="4">
        <f t="shared" si="7"/>
        <v>2.6448288805083884</v>
      </c>
      <c r="AL107" s="345"/>
      <c r="AM107" s="345"/>
      <c r="AN107" s="345"/>
      <c r="AO107" s="345"/>
      <c r="AP107" s="345"/>
      <c r="AQ107" s="345"/>
      <c r="AR107" s="345"/>
      <c r="AS107" s="35"/>
    </row>
    <row r="108" spans="1:45" ht="40.5" customHeight="1" thickBot="1">
      <c r="A108" s="67" t="s">
        <v>4</v>
      </c>
      <c r="B108" s="68" t="s">
        <v>7</v>
      </c>
      <c r="C108" s="94" t="s">
        <v>67</v>
      </c>
      <c r="D108" s="94" t="s">
        <v>101</v>
      </c>
      <c r="E108" s="94" t="s">
        <v>36</v>
      </c>
      <c r="F108" s="94" t="s">
        <v>21</v>
      </c>
      <c r="G108" s="94" t="s">
        <v>23</v>
      </c>
      <c r="H108" s="177" t="s">
        <v>91</v>
      </c>
      <c r="I108" s="172" t="s">
        <v>12</v>
      </c>
      <c r="J108" s="132" t="s">
        <v>243</v>
      </c>
      <c r="K108" s="95">
        <v>3795000</v>
      </c>
      <c r="L108" s="96">
        <v>0</v>
      </c>
      <c r="M108" s="96">
        <v>0</v>
      </c>
      <c r="N108" s="96">
        <v>0</v>
      </c>
      <c r="O108" s="96">
        <v>3795000</v>
      </c>
      <c r="P108" s="96">
        <v>3794952</v>
      </c>
      <c r="Q108" s="96">
        <v>3794952</v>
      </c>
      <c r="R108" s="96">
        <v>3794952</v>
      </c>
      <c r="S108" s="97">
        <v>0</v>
      </c>
      <c r="T108" s="96">
        <v>48</v>
      </c>
      <c r="U108" s="98">
        <f t="shared" si="4"/>
        <v>99.998735177865612</v>
      </c>
      <c r="V108" s="99">
        <f>IF(OR(R108="", R307="", R307=0), "", R108/R$307*100)</f>
        <v>2.6448288805083884</v>
      </c>
      <c r="W108" s="95" t="s">
        <v>5</v>
      </c>
      <c r="X108" s="96" t="s">
        <v>5</v>
      </c>
      <c r="Y108" s="96" t="s">
        <v>5</v>
      </c>
      <c r="Z108" s="96" t="s">
        <v>5</v>
      </c>
      <c r="AA108" s="96" t="s">
        <v>5</v>
      </c>
      <c r="AB108" s="97" t="s">
        <v>5</v>
      </c>
      <c r="AC108" s="100" t="s">
        <v>5</v>
      </c>
      <c r="AD108" s="95">
        <v>0</v>
      </c>
      <c r="AE108" s="96" t="s">
        <v>5</v>
      </c>
      <c r="AF108" s="96" t="s">
        <v>5</v>
      </c>
      <c r="AG108" s="101" t="str">
        <f t="shared" si="5"/>
        <v/>
      </c>
      <c r="AH108" s="99">
        <f>IF(OR(AD108="", AD307="", AD307=0), "", AD108/AD$307*100)</f>
        <v>0</v>
      </c>
      <c r="AI108" s="102">
        <v>3794952</v>
      </c>
      <c r="AJ108" s="5" t="str">
        <f t="shared" si="6"/>
        <v>皆増</v>
      </c>
      <c r="AK108" s="4">
        <f t="shared" si="7"/>
        <v>2.6448288805083884</v>
      </c>
      <c r="AL108" s="345"/>
      <c r="AM108" s="345"/>
      <c r="AN108" s="345"/>
      <c r="AO108" s="345"/>
      <c r="AP108" s="345"/>
      <c r="AQ108" s="345"/>
      <c r="AR108" s="345"/>
      <c r="AS108" s="35"/>
    </row>
    <row r="109" spans="1:45" ht="16.5" hidden="1" customHeight="1">
      <c r="A109" s="45" t="s">
        <v>4</v>
      </c>
      <c r="B109" s="46" t="s">
        <v>7</v>
      </c>
      <c r="C109" s="94" t="s">
        <v>67</v>
      </c>
      <c r="D109" s="94" t="s">
        <v>101</v>
      </c>
      <c r="E109" s="94" t="s">
        <v>56</v>
      </c>
      <c r="F109" s="94" t="s">
        <v>5</v>
      </c>
      <c r="G109" s="94" t="s">
        <v>5</v>
      </c>
      <c r="H109" s="177" t="s">
        <v>57</v>
      </c>
      <c r="I109" s="172" t="s">
        <v>12</v>
      </c>
      <c r="J109" s="132" t="s">
        <v>243</v>
      </c>
      <c r="K109" s="95">
        <v>0</v>
      </c>
      <c r="L109" s="96">
        <v>0</v>
      </c>
      <c r="M109" s="96">
        <v>0</v>
      </c>
      <c r="N109" s="96">
        <v>0</v>
      </c>
      <c r="O109" s="96">
        <v>0</v>
      </c>
      <c r="P109" s="96">
        <v>0</v>
      </c>
      <c r="Q109" s="96">
        <v>0</v>
      </c>
      <c r="R109" s="96">
        <v>0</v>
      </c>
      <c r="S109" s="97">
        <v>0</v>
      </c>
      <c r="T109" s="96">
        <v>0</v>
      </c>
      <c r="U109" s="98" t="str">
        <f t="shared" si="4"/>
        <v/>
      </c>
      <c r="V109" s="99">
        <f>IF(OR(R109="", R307="", R307=0), "", R109/R$307*100)</f>
        <v>0</v>
      </c>
      <c r="W109" s="95">
        <v>3693000</v>
      </c>
      <c r="X109" s="96">
        <v>0</v>
      </c>
      <c r="Y109" s="96">
        <v>0</v>
      </c>
      <c r="Z109" s="96">
        <v>0</v>
      </c>
      <c r="AA109" s="96">
        <v>3693000</v>
      </c>
      <c r="AB109" s="97">
        <v>3691019</v>
      </c>
      <c r="AC109" s="100">
        <v>3691019</v>
      </c>
      <c r="AD109" s="95">
        <v>3691019</v>
      </c>
      <c r="AE109" s="96">
        <v>0</v>
      </c>
      <c r="AF109" s="96">
        <v>1981</v>
      </c>
      <c r="AG109" s="101">
        <f t="shared" si="5"/>
        <v>99.946357974546444</v>
      </c>
      <c r="AH109" s="99">
        <f>IF(OR(AD109="", AD307="", AD307=0), "", AD109/AD$307*100)</f>
        <v>1.5969147748061501</v>
      </c>
      <c r="AI109" s="102">
        <v>-3691019</v>
      </c>
      <c r="AJ109" s="30" t="str">
        <f t="shared" si="6"/>
        <v>皆減</v>
      </c>
      <c r="AK109" s="29">
        <f t="shared" si="7"/>
        <v>-1.5969147748061501</v>
      </c>
      <c r="AL109" s="344" t="s">
        <v>359</v>
      </c>
      <c r="AM109" s="344" t="s">
        <v>360</v>
      </c>
      <c r="AN109" s="344" t="s">
        <v>395</v>
      </c>
      <c r="AO109" s="344"/>
      <c r="AP109" s="344"/>
      <c r="AQ109" s="344"/>
      <c r="AR109" s="344"/>
      <c r="AS109" s="34"/>
    </row>
    <row r="110" spans="1:45" ht="16.5" hidden="1" customHeight="1">
      <c r="A110" s="56" t="s">
        <v>4</v>
      </c>
      <c r="B110" s="57" t="s">
        <v>7</v>
      </c>
      <c r="C110" s="94" t="s">
        <v>67</v>
      </c>
      <c r="D110" s="94" t="s">
        <v>101</v>
      </c>
      <c r="E110" s="94" t="s">
        <v>56</v>
      </c>
      <c r="F110" s="94" t="s">
        <v>28</v>
      </c>
      <c r="G110" s="94" t="s">
        <v>5</v>
      </c>
      <c r="H110" s="177" t="s">
        <v>58</v>
      </c>
      <c r="I110" s="172" t="s">
        <v>12</v>
      </c>
      <c r="J110" s="132" t="s">
        <v>243</v>
      </c>
      <c r="K110" s="95">
        <v>0</v>
      </c>
      <c r="L110" s="96">
        <v>0</v>
      </c>
      <c r="M110" s="96">
        <v>0</v>
      </c>
      <c r="N110" s="96">
        <v>0</v>
      </c>
      <c r="O110" s="96">
        <v>0</v>
      </c>
      <c r="P110" s="96">
        <v>0</v>
      </c>
      <c r="Q110" s="96">
        <v>0</v>
      </c>
      <c r="R110" s="96">
        <v>0</v>
      </c>
      <c r="S110" s="97">
        <v>0</v>
      </c>
      <c r="T110" s="96">
        <v>0</v>
      </c>
      <c r="U110" s="98" t="str">
        <f t="shared" si="4"/>
        <v/>
      </c>
      <c r="V110" s="99">
        <f>IF(OR(R110="", R307="", R307=0), "", R110/R$307*100)</f>
        <v>0</v>
      </c>
      <c r="W110" s="95">
        <v>3693000</v>
      </c>
      <c r="X110" s="96">
        <v>0</v>
      </c>
      <c r="Y110" s="96">
        <v>0</v>
      </c>
      <c r="Z110" s="96">
        <v>0</v>
      </c>
      <c r="AA110" s="96">
        <v>3693000</v>
      </c>
      <c r="AB110" s="97">
        <v>3691019</v>
      </c>
      <c r="AC110" s="100">
        <v>3691019</v>
      </c>
      <c r="AD110" s="95">
        <v>3691019</v>
      </c>
      <c r="AE110" s="96">
        <v>0</v>
      </c>
      <c r="AF110" s="96">
        <v>1981</v>
      </c>
      <c r="AG110" s="101">
        <f t="shared" si="5"/>
        <v>99.946357974546444</v>
      </c>
      <c r="AH110" s="99">
        <f>IF(OR(AD110="", AD307="", AD307=0), "", AD110/AD$307*100)</f>
        <v>1.5969147748061501</v>
      </c>
      <c r="AI110" s="102">
        <v>-3691019</v>
      </c>
      <c r="AJ110" s="5" t="str">
        <f t="shared" si="6"/>
        <v>皆減</v>
      </c>
      <c r="AK110" s="4">
        <f t="shared" si="7"/>
        <v>-1.5969147748061501</v>
      </c>
      <c r="AL110" s="345"/>
      <c r="AM110" s="345"/>
      <c r="AN110" s="345"/>
      <c r="AO110" s="345"/>
      <c r="AP110" s="345"/>
      <c r="AQ110" s="345"/>
      <c r="AR110" s="345"/>
      <c r="AS110" s="35"/>
    </row>
    <row r="111" spans="1:45" ht="35.25" customHeight="1" thickBot="1">
      <c r="A111" s="67" t="s">
        <v>4</v>
      </c>
      <c r="B111" s="68" t="s">
        <v>7</v>
      </c>
      <c r="C111" s="94" t="s">
        <v>67</v>
      </c>
      <c r="D111" s="94" t="s">
        <v>101</v>
      </c>
      <c r="E111" s="94" t="s">
        <v>56</v>
      </c>
      <c r="F111" s="94" t="s">
        <v>28</v>
      </c>
      <c r="G111" s="94" t="s">
        <v>103</v>
      </c>
      <c r="H111" s="177" t="s">
        <v>104</v>
      </c>
      <c r="I111" s="172" t="s">
        <v>12</v>
      </c>
      <c r="J111" s="132" t="s">
        <v>243</v>
      </c>
      <c r="K111" s="95">
        <v>0</v>
      </c>
      <c r="L111" s="96">
        <v>0</v>
      </c>
      <c r="M111" s="96">
        <v>0</v>
      </c>
      <c r="N111" s="96">
        <v>0</v>
      </c>
      <c r="O111" s="96">
        <v>0</v>
      </c>
      <c r="P111" s="96">
        <v>0</v>
      </c>
      <c r="Q111" s="96">
        <v>0</v>
      </c>
      <c r="R111" s="96">
        <v>0</v>
      </c>
      <c r="S111" s="97">
        <v>0</v>
      </c>
      <c r="T111" s="96">
        <v>0</v>
      </c>
      <c r="U111" s="98" t="str">
        <f t="shared" si="4"/>
        <v/>
      </c>
      <c r="V111" s="99">
        <f>IF(OR(R111="", R307="", R307=0), "", R111/R$307*100)</f>
        <v>0</v>
      </c>
      <c r="W111" s="95">
        <v>3693000</v>
      </c>
      <c r="X111" s="96">
        <v>0</v>
      </c>
      <c r="Y111" s="96">
        <v>0</v>
      </c>
      <c r="Z111" s="96">
        <v>0</v>
      </c>
      <c r="AA111" s="96">
        <v>3693000</v>
      </c>
      <c r="AB111" s="97">
        <v>3691019</v>
      </c>
      <c r="AC111" s="100">
        <v>3691019</v>
      </c>
      <c r="AD111" s="95">
        <v>3691019</v>
      </c>
      <c r="AE111" s="96">
        <v>0</v>
      </c>
      <c r="AF111" s="96">
        <v>1981</v>
      </c>
      <c r="AG111" s="101">
        <f t="shared" si="5"/>
        <v>99.946357974546444</v>
      </c>
      <c r="AH111" s="99">
        <f>IF(OR(AD111="", AD307="", AD307=0), "", AD111/AD$307*100)</f>
        <v>1.5969147748061501</v>
      </c>
      <c r="AI111" s="102">
        <v>-3691019</v>
      </c>
      <c r="AJ111" s="5" t="str">
        <f t="shared" si="6"/>
        <v>皆減</v>
      </c>
      <c r="AK111" s="4">
        <f t="shared" si="7"/>
        <v>-1.5969147748061501</v>
      </c>
      <c r="AL111" s="345"/>
      <c r="AM111" s="345"/>
      <c r="AN111" s="345"/>
      <c r="AO111" s="345"/>
      <c r="AP111" s="345"/>
      <c r="AQ111" s="345"/>
      <c r="AR111" s="345"/>
      <c r="AS111" s="35"/>
    </row>
    <row r="112" spans="1:45" ht="24.75" hidden="1" customHeight="1" thickBot="1">
      <c r="A112" s="109" t="s">
        <v>4</v>
      </c>
      <c r="B112" s="110" t="s">
        <v>7</v>
      </c>
      <c r="C112" s="94" t="s">
        <v>67</v>
      </c>
      <c r="D112" s="94" t="s">
        <v>101</v>
      </c>
      <c r="E112" s="94" t="s">
        <v>46</v>
      </c>
      <c r="F112" s="94" t="s">
        <v>5</v>
      </c>
      <c r="G112" s="94" t="s">
        <v>5</v>
      </c>
      <c r="H112" s="177" t="s">
        <v>47</v>
      </c>
      <c r="I112" s="172" t="s">
        <v>12</v>
      </c>
      <c r="J112" s="132" t="s">
        <v>243</v>
      </c>
      <c r="K112" s="95">
        <v>60403000</v>
      </c>
      <c r="L112" s="96">
        <v>268000</v>
      </c>
      <c r="M112" s="96">
        <v>0</v>
      </c>
      <c r="N112" s="96">
        <v>0</v>
      </c>
      <c r="O112" s="96">
        <v>60671000</v>
      </c>
      <c r="P112" s="96">
        <v>58777592</v>
      </c>
      <c r="Q112" s="96">
        <v>58777592</v>
      </c>
      <c r="R112" s="96">
        <v>58777592</v>
      </c>
      <c r="S112" s="97">
        <v>0</v>
      </c>
      <c r="T112" s="96">
        <v>1893408</v>
      </c>
      <c r="U112" s="98">
        <f t="shared" si="4"/>
        <v>96.879220715003882</v>
      </c>
      <c r="V112" s="99">
        <f>IF(OR(R112="", R307="", R307=0), "", R112/R$307*100)</f>
        <v>40.964068280267789</v>
      </c>
      <c r="W112" s="95">
        <v>51891000</v>
      </c>
      <c r="X112" s="96">
        <v>1917000</v>
      </c>
      <c r="Y112" s="96">
        <v>0</v>
      </c>
      <c r="Z112" s="96">
        <v>0</v>
      </c>
      <c r="AA112" s="96">
        <v>53808000</v>
      </c>
      <c r="AB112" s="97">
        <v>52327744</v>
      </c>
      <c r="AC112" s="100">
        <v>52327744</v>
      </c>
      <c r="AD112" s="95">
        <v>52327744</v>
      </c>
      <c r="AE112" s="96">
        <v>0</v>
      </c>
      <c r="AF112" s="96">
        <v>1480256</v>
      </c>
      <c r="AG112" s="101">
        <f t="shared" si="5"/>
        <v>97.249003865596194</v>
      </c>
      <c r="AH112" s="99">
        <f>IF(OR(AD112="", AD307="", AD307=0), "", AD112/AD$307*100)</f>
        <v>22.639533290366121</v>
      </c>
      <c r="AI112" s="102">
        <v>6449848</v>
      </c>
      <c r="AJ112" s="30">
        <f t="shared" si="6"/>
        <v>12.325866752443982</v>
      </c>
      <c r="AK112" s="29">
        <f t="shared" si="7"/>
        <v>18.324534989901668</v>
      </c>
      <c r="AL112" s="343"/>
      <c r="AM112" s="342"/>
      <c r="AN112" s="342"/>
      <c r="AO112" s="342"/>
      <c r="AP112" s="342"/>
      <c r="AQ112" s="342"/>
      <c r="AR112" s="342"/>
      <c r="AS112" s="3"/>
    </row>
    <row r="113" spans="1:45" ht="27" hidden="1" customHeight="1" thickBot="1">
      <c r="A113" s="93" t="s">
        <v>4</v>
      </c>
      <c r="B113" s="94" t="s">
        <v>7</v>
      </c>
      <c r="C113" s="94" t="s">
        <v>67</v>
      </c>
      <c r="D113" s="94" t="s">
        <v>101</v>
      </c>
      <c r="E113" s="94" t="s">
        <v>46</v>
      </c>
      <c r="F113" s="94" t="s">
        <v>21</v>
      </c>
      <c r="G113" s="94" t="s">
        <v>5</v>
      </c>
      <c r="H113" s="177" t="s">
        <v>48</v>
      </c>
      <c r="I113" s="172" t="s">
        <v>12</v>
      </c>
      <c r="J113" s="132" t="s">
        <v>243</v>
      </c>
      <c r="K113" s="95">
        <v>58307000</v>
      </c>
      <c r="L113" s="96">
        <v>268000</v>
      </c>
      <c r="M113" s="96">
        <v>0</v>
      </c>
      <c r="N113" s="96">
        <v>0</v>
      </c>
      <c r="O113" s="96">
        <v>58575000</v>
      </c>
      <c r="P113" s="96">
        <v>56681592</v>
      </c>
      <c r="Q113" s="96">
        <v>56681592</v>
      </c>
      <c r="R113" s="96">
        <v>56681592</v>
      </c>
      <c r="S113" s="97">
        <v>0</v>
      </c>
      <c r="T113" s="96">
        <v>1893408</v>
      </c>
      <c r="U113" s="98">
        <f t="shared" si="4"/>
        <v>96.767549295774643</v>
      </c>
      <c r="V113" s="99">
        <f>IF(OR(R113="", R307="", R307=0), "", R113/R$307*100)</f>
        <v>39.503295829510684</v>
      </c>
      <c r="W113" s="95">
        <v>49795000</v>
      </c>
      <c r="X113" s="96">
        <v>1917000</v>
      </c>
      <c r="Y113" s="96">
        <v>0</v>
      </c>
      <c r="Z113" s="96">
        <v>0</v>
      </c>
      <c r="AA113" s="96">
        <v>51712000</v>
      </c>
      <c r="AB113" s="97">
        <v>50231744</v>
      </c>
      <c r="AC113" s="100">
        <v>50231744</v>
      </c>
      <c r="AD113" s="95">
        <v>50231744</v>
      </c>
      <c r="AE113" s="96">
        <v>0</v>
      </c>
      <c r="AF113" s="96">
        <v>1480256</v>
      </c>
      <c r="AG113" s="101">
        <f t="shared" si="5"/>
        <v>97.137500000000003</v>
      </c>
      <c r="AH113" s="99">
        <f>IF(OR(AD113="", AD307="", AD307=0), "", AD113/AD$307*100)</f>
        <v>21.732701500014002</v>
      </c>
      <c r="AI113" s="102">
        <v>6449848</v>
      </c>
      <c r="AJ113" s="5">
        <f t="shared" si="6"/>
        <v>12.840183291266975</v>
      </c>
      <c r="AK113" s="4">
        <f t="shared" si="7"/>
        <v>17.770594329496681</v>
      </c>
      <c r="AL113" s="343"/>
      <c r="AM113" s="342"/>
      <c r="AN113" s="342"/>
      <c r="AO113" s="342"/>
      <c r="AP113" s="342"/>
      <c r="AQ113" s="342"/>
      <c r="AR113" s="342"/>
      <c r="AS113" s="3"/>
    </row>
    <row r="114" spans="1:45" ht="44.25" customHeight="1" thickBot="1">
      <c r="A114" s="109" t="s">
        <v>4</v>
      </c>
      <c r="B114" s="110" t="s">
        <v>7</v>
      </c>
      <c r="C114" s="94" t="s">
        <v>67</v>
      </c>
      <c r="D114" s="94" t="s">
        <v>101</v>
      </c>
      <c r="E114" s="94" t="s">
        <v>46</v>
      </c>
      <c r="F114" s="94" t="s">
        <v>21</v>
      </c>
      <c r="G114" s="94" t="s">
        <v>23</v>
      </c>
      <c r="H114" s="177" t="s">
        <v>278</v>
      </c>
      <c r="I114" s="172" t="s">
        <v>12</v>
      </c>
      <c r="J114" s="132" t="s">
        <v>243</v>
      </c>
      <c r="K114" s="95">
        <v>105000</v>
      </c>
      <c r="L114" s="96">
        <v>0</v>
      </c>
      <c r="M114" s="96">
        <v>0</v>
      </c>
      <c r="N114" s="96">
        <v>0</v>
      </c>
      <c r="O114" s="96">
        <v>105000</v>
      </c>
      <c r="P114" s="96">
        <v>74284</v>
      </c>
      <c r="Q114" s="96">
        <v>74284</v>
      </c>
      <c r="R114" s="96">
        <v>74284</v>
      </c>
      <c r="S114" s="97">
        <v>0</v>
      </c>
      <c r="T114" s="96">
        <v>30716</v>
      </c>
      <c r="U114" s="98">
        <f t="shared" si="4"/>
        <v>70.74666666666667</v>
      </c>
      <c r="V114" s="99">
        <f>IF(OR(R114="", R307="", R307=0), "", R114/R$307*100)</f>
        <v>5.177100225765309E-2</v>
      </c>
      <c r="W114" s="95">
        <v>105000</v>
      </c>
      <c r="X114" s="96">
        <v>0</v>
      </c>
      <c r="Y114" s="96">
        <v>0</v>
      </c>
      <c r="Z114" s="96">
        <v>0</v>
      </c>
      <c r="AA114" s="96">
        <v>105000</v>
      </c>
      <c r="AB114" s="97">
        <v>104284</v>
      </c>
      <c r="AC114" s="100">
        <v>104284</v>
      </c>
      <c r="AD114" s="95">
        <v>104284</v>
      </c>
      <c r="AE114" s="96">
        <v>0</v>
      </c>
      <c r="AF114" s="96">
        <v>716</v>
      </c>
      <c r="AG114" s="101">
        <f t="shared" si="5"/>
        <v>99.318095238095239</v>
      </c>
      <c r="AH114" s="99">
        <f>IF(OR(AD114="", AD307="", AD307=0), "", AD114/AD$307*100)</f>
        <v>4.5118342760057467E-2</v>
      </c>
      <c r="AI114" s="102">
        <v>-30000</v>
      </c>
      <c r="AJ114" s="5">
        <f t="shared" si="6"/>
        <v>-28.767596179663229</v>
      </c>
      <c r="AK114" s="4">
        <f t="shared" si="7"/>
        <v>6.6526594975956227E-3</v>
      </c>
      <c r="AL114" s="143" t="s">
        <v>278</v>
      </c>
      <c r="AM114" s="143"/>
      <c r="AN114" s="143"/>
      <c r="AO114" s="143"/>
      <c r="AP114" s="143"/>
      <c r="AQ114" s="143"/>
      <c r="AR114" s="143"/>
      <c r="AS114" s="32"/>
    </row>
    <row r="115" spans="1:45" ht="42.75" customHeight="1" thickBot="1">
      <c r="A115" s="93" t="s">
        <v>4</v>
      </c>
      <c r="B115" s="94" t="s">
        <v>7</v>
      </c>
      <c r="C115" s="94" t="s">
        <v>67</v>
      </c>
      <c r="D115" s="94" t="s">
        <v>101</v>
      </c>
      <c r="E115" s="94" t="s">
        <v>46</v>
      </c>
      <c r="F115" s="94" t="s">
        <v>21</v>
      </c>
      <c r="G115" s="94" t="s">
        <v>59</v>
      </c>
      <c r="H115" s="177" t="s">
        <v>279</v>
      </c>
      <c r="I115" s="172" t="s">
        <v>12</v>
      </c>
      <c r="J115" s="132" t="s">
        <v>243</v>
      </c>
      <c r="K115" s="95">
        <v>46000</v>
      </c>
      <c r="L115" s="96">
        <v>0</v>
      </c>
      <c r="M115" s="96">
        <v>0</v>
      </c>
      <c r="N115" s="96">
        <v>0</v>
      </c>
      <c r="O115" s="96">
        <v>46000</v>
      </c>
      <c r="P115" s="96">
        <v>36000</v>
      </c>
      <c r="Q115" s="96">
        <v>36000</v>
      </c>
      <c r="R115" s="96">
        <v>36000</v>
      </c>
      <c r="S115" s="97">
        <v>0</v>
      </c>
      <c r="T115" s="96">
        <v>10000</v>
      </c>
      <c r="U115" s="98">
        <f t="shared" si="4"/>
        <v>78.260869565217391</v>
      </c>
      <c r="V115" s="99">
        <f>IF(OR(R115="", R307="", R307=0), "", R115/R$307*100)</f>
        <v>2.5089603161858695E-2</v>
      </c>
      <c r="W115" s="95">
        <v>46000</v>
      </c>
      <c r="X115" s="96">
        <v>0</v>
      </c>
      <c r="Y115" s="96">
        <v>0</v>
      </c>
      <c r="Z115" s="96">
        <v>0</v>
      </c>
      <c r="AA115" s="96">
        <v>46000</v>
      </c>
      <c r="AB115" s="97">
        <v>36000</v>
      </c>
      <c r="AC115" s="100">
        <v>36000</v>
      </c>
      <c r="AD115" s="95">
        <v>36000</v>
      </c>
      <c r="AE115" s="96">
        <v>0</v>
      </c>
      <c r="AF115" s="96">
        <v>10000</v>
      </c>
      <c r="AG115" s="101">
        <f t="shared" si="5"/>
        <v>78.260869565217391</v>
      </c>
      <c r="AH115" s="99">
        <f>IF(OR(AD115="", AD307="", AD307=0), "", AD115/AD$307*100)</f>
        <v>1.5575355177803582E-2</v>
      </c>
      <c r="AI115" s="102">
        <v>0</v>
      </c>
      <c r="AJ115" s="5">
        <f t="shared" si="6"/>
        <v>0</v>
      </c>
      <c r="AK115" s="4">
        <f t="shared" si="7"/>
        <v>9.5142479840551134E-3</v>
      </c>
      <c r="AL115" s="143" t="s">
        <v>279</v>
      </c>
      <c r="AM115" s="143"/>
      <c r="AN115" s="143" t="s">
        <v>316</v>
      </c>
      <c r="AO115" s="143"/>
      <c r="AP115" s="143"/>
      <c r="AQ115" s="143"/>
      <c r="AR115" s="143"/>
      <c r="AS115" s="32"/>
    </row>
    <row r="116" spans="1:45" ht="39" customHeight="1" thickBot="1">
      <c r="A116" s="103" t="s">
        <v>4</v>
      </c>
      <c r="B116" s="104" t="s">
        <v>7</v>
      </c>
      <c r="C116" s="94" t="s">
        <v>67</v>
      </c>
      <c r="D116" s="94" t="s">
        <v>101</v>
      </c>
      <c r="E116" s="94" t="s">
        <v>46</v>
      </c>
      <c r="F116" s="94" t="s">
        <v>21</v>
      </c>
      <c r="G116" s="94" t="s">
        <v>88</v>
      </c>
      <c r="H116" s="177" t="s">
        <v>280</v>
      </c>
      <c r="I116" s="172" t="s">
        <v>12</v>
      </c>
      <c r="J116" s="132" t="s">
        <v>243</v>
      </c>
      <c r="K116" s="95">
        <v>58156000</v>
      </c>
      <c r="L116" s="96">
        <v>268000</v>
      </c>
      <c r="M116" s="96">
        <v>0</v>
      </c>
      <c r="N116" s="96">
        <v>0</v>
      </c>
      <c r="O116" s="96">
        <v>58424000</v>
      </c>
      <c r="P116" s="96">
        <v>56571308</v>
      </c>
      <c r="Q116" s="96">
        <v>56571308</v>
      </c>
      <c r="R116" s="96">
        <v>56571308</v>
      </c>
      <c r="S116" s="97">
        <v>0</v>
      </c>
      <c r="T116" s="96">
        <v>1852692</v>
      </c>
      <c r="U116" s="98">
        <f t="shared" si="4"/>
        <v>96.828885389565926</v>
      </c>
      <c r="V116" s="99">
        <f>IF(OR(R116="", R307="", R307=0), "", R116/R$307*100)</f>
        <v>39.426435224091172</v>
      </c>
      <c r="W116" s="95">
        <v>49644000</v>
      </c>
      <c r="X116" s="96">
        <v>1917000</v>
      </c>
      <c r="Y116" s="96">
        <v>0</v>
      </c>
      <c r="Z116" s="96">
        <v>0</v>
      </c>
      <c r="AA116" s="96">
        <v>51561000</v>
      </c>
      <c r="AB116" s="97">
        <v>50091460</v>
      </c>
      <c r="AC116" s="100">
        <v>50091460</v>
      </c>
      <c r="AD116" s="95">
        <v>50091460</v>
      </c>
      <c r="AE116" s="96">
        <v>0</v>
      </c>
      <c r="AF116" s="96">
        <v>1469540</v>
      </c>
      <c r="AG116" s="101">
        <f t="shared" si="5"/>
        <v>97.149900118306476</v>
      </c>
      <c r="AH116" s="99">
        <f>IF(OR(AD116="", AD307="", AD307=0), "", AD116/AD$307*100)</f>
        <v>21.672007802076141</v>
      </c>
      <c r="AI116" s="102">
        <v>6479848</v>
      </c>
      <c r="AJ116" s="5">
        <f t="shared" si="6"/>
        <v>12.936033407690653</v>
      </c>
      <c r="AK116" s="4">
        <f t="shared" si="7"/>
        <v>17.754427422015031</v>
      </c>
      <c r="AL116" s="143" t="s">
        <v>280</v>
      </c>
      <c r="AM116" s="143"/>
      <c r="AN116" s="143"/>
      <c r="AO116" s="143"/>
      <c r="AP116" s="143"/>
      <c r="AQ116" s="143"/>
      <c r="AR116" s="143"/>
      <c r="AS116" s="32"/>
    </row>
    <row r="117" spans="1:45" ht="27.75" hidden="1" customHeight="1" thickBot="1">
      <c r="A117" s="80" t="s">
        <v>4</v>
      </c>
      <c r="B117" s="81" t="s">
        <v>7</v>
      </c>
      <c r="C117" s="94" t="s">
        <v>67</v>
      </c>
      <c r="D117" s="94" t="s">
        <v>101</v>
      </c>
      <c r="E117" s="94" t="s">
        <v>46</v>
      </c>
      <c r="F117" s="94" t="s">
        <v>32</v>
      </c>
      <c r="G117" s="94" t="s">
        <v>5</v>
      </c>
      <c r="H117" s="177" t="s">
        <v>105</v>
      </c>
      <c r="I117" s="172" t="s">
        <v>12</v>
      </c>
      <c r="J117" s="132" t="s">
        <v>243</v>
      </c>
      <c r="K117" s="95">
        <v>2096000</v>
      </c>
      <c r="L117" s="96">
        <v>0</v>
      </c>
      <c r="M117" s="96">
        <v>0</v>
      </c>
      <c r="N117" s="96">
        <v>0</v>
      </c>
      <c r="O117" s="96">
        <v>2096000</v>
      </c>
      <c r="P117" s="96">
        <v>2096000</v>
      </c>
      <c r="Q117" s="96">
        <v>2096000</v>
      </c>
      <c r="R117" s="96">
        <v>2096000</v>
      </c>
      <c r="S117" s="97">
        <v>0</v>
      </c>
      <c r="T117" s="96">
        <v>0</v>
      </c>
      <c r="U117" s="98">
        <f t="shared" si="4"/>
        <v>100</v>
      </c>
      <c r="V117" s="99">
        <f>IF(OR(R117="", R307="", R307=0), "", R117/R$307*100)</f>
        <v>1.4607724507571063</v>
      </c>
      <c r="W117" s="95">
        <v>2096000</v>
      </c>
      <c r="X117" s="96">
        <v>0</v>
      </c>
      <c r="Y117" s="96">
        <v>0</v>
      </c>
      <c r="Z117" s="96">
        <v>0</v>
      </c>
      <c r="AA117" s="96">
        <v>2096000</v>
      </c>
      <c r="AB117" s="97">
        <v>2096000</v>
      </c>
      <c r="AC117" s="100">
        <v>2096000</v>
      </c>
      <c r="AD117" s="95">
        <v>2096000</v>
      </c>
      <c r="AE117" s="96">
        <v>0</v>
      </c>
      <c r="AF117" s="96">
        <v>0</v>
      </c>
      <c r="AG117" s="101">
        <f t="shared" si="5"/>
        <v>100</v>
      </c>
      <c r="AH117" s="99">
        <f>IF(OR(AD117="", AD307="", AD307=0), "", AD117/AD$307*100)</f>
        <v>0.90683179035211969</v>
      </c>
      <c r="AI117" s="102">
        <v>0</v>
      </c>
      <c r="AJ117" s="5">
        <f t="shared" si="6"/>
        <v>0</v>
      </c>
      <c r="AK117" s="4">
        <f t="shared" si="7"/>
        <v>0.55394066040498657</v>
      </c>
      <c r="AL117" s="145"/>
      <c r="AM117" s="147"/>
      <c r="AN117" s="147"/>
      <c r="AO117" s="147"/>
      <c r="AP117" s="147"/>
      <c r="AQ117" s="147"/>
      <c r="AR117" s="147"/>
    </row>
    <row r="118" spans="1:45" ht="41.25" customHeight="1" thickBot="1">
      <c r="A118" s="93" t="s">
        <v>4</v>
      </c>
      <c r="B118" s="94" t="s">
        <v>7</v>
      </c>
      <c r="C118" s="94" t="s">
        <v>67</v>
      </c>
      <c r="D118" s="94" t="s">
        <v>101</v>
      </c>
      <c r="E118" s="94" t="s">
        <v>46</v>
      </c>
      <c r="F118" s="94" t="s">
        <v>32</v>
      </c>
      <c r="G118" s="94" t="s">
        <v>34</v>
      </c>
      <c r="H118" s="177" t="s">
        <v>281</v>
      </c>
      <c r="I118" s="172" t="s">
        <v>12</v>
      </c>
      <c r="J118" s="132" t="s">
        <v>243</v>
      </c>
      <c r="K118" s="95">
        <v>2096000</v>
      </c>
      <c r="L118" s="96">
        <v>0</v>
      </c>
      <c r="M118" s="96">
        <v>0</v>
      </c>
      <c r="N118" s="96">
        <v>0</v>
      </c>
      <c r="O118" s="96">
        <v>2096000</v>
      </c>
      <c r="P118" s="96">
        <v>2096000</v>
      </c>
      <c r="Q118" s="96">
        <v>2096000</v>
      </c>
      <c r="R118" s="96">
        <v>2096000</v>
      </c>
      <c r="S118" s="97">
        <v>0</v>
      </c>
      <c r="T118" s="96">
        <v>0</v>
      </c>
      <c r="U118" s="98">
        <f t="shared" si="4"/>
        <v>100</v>
      </c>
      <c r="V118" s="99">
        <f>IF(OR(R118="", R307="", R307=0), "", R118/R$307*100)</f>
        <v>1.4607724507571063</v>
      </c>
      <c r="W118" s="95">
        <v>2096000</v>
      </c>
      <c r="X118" s="96">
        <v>0</v>
      </c>
      <c r="Y118" s="96">
        <v>0</v>
      </c>
      <c r="Z118" s="96">
        <v>0</v>
      </c>
      <c r="AA118" s="96">
        <v>2096000</v>
      </c>
      <c r="AB118" s="97">
        <v>2096000</v>
      </c>
      <c r="AC118" s="100">
        <v>2096000</v>
      </c>
      <c r="AD118" s="95">
        <v>2096000</v>
      </c>
      <c r="AE118" s="96">
        <v>0</v>
      </c>
      <c r="AF118" s="96">
        <v>0</v>
      </c>
      <c r="AG118" s="101">
        <f t="shared" si="5"/>
        <v>100</v>
      </c>
      <c r="AH118" s="99">
        <f>IF(OR(AD118="", AD307="", AD307=0), "", AD118/AD$307*100)</f>
        <v>0.90683179035211969</v>
      </c>
      <c r="AI118" s="102">
        <v>0</v>
      </c>
      <c r="AJ118" s="5">
        <f t="shared" si="6"/>
        <v>0</v>
      </c>
      <c r="AK118" s="4">
        <f t="shared" si="7"/>
        <v>0.55394066040498657</v>
      </c>
      <c r="AL118" s="143" t="s">
        <v>281</v>
      </c>
      <c r="AM118" s="143" t="s">
        <v>329</v>
      </c>
      <c r="AN118" s="143" t="s">
        <v>316</v>
      </c>
      <c r="AO118" s="143"/>
      <c r="AP118" s="143"/>
      <c r="AQ118" s="143"/>
      <c r="AR118" s="143"/>
      <c r="AS118" s="32"/>
    </row>
    <row r="119" spans="1:45" ht="102" customHeight="1" thickBot="1">
      <c r="A119" s="103" t="s">
        <v>4</v>
      </c>
      <c r="B119" s="104" t="s">
        <v>7</v>
      </c>
      <c r="C119" s="94" t="s">
        <v>67</v>
      </c>
      <c r="D119" s="94" t="s">
        <v>106</v>
      </c>
      <c r="E119" s="94" t="s">
        <v>5</v>
      </c>
      <c r="F119" s="94" t="s">
        <v>5</v>
      </c>
      <c r="G119" s="94" t="s">
        <v>5</v>
      </c>
      <c r="H119" s="177" t="s">
        <v>107</v>
      </c>
      <c r="I119" s="172" t="s">
        <v>12</v>
      </c>
      <c r="J119" s="132" t="s">
        <v>243</v>
      </c>
      <c r="K119" s="95">
        <v>0</v>
      </c>
      <c r="L119" s="96">
        <v>0</v>
      </c>
      <c r="M119" s="96">
        <v>0</v>
      </c>
      <c r="N119" s="96">
        <v>0</v>
      </c>
      <c r="O119" s="96">
        <v>0</v>
      </c>
      <c r="P119" s="96">
        <v>0</v>
      </c>
      <c r="Q119" s="96">
        <v>0</v>
      </c>
      <c r="R119" s="96">
        <v>0</v>
      </c>
      <c r="S119" s="97">
        <v>0</v>
      </c>
      <c r="T119" s="96">
        <v>0</v>
      </c>
      <c r="U119" s="98" t="str">
        <f t="shared" si="4"/>
        <v/>
      </c>
      <c r="V119" s="99">
        <f>IF(OR(R119="", R307="", R307=0), "", R119/R$307*100)</f>
        <v>0</v>
      </c>
      <c r="W119" s="95">
        <v>0</v>
      </c>
      <c r="X119" s="96">
        <v>10000</v>
      </c>
      <c r="Y119" s="96">
        <v>0</v>
      </c>
      <c r="Z119" s="96">
        <v>0</v>
      </c>
      <c r="AA119" s="96">
        <v>10000</v>
      </c>
      <c r="AB119" s="97">
        <v>10000</v>
      </c>
      <c r="AC119" s="100">
        <v>10000</v>
      </c>
      <c r="AD119" s="95">
        <v>10000</v>
      </c>
      <c r="AE119" s="96">
        <v>0</v>
      </c>
      <c r="AF119" s="96">
        <v>0</v>
      </c>
      <c r="AG119" s="101">
        <f t="shared" si="5"/>
        <v>100</v>
      </c>
      <c r="AH119" s="99">
        <f>IF(OR(AD119="", AD307="", AD307=0), "", AD119/AD$307*100)</f>
        <v>4.3264875493898838E-3</v>
      </c>
      <c r="AI119" s="102">
        <v>-10000</v>
      </c>
      <c r="AJ119" s="5" t="str">
        <f t="shared" si="6"/>
        <v>皆減</v>
      </c>
      <c r="AK119" s="4">
        <f t="shared" si="7"/>
        <v>-4.3264875493898838E-3</v>
      </c>
      <c r="AL119" s="143" t="s">
        <v>269</v>
      </c>
      <c r="AM119" s="169"/>
      <c r="AN119" s="169"/>
      <c r="AO119" s="169"/>
      <c r="AP119" s="169"/>
      <c r="AQ119" s="169"/>
      <c r="AR119" s="169"/>
      <c r="AS119" s="32"/>
    </row>
    <row r="120" spans="1:45" ht="16.5" hidden="1" customHeight="1">
      <c r="A120" s="45" t="s">
        <v>4</v>
      </c>
      <c r="B120" s="46" t="s">
        <v>7</v>
      </c>
      <c r="C120" s="94" t="s">
        <v>67</v>
      </c>
      <c r="D120" s="94" t="s">
        <v>106</v>
      </c>
      <c r="E120" s="94" t="s">
        <v>108</v>
      </c>
      <c r="F120" s="94" t="s">
        <v>5</v>
      </c>
      <c r="G120" s="94" t="s">
        <v>5</v>
      </c>
      <c r="H120" s="177" t="s">
        <v>109</v>
      </c>
      <c r="I120" s="172" t="s">
        <v>12</v>
      </c>
      <c r="J120" s="132" t="s">
        <v>243</v>
      </c>
      <c r="K120" s="95">
        <v>0</v>
      </c>
      <c r="L120" s="96">
        <v>0</v>
      </c>
      <c r="M120" s="96">
        <v>0</v>
      </c>
      <c r="N120" s="96">
        <v>0</v>
      </c>
      <c r="O120" s="96">
        <v>0</v>
      </c>
      <c r="P120" s="96">
        <v>0</v>
      </c>
      <c r="Q120" s="96">
        <v>0</v>
      </c>
      <c r="R120" s="96">
        <v>0</v>
      </c>
      <c r="S120" s="97">
        <v>0</v>
      </c>
      <c r="T120" s="96">
        <v>0</v>
      </c>
      <c r="U120" s="98" t="str">
        <f t="shared" si="4"/>
        <v/>
      </c>
      <c r="V120" s="99">
        <f>IF(OR(R120="", R307="", R307=0), "", R120/R$307*100)</f>
        <v>0</v>
      </c>
      <c r="W120" s="95">
        <v>0</v>
      </c>
      <c r="X120" s="96">
        <v>10000</v>
      </c>
      <c r="Y120" s="96">
        <v>0</v>
      </c>
      <c r="Z120" s="96">
        <v>0</v>
      </c>
      <c r="AA120" s="96">
        <v>10000</v>
      </c>
      <c r="AB120" s="97">
        <v>10000</v>
      </c>
      <c r="AC120" s="100">
        <v>10000</v>
      </c>
      <c r="AD120" s="95">
        <v>10000</v>
      </c>
      <c r="AE120" s="96">
        <v>0</v>
      </c>
      <c r="AF120" s="96">
        <v>0</v>
      </c>
      <c r="AG120" s="101">
        <f t="shared" si="5"/>
        <v>100</v>
      </c>
      <c r="AH120" s="99">
        <f>IF(OR(AD120="", AD307="", AD307=0), "", AD120/AD$307*100)</f>
        <v>4.3264875493898838E-3</v>
      </c>
      <c r="AI120" s="102">
        <v>-10000</v>
      </c>
      <c r="AJ120" s="30" t="str">
        <f t="shared" si="6"/>
        <v>皆減</v>
      </c>
      <c r="AK120" s="29">
        <f t="shared" si="7"/>
        <v>-4.3264875493898838E-3</v>
      </c>
      <c r="AL120" s="344" t="s">
        <v>361</v>
      </c>
      <c r="AM120" s="344" t="s">
        <v>362</v>
      </c>
      <c r="AN120" s="344" t="s">
        <v>379</v>
      </c>
      <c r="AO120" s="344"/>
      <c r="AP120" s="344"/>
      <c r="AQ120" s="344"/>
      <c r="AR120" s="344"/>
      <c r="AS120" s="34"/>
    </row>
    <row r="121" spans="1:45" ht="19.5" hidden="1" customHeight="1">
      <c r="A121" s="56" t="s">
        <v>4</v>
      </c>
      <c r="B121" s="57" t="s">
        <v>7</v>
      </c>
      <c r="C121" s="94" t="s">
        <v>67</v>
      </c>
      <c r="D121" s="94" t="s">
        <v>106</v>
      </c>
      <c r="E121" s="94" t="s">
        <v>108</v>
      </c>
      <c r="F121" s="94" t="s">
        <v>28</v>
      </c>
      <c r="G121" s="94" t="s">
        <v>5</v>
      </c>
      <c r="H121" s="177" t="s">
        <v>110</v>
      </c>
      <c r="I121" s="172" t="s">
        <v>12</v>
      </c>
      <c r="J121" s="132" t="s">
        <v>243</v>
      </c>
      <c r="K121" s="95">
        <v>0</v>
      </c>
      <c r="L121" s="96">
        <v>0</v>
      </c>
      <c r="M121" s="96">
        <v>0</v>
      </c>
      <c r="N121" s="96">
        <v>0</v>
      </c>
      <c r="O121" s="96">
        <v>0</v>
      </c>
      <c r="P121" s="96">
        <v>0</v>
      </c>
      <c r="Q121" s="96">
        <v>0</v>
      </c>
      <c r="R121" s="96">
        <v>0</v>
      </c>
      <c r="S121" s="97">
        <v>0</v>
      </c>
      <c r="T121" s="96">
        <v>0</v>
      </c>
      <c r="U121" s="98" t="str">
        <f t="shared" si="4"/>
        <v/>
      </c>
      <c r="V121" s="99">
        <f>IF(OR(R121="", R307="", R307=0), "", R121/R$307*100)</f>
        <v>0</v>
      </c>
      <c r="W121" s="95">
        <v>0</v>
      </c>
      <c r="X121" s="96">
        <v>10000</v>
      </c>
      <c r="Y121" s="96">
        <v>0</v>
      </c>
      <c r="Z121" s="96">
        <v>0</v>
      </c>
      <c r="AA121" s="96">
        <v>10000</v>
      </c>
      <c r="AB121" s="97">
        <v>10000</v>
      </c>
      <c r="AC121" s="100">
        <v>10000</v>
      </c>
      <c r="AD121" s="95">
        <v>10000</v>
      </c>
      <c r="AE121" s="96">
        <v>0</v>
      </c>
      <c r="AF121" s="96">
        <v>0</v>
      </c>
      <c r="AG121" s="101">
        <f t="shared" si="5"/>
        <v>100</v>
      </c>
      <c r="AH121" s="99">
        <f>IF(OR(AD121="", AD307="", AD307=0), "", AD121/AD$307*100)</f>
        <v>4.3264875493898838E-3</v>
      </c>
      <c r="AI121" s="102">
        <v>-10000</v>
      </c>
      <c r="AJ121" s="5" t="str">
        <f t="shared" si="6"/>
        <v>皆減</v>
      </c>
      <c r="AK121" s="4">
        <f t="shared" si="7"/>
        <v>-4.3264875493898838E-3</v>
      </c>
      <c r="AL121" s="345"/>
      <c r="AM121" s="345"/>
      <c r="AN121" s="345"/>
      <c r="AO121" s="345"/>
      <c r="AP121" s="345"/>
      <c r="AQ121" s="345"/>
      <c r="AR121" s="345"/>
      <c r="AS121" s="35"/>
    </row>
    <row r="122" spans="1:45" ht="26.25" customHeight="1" thickBot="1">
      <c r="A122" s="67" t="s">
        <v>4</v>
      </c>
      <c r="B122" s="68" t="s">
        <v>7</v>
      </c>
      <c r="C122" s="94" t="s">
        <v>67</v>
      </c>
      <c r="D122" s="94" t="s">
        <v>106</v>
      </c>
      <c r="E122" s="94" t="s">
        <v>108</v>
      </c>
      <c r="F122" s="94" t="s">
        <v>28</v>
      </c>
      <c r="G122" s="94" t="s">
        <v>103</v>
      </c>
      <c r="H122" s="177" t="s">
        <v>111</v>
      </c>
      <c r="I122" s="172" t="s">
        <v>12</v>
      </c>
      <c r="J122" s="132" t="s">
        <v>243</v>
      </c>
      <c r="K122" s="95">
        <v>0</v>
      </c>
      <c r="L122" s="96">
        <v>0</v>
      </c>
      <c r="M122" s="96">
        <v>0</v>
      </c>
      <c r="N122" s="96">
        <v>0</v>
      </c>
      <c r="O122" s="96">
        <v>0</v>
      </c>
      <c r="P122" s="96">
        <v>0</v>
      </c>
      <c r="Q122" s="96">
        <v>0</v>
      </c>
      <c r="R122" s="96">
        <v>0</v>
      </c>
      <c r="S122" s="97">
        <v>0</v>
      </c>
      <c r="T122" s="96">
        <v>0</v>
      </c>
      <c r="U122" s="98" t="str">
        <f t="shared" si="4"/>
        <v/>
      </c>
      <c r="V122" s="99">
        <f>IF(OR(R122="", R307="", R307=0), "", R122/R$307*100)</f>
        <v>0</v>
      </c>
      <c r="W122" s="95">
        <v>0</v>
      </c>
      <c r="X122" s="96">
        <v>10000</v>
      </c>
      <c r="Y122" s="96">
        <v>0</v>
      </c>
      <c r="Z122" s="96">
        <v>0</v>
      </c>
      <c r="AA122" s="96">
        <v>10000</v>
      </c>
      <c r="AB122" s="97">
        <v>10000</v>
      </c>
      <c r="AC122" s="100">
        <v>10000</v>
      </c>
      <c r="AD122" s="95">
        <v>10000</v>
      </c>
      <c r="AE122" s="96">
        <v>0</v>
      </c>
      <c r="AF122" s="96">
        <v>0</v>
      </c>
      <c r="AG122" s="101">
        <f t="shared" si="5"/>
        <v>100</v>
      </c>
      <c r="AH122" s="99">
        <f>IF(OR(AD122="", AD307="", AD307=0), "", AD122/AD$307*100)</f>
        <v>4.3264875493898838E-3</v>
      </c>
      <c r="AI122" s="102">
        <v>-10000</v>
      </c>
      <c r="AJ122" s="5" t="str">
        <f t="shared" si="6"/>
        <v>皆減</v>
      </c>
      <c r="AK122" s="4">
        <f t="shared" si="7"/>
        <v>-4.3264875493898838E-3</v>
      </c>
      <c r="AL122" s="345"/>
      <c r="AM122" s="345"/>
      <c r="AN122" s="345"/>
      <c r="AO122" s="345"/>
      <c r="AP122" s="345"/>
      <c r="AQ122" s="345"/>
      <c r="AR122" s="345"/>
      <c r="AS122" s="35"/>
    </row>
    <row r="123" spans="1:45" ht="55.5" customHeight="1" thickBot="1">
      <c r="A123" s="45" t="s">
        <v>4</v>
      </c>
      <c r="B123" s="46" t="s">
        <v>7</v>
      </c>
      <c r="C123" s="94" t="s">
        <v>67</v>
      </c>
      <c r="D123" s="94" t="s">
        <v>112</v>
      </c>
      <c r="E123" s="94" t="s">
        <v>5</v>
      </c>
      <c r="F123" s="94" t="s">
        <v>5</v>
      </c>
      <c r="G123" s="179" t="s">
        <v>5</v>
      </c>
      <c r="H123" s="178" t="s">
        <v>113</v>
      </c>
      <c r="I123" s="172" t="s">
        <v>12</v>
      </c>
      <c r="J123" s="130"/>
      <c r="K123" s="95">
        <v>55000</v>
      </c>
      <c r="L123" s="96">
        <v>0</v>
      </c>
      <c r="M123" s="96">
        <v>0</v>
      </c>
      <c r="N123" s="96">
        <v>0</v>
      </c>
      <c r="O123" s="96">
        <v>55000</v>
      </c>
      <c r="P123" s="96">
        <v>50850</v>
      </c>
      <c r="Q123" s="96">
        <v>50850</v>
      </c>
      <c r="R123" s="96">
        <v>50850</v>
      </c>
      <c r="S123" s="97">
        <v>0</v>
      </c>
      <c r="T123" s="96">
        <v>4150</v>
      </c>
      <c r="U123" s="98">
        <f t="shared" si="4"/>
        <v>92.454545454545453</v>
      </c>
      <c r="V123" s="99">
        <f>IF(OR(R123="", R307="", R307=0), "", R123/R$307*100)</f>
        <v>3.5439064466125408E-2</v>
      </c>
      <c r="W123" s="95">
        <v>65000</v>
      </c>
      <c r="X123" s="96">
        <v>0</v>
      </c>
      <c r="Y123" s="96">
        <v>0</v>
      </c>
      <c r="Z123" s="96">
        <v>0</v>
      </c>
      <c r="AA123" s="96">
        <v>65000</v>
      </c>
      <c r="AB123" s="97">
        <v>57600</v>
      </c>
      <c r="AC123" s="100">
        <v>57600</v>
      </c>
      <c r="AD123" s="95">
        <v>57600</v>
      </c>
      <c r="AE123" s="96">
        <v>0</v>
      </c>
      <c r="AF123" s="96">
        <v>7400</v>
      </c>
      <c r="AG123" s="101">
        <f t="shared" si="5"/>
        <v>88.615384615384613</v>
      </c>
      <c r="AH123" s="99">
        <f>IF(OR(AD123="", AD307="", AD307=0), "", AD123/AD$307*100)</f>
        <v>2.4920568284485734E-2</v>
      </c>
      <c r="AI123" s="115">
        <v>-6750</v>
      </c>
      <c r="AJ123" s="173">
        <f t="shared" si="6"/>
        <v>-11.71875</v>
      </c>
      <c r="AK123" s="27">
        <f t="shared" si="7"/>
        <v>1.0518496181639674E-2</v>
      </c>
      <c r="AL123" s="143" t="s">
        <v>270</v>
      </c>
      <c r="AM123" s="169"/>
      <c r="AN123" s="169"/>
      <c r="AO123" s="169"/>
      <c r="AP123" s="169"/>
      <c r="AQ123" s="169"/>
      <c r="AR123" s="169"/>
      <c r="AS123" s="32"/>
    </row>
    <row r="124" spans="1:45" ht="21" hidden="1" customHeight="1">
      <c r="A124" s="56" t="s">
        <v>4</v>
      </c>
      <c r="B124" s="57" t="s">
        <v>7</v>
      </c>
      <c r="C124" s="94" t="s">
        <v>67</v>
      </c>
      <c r="D124" s="94" t="s">
        <v>112</v>
      </c>
      <c r="E124" s="94" t="s">
        <v>46</v>
      </c>
      <c r="F124" s="94" t="s">
        <v>5</v>
      </c>
      <c r="G124" s="94" t="s">
        <v>5</v>
      </c>
      <c r="H124" s="177" t="s">
        <v>47</v>
      </c>
      <c r="I124" s="172" t="s">
        <v>12</v>
      </c>
      <c r="J124" s="130"/>
      <c r="K124" s="95">
        <v>55000</v>
      </c>
      <c r="L124" s="96">
        <v>0</v>
      </c>
      <c r="M124" s="96">
        <v>0</v>
      </c>
      <c r="N124" s="96">
        <v>0</v>
      </c>
      <c r="O124" s="96">
        <v>55000</v>
      </c>
      <c r="P124" s="96">
        <v>50850</v>
      </c>
      <c r="Q124" s="96">
        <v>50850</v>
      </c>
      <c r="R124" s="96">
        <v>50850</v>
      </c>
      <c r="S124" s="97">
        <v>0</v>
      </c>
      <c r="T124" s="96">
        <v>4150</v>
      </c>
      <c r="U124" s="98">
        <f t="shared" si="4"/>
        <v>92.454545454545453</v>
      </c>
      <c r="V124" s="99">
        <f>IF(OR(R124="", R307="", R307=0), "", R124/R$307*100)</f>
        <v>3.5439064466125408E-2</v>
      </c>
      <c r="W124" s="95">
        <v>65000</v>
      </c>
      <c r="X124" s="96">
        <v>0</v>
      </c>
      <c r="Y124" s="96">
        <v>0</v>
      </c>
      <c r="Z124" s="96">
        <v>0</v>
      </c>
      <c r="AA124" s="96">
        <v>65000</v>
      </c>
      <c r="AB124" s="97">
        <v>57600</v>
      </c>
      <c r="AC124" s="100">
        <v>57600</v>
      </c>
      <c r="AD124" s="95">
        <v>57600</v>
      </c>
      <c r="AE124" s="96">
        <v>0</v>
      </c>
      <c r="AF124" s="96">
        <v>7400</v>
      </c>
      <c r="AG124" s="101">
        <f t="shared" si="5"/>
        <v>88.615384615384613</v>
      </c>
      <c r="AH124" s="99">
        <f>IF(OR(AD124="", AD307="", AD307=0), "", AD124/AD$307*100)</f>
        <v>2.4920568284485734E-2</v>
      </c>
      <c r="AI124" s="102">
        <v>-6750</v>
      </c>
      <c r="AJ124" s="30">
        <f t="shared" si="6"/>
        <v>-11.71875</v>
      </c>
      <c r="AK124" s="29">
        <f t="shared" si="7"/>
        <v>1.0518496181639674E-2</v>
      </c>
      <c r="AL124" s="344" t="s">
        <v>363</v>
      </c>
      <c r="AM124" s="344" t="s">
        <v>403</v>
      </c>
      <c r="AN124" s="344" t="s">
        <v>364</v>
      </c>
      <c r="AO124" s="344"/>
      <c r="AP124" s="344"/>
      <c r="AQ124" s="344"/>
      <c r="AR124" s="344"/>
      <c r="AS124" s="34"/>
    </row>
    <row r="125" spans="1:45" ht="21" hidden="1" customHeight="1">
      <c r="A125" s="56" t="s">
        <v>4</v>
      </c>
      <c r="B125" s="57" t="s">
        <v>7</v>
      </c>
      <c r="C125" s="94" t="s">
        <v>67</v>
      </c>
      <c r="D125" s="94" t="s">
        <v>112</v>
      </c>
      <c r="E125" s="94" t="s">
        <v>46</v>
      </c>
      <c r="F125" s="94" t="s">
        <v>21</v>
      </c>
      <c r="G125" s="94" t="s">
        <v>5</v>
      </c>
      <c r="H125" s="177" t="s">
        <v>48</v>
      </c>
      <c r="I125" s="172" t="s">
        <v>12</v>
      </c>
      <c r="J125" s="130"/>
      <c r="K125" s="95">
        <v>55000</v>
      </c>
      <c r="L125" s="96">
        <v>0</v>
      </c>
      <c r="M125" s="96">
        <v>0</v>
      </c>
      <c r="N125" s="96">
        <v>0</v>
      </c>
      <c r="O125" s="96">
        <v>55000</v>
      </c>
      <c r="P125" s="96">
        <v>50850</v>
      </c>
      <c r="Q125" s="96">
        <v>50850</v>
      </c>
      <c r="R125" s="96">
        <v>50850</v>
      </c>
      <c r="S125" s="97">
        <v>0</v>
      </c>
      <c r="T125" s="96">
        <v>4150</v>
      </c>
      <c r="U125" s="98">
        <f t="shared" si="4"/>
        <v>92.454545454545453</v>
      </c>
      <c r="V125" s="99">
        <f>IF(OR(R125="", R307="", R307=0), "", R125/R$307*100)</f>
        <v>3.5439064466125408E-2</v>
      </c>
      <c r="W125" s="95">
        <v>65000</v>
      </c>
      <c r="X125" s="96">
        <v>0</v>
      </c>
      <c r="Y125" s="96">
        <v>0</v>
      </c>
      <c r="Z125" s="96">
        <v>0</v>
      </c>
      <c r="AA125" s="96">
        <v>65000</v>
      </c>
      <c r="AB125" s="97">
        <v>57600</v>
      </c>
      <c r="AC125" s="100">
        <v>57600</v>
      </c>
      <c r="AD125" s="95">
        <v>57600</v>
      </c>
      <c r="AE125" s="96">
        <v>0</v>
      </c>
      <c r="AF125" s="96">
        <v>7400</v>
      </c>
      <c r="AG125" s="101">
        <f t="shared" si="5"/>
        <v>88.615384615384613</v>
      </c>
      <c r="AH125" s="99">
        <f>IF(OR(AD125="", AD307="", AD307=0), "", AD125/AD$307*100)</f>
        <v>2.4920568284485734E-2</v>
      </c>
      <c r="AI125" s="102">
        <v>-6750</v>
      </c>
      <c r="AJ125" s="5">
        <f t="shared" si="6"/>
        <v>-11.71875</v>
      </c>
      <c r="AK125" s="4">
        <f t="shared" si="7"/>
        <v>1.0518496181639674E-2</v>
      </c>
      <c r="AL125" s="345"/>
      <c r="AM125" s="345"/>
      <c r="AN125" s="345"/>
      <c r="AO125" s="345"/>
      <c r="AP125" s="345"/>
      <c r="AQ125" s="345"/>
      <c r="AR125" s="345"/>
      <c r="AS125" s="35"/>
    </row>
    <row r="126" spans="1:45" ht="31.5" customHeight="1" thickBot="1">
      <c r="A126" s="67" t="s">
        <v>4</v>
      </c>
      <c r="B126" s="68" t="s">
        <v>7</v>
      </c>
      <c r="C126" s="94" t="s">
        <v>67</v>
      </c>
      <c r="D126" s="94" t="s">
        <v>112</v>
      </c>
      <c r="E126" s="94" t="s">
        <v>46</v>
      </c>
      <c r="F126" s="94" t="s">
        <v>21</v>
      </c>
      <c r="G126" s="94" t="s">
        <v>23</v>
      </c>
      <c r="H126" s="177" t="s">
        <v>114</v>
      </c>
      <c r="I126" s="172" t="s">
        <v>12</v>
      </c>
      <c r="J126" s="130"/>
      <c r="K126" s="95">
        <v>55000</v>
      </c>
      <c r="L126" s="96">
        <v>0</v>
      </c>
      <c r="M126" s="96">
        <v>0</v>
      </c>
      <c r="N126" s="96">
        <v>0</v>
      </c>
      <c r="O126" s="96">
        <v>55000</v>
      </c>
      <c r="P126" s="96">
        <v>50850</v>
      </c>
      <c r="Q126" s="96">
        <v>50850</v>
      </c>
      <c r="R126" s="96">
        <v>50850</v>
      </c>
      <c r="S126" s="97">
        <v>0</v>
      </c>
      <c r="T126" s="96">
        <v>4150</v>
      </c>
      <c r="U126" s="98">
        <f t="shared" si="4"/>
        <v>92.454545454545453</v>
      </c>
      <c r="V126" s="99">
        <f>IF(OR(R126="", R307="", R307=0), "", R126/R$307*100)</f>
        <v>3.5439064466125408E-2</v>
      </c>
      <c r="W126" s="95">
        <v>65000</v>
      </c>
      <c r="X126" s="96">
        <v>0</v>
      </c>
      <c r="Y126" s="96">
        <v>0</v>
      </c>
      <c r="Z126" s="96">
        <v>0</v>
      </c>
      <c r="AA126" s="96">
        <v>65000</v>
      </c>
      <c r="AB126" s="97">
        <v>57600</v>
      </c>
      <c r="AC126" s="100">
        <v>57600</v>
      </c>
      <c r="AD126" s="95">
        <v>57600</v>
      </c>
      <c r="AE126" s="96">
        <v>0</v>
      </c>
      <c r="AF126" s="96">
        <v>7400</v>
      </c>
      <c r="AG126" s="101">
        <f t="shared" si="5"/>
        <v>88.615384615384613</v>
      </c>
      <c r="AH126" s="99">
        <f>IF(OR(AD126="", AD307="", AD307=0), "", AD126/AD$307*100)</f>
        <v>2.4920568284485734E-2</v>
      </c>
      <c r="AI126" s="102">
        <v>-6750</v>
      </c>
      <c r="AJ126" s="5">
        <f t="shared" si="6"/>
        <v>-11.71875</v>
      </c>
      <c r="AK126" s="4">
        <f t="shared" si="7"/>
        <v>1.0518496181639674E-2</v>
      </c>
      <c r="AL126" s="345"/>
      <c r="AM126" s="345"/>
      <c r="AN126" s="345"/>
      <c r="AO126" s="345"/>
      <c r="AP126" s="345"/>
      <c r="AQ126" s="345"/>
      <c r="AR126" s="345"/>
      <c r="AS126" s="35"/>
    </row>
    <row r="127" spans="1:45" ht="93.75" customHeight="1" thickBot="1">
      <c r="A127" s="80" t="s">
        <v>4</v>
      </c>
      <c r="B127" s="81" t="s">
        <v>7</v>
      </c>
      <c r="C127" s="94" t="s">
        <v>67</v>
      </c>
      <c r="D127" s="94" t="s">
        <v>115</v>
      </c>
      <c r="E127" s="94" t="s">
        <v>5</v>
      </c>
      <c r="F127" s="94" t="s">
        <v>5</v>
      </c>
      <c r="G127" s="94" t="s">
        <v>5</v>
      </c>
      <c r="H127" s="177" t="s">
        <v>116</v>
      </c>
      <c r="I127" s="172" t="s">
        <v>12</v>
      </c>
      <c r="J127" s="130"/>
      <c r="K127" s="95">
        <v>61000</v>
      </c>
      <c r="L127" s="96">
        <v>0</v>
      </c>
      <c r="M127" s="96">
        <v>0</v>
      </c>
      <c r="N127" s="96">
        <v>0</v>
      </c>
      <c r="O127" s="96">
        <v>61000</v>
      </c>
      <c r="P127" s="96">
        <v>60000</v>
      </c>
      <c r="Q127" s="96">
        <v>60000</v>
      </c>
      <c r="R127" s="96">
        <v>60000</v>
      </c>
      <c r="S127" s="97">
        <v>0</v>
      </c>
      <c r="T127" s="96">
        <v>1000</v>
      </c>
      <c r="U127" s="98">
        <f t="shared" si="4"/>
        <v>98.360655737704917</v>
      </c>
      <c r="V127" s="99">
        <f>IF(OR(R127="", R307="", R307=0), "", R127/R$307*100)</f>
        <v>4.1816005269764492E-2</v>
      </c>
      <c r="W127" s="95">
        <v>31000</v>
      </c>
      <c r="X127" s="96">
        <v>0</v>
      </c>
      <c r="Y127" s="96">
        <v>0</v>
      </c>
      <c r="Z127" s="96">
        <v>0</v>
      </c>
      <c r="AA127" s="96">
        <v>31000</v>
      </c>
      <c r="AB127" s="97">
        <v>30000</v>
      </c>
      <c r="AC127" s="100">
        <v>30000</v>
      </c>
      <c r="AD127" s="95">
        <v>30000</v>
      </c>
      <c r="AE127" s="96">
        <v>0</v>
      </c>
      <c r="AF127" s="96">
        <v>1000</v>
      </c>
      <c r="AG127" s="101">
        <f t="shared" si="5"/>
        <v>96.774193548387103</v>
      </c>
      <c r="AH127" s="99">
        <f>IF(OR(AD127="", AD307="", AD307=0), "", AD127/AD$307*100)</f>
        <v>1.2979462648169651E-2</v>
      </c>
      <c r="AI127" s="102">
        <v>30000</v>
      </c>
      <c r="AJ127" s="28">
        <f t="shared" si="6"/>
        <v>100</v>
      </c>
      <c r="AK127" s="27">
        <f t="shared" si="7"/>
        <v>2.8836542621594841E-2</v>
      </c>
      <c r="AL127" s="146" t="s">
        <v>271</v>
      </c>
      <c r="AM127" s="170"/>
      <c r="AN127" s="170"/>
      <c r="AO127" s="170"/>
      <c r="AP127" s="170"/>
      <c r="AQ127" s="170"/>
      <c r="AR127" s="170"/>
      <c r="AS127" s="34"/>
    </row>
    <row r="128" spans="1:45" ht="22.5" hidden="1" customHeight="1">
      <c r="A128" s="45" t="s">
        <v>4</v>
      </c>
      <c r="B128" s="46" t="s">
        <v>7</v>
      </c>
      <c r="C128" s="94" t="s">
        <v>67</v>
      </c>
      <c r="D128" s="94" t="s">
        <v>115</v>
      </c>
      <c r="E128" s="94" t="s">
        <v>117</v>
      </c>
      <c r="F128" s="94" t="s">
        <v>5</v>
      </c>
      <c r="G128" s="94" t="s">
        <v>5</v>
      </c>
      <c r="H128" s="177" t="s">
        <v>118</v>
      </c>
      <c r="I128" s="172" t="s">
        <v>12</v>
      </c>
      <c r="J128" s="130"/>
      <c r="K128" s="95">
        <v>30000</v>
      </c>
      <c r="L128" s="96">
        <v>0</v>
      </c>
      <c r="M128" s="96">
        <v>0</v>
      </c>
      <c r="N128" s="96">
        <v>0</v>
      </c>
      <c r="O128" s="96">
        <v>30000</v>
      </c>
      <c r="P128" s="96">
        <v>30000</v>
      </c>
      <c r="Q128" s="96">
        <v>30000</v>
      </c>
      <c r="R128" s="96">
        <v>30000</v>
      </c>
      <c r="S128" s="97">
        <v>0</v>
      </c>
      <c r="T128" s="96">
        <v>0</v>
      </c>
      <c r="U128" s="98">
        <f t="shared" si="4"/>
        <v>100</v>
      </c>
      <c r="V128" s="99">
        <f>IF(OR(R128="", R307="", R307=0), "", R128/R$307*100)</f>
        <v>2.0908002634882246E-2</v>
      </c>
      <c r="W128" s="95">
        <v>30000</v>
      </c>
      <c r="X128" s="96">
        <v>0</v>
      </c>
      <c r="Y128" s="96">
        <v>0</v>
      </c>
      <c r="Z128" s="96">
        <v>0</v>
      </c>
      <c r="AA128" s="96">
        <v>30000</v>
      </c>
      <c r="AB128" s="97">
        <v>30000</v>
      </c>
      <c r="AC128" s="100">
        <v>30000</v>
      </c>
      <c r="AD128" s="95">
        <v>30000</v>
      </c>
      <c r="AE128" s="96">
        <v>0</v>
      </c>
      <c r="AF128" s="96">
        <v>0</v>
      </c>
      <c r="AG128" s="101">
        <f t="shared" si="5"/>
        <v>100</v>
      </c>
      <c r="AH128" s="99">
        <f>IF(OR(AD128="", AD307="", AD307=0), "", AD128/AD$307*100)</f>
        <v>1.2979462648169651E-2</v>
      </c>
      <c r="AI128" s="102">
        <v>0</v>
      </c>
      <c r="AJ128" s="30">
        <f t="shared" si="6"/>
        <v>0</v>
      </c>
      <c r="AK128" s="29">
        <f t="shared" si="7"/>
        <v>7.9285399867125954E-3</v>
      </c>
      <c r="AL128" s="344" t="s">
        <v>365</v>
      </c>
      <c r="AM128" s="344" t="s">
        <v>366</v>
      </c>
      <c r="AN128" s="344" t="s">
        <v>396</v>
      </c>
      <c r="AO128" s="344"/>
      <c r="AP128" s="344"/>
      <c r="AQ128" s="344"/>
      <c r="AR128" s="344"/>
      <c r="AS128" s="34"/>
    </row>
    <row r="129" spans="1:45" ht="18" hidden="1" customHeight="1">
      <c r="A129" s="56" t="s">
        <v>4</v>
      </c>
      <c r="B129" s="57" t="s">
        <v>7</v>
      </c>
      <c r="C129" s="94" t="s">
        <v>67</v>
      </c>
      <c r="D129" s="94" t="s">
        <v>115</v>
      </c>
      <c r="E129" s="94" t="s">
        <v>117</v>
      </c>
      <c r="F129" s="94" t="s">
        <v>21</v>
      </c>
      <c r="G129" s="94" t="s">
        <v>5</v>
      </c>
      <c r="H129" s="177" t="s">
        <v>119</v>
      </c>
      <c r="I129" s="172" t="s">
        <v>12</v>
      </c>
      <c r="J129" s="130"/>
      <c r="K129" s="95">
        <v>30000</v>
      </c>
      <c r="L129" s="96">
        <v>0</v>
      </c>
      <c r="M129" s="96">
        <v>0</v>
      </c>
      <c r="N129" s="96">
        <v>0</v>
      </c>
      <c r="O129" s="96">
        <v>30000</v>
      </c>
      <c r="P129" s="96">
        <v>30000</v>
      </c>
      <c r="Q129" s="96">
        <v>30000</v>
      </c>
      <c r="R129" s="96">
        <v>30000</v>
      </c>
      <c r="S129" s="97">
        <v>0</v>
      </c>
      <c r="T129" s="96">
        <v>0</v>
      </c>
      <c r="U129" s="98">
        <f t="shared" si="4"/>
        <v>100</v>
      </c>
      <c r="V129" s="99">
        <f>IF(OR(R129="", R307="", R307=0), "", R129/R$307*100)</f>
        <v>2.0908002634882246E-2</v>
      </c>
      <c r="W129" s="95">
        <v>30000</v>
      </c>
      <c r="X129" s="96">
        <v>0</v>
      </c>
      <c r="Y129" s="96">
        <v>0</v>
      </c>
      <c r="Z129" s="96">
        <v>0</v>
      </c>
      <c r="AA129" s="96">
        <v>30000</v>
      </c>
      <c r="AB129" s="97">
        <v>30000</v>
      </c>
      <c r="AC129" s="100">
        <v>30000</v>
      </c>
      <c r="AD129" s="95">
        <v>30000</v>
      </c>
      <c r="AE129" s="96">
        <v>0</v>
      </c>
      <c r="AF129" s="96">
        <v>0</v>
      </c>
      <c r="AG129" s="101">
        <f t="shared" si="5"/>
        <v>100</v>
      </c>
      <c r="AH129" s="99">
        <f>IF(OR(AD129="", AD307="", AD307=0), "", AD129/AD$307*100)</f>
        <v>1.2979462648169651E-2</v>
      </c>
      <c r="AI129" s="102">
        <v>0</v>
      </c>
      <c r="AJ129" s="5">
        <f t="shared" si="6"/>
        <v>0</v>
      </c>
      <c r="AK129" s="4">
        <f t="shared" si="7"/>
        <v>7.9285399867125954E-3</v>
      </c>
      <c r="AL129" s="345"/>
      <c r="AM129" s="345"/>
      <c r="AN129" s="345"/>
      <c r="AO129" s="345"/>
      <c r="AP129" s="345"/>
      <c r="AQ129" s="345"/>
      <c r="AR129" s="345"/>
      <c r="AS129" s="35"/>
    </row>
    <row r="130" spans="1:45" ht="30" customHeight="1" thickBot="1">
      <c r="A130" s="67" t="s">
        <v>4</v>
      </c>
      <c r="B130" s="68" t="s">
        <v>7</v>
      </c>
      <c r="C130" s="94" t="s">
        <v>67</v>
      </c>
      <c r="D130" s="94" t="s">
        <v>115</v>
      </c>
      <c r="E130" s="94" t="s">
        <v>117</v>
      </c>
      <c r="F130" s="94" t="s">
        <v>21</v>
      </c>
      <c r="G130" s="94" t="s">
        <v>88</v>
      </c>
      <c r="H130" s="177" t="s">
        <v>120</v>
      </c>
      <c r="I130" s="172" t="s">
        <v>12</v>
      </c>
      <c r="J130" s="130"/>
      <c r="K130" s="95">
        <v>30000</v>
      </c>
      <c r="L130" s="96">
        <v>0</v>
      </c>
      <c r="M130" s="96">
        <v>0</v>
      </c>
      <c r="N130" s="96">
        <v>0</v>
      </c>
      <c r="O130" s="96">
        <v>30000</v>
      </c>
      <c r="P130" s="96">
        <v>30000</v>
      </c>
      <c r="Q130" s="96">
        <v>30000</v>
      </c>
      <c r="R130" s="96">
        <v>30000</v>
      </c>
      <c r="S130" s="97">
        <v>0</v>
      </c>
      <c r="T130" s="96">
        <v>0</v>
      </c>
      <c r="U130" s="98">
        <f t="shared" si="4"/>
        <v>100</v>
      </c>
      <c r="V130" s="99">
        <f>IF(OR(R130="", R307="", R307=0), "", R130/R$307*100)</f>
        <v>2.0908002634882246E-2</v>
      </c>
      <c r="W130" s="95">
        <v>30000</v>
      </c>
      <c r="X130" s="96">
        <v>0</v>
      </c>
      <c r="Y130" s="96">
        <v>0</v>
      </c>
      <c r="Z130" s="96">
        <v>0</v>
      </c>
      <c r="AA130" s="96">
        <v>30000</v>
      </c>
      <c r="AB130" s="97">
        <v>30000</v>
      </c>
      <c r="AC130" s="100">
        <v>30000</v>
      </c>
      <c r="AD130" s="95">
        <v>30000</v>
      </c>
      <c r="AE130" s="96">
        <v>0</v>
      </c>
      <c r="AF130" s="96">
        <v>0</v>
      </c>
      <c r="AG130" s="101">
        <f t="shared" si="5"/>
        <v>100</v>
      </c>
      <c r="AH130" s="99">
        <f>IF(OR(AD130="", AD307="", AD307=0), "", AD130/AD$307*100)</f>
        <v>1.2979462648169651E-2</v>
      </c>
      <c r="AI130" s="102">
        <v>0</v>
      </c>
      <c r="AJ130" s="5">
        <f t="shared" si="6"/>
        <v>0</v>
      </c>
      <c r="AK130" s="4">
        <f t="shared" si="7"/>
        <v>7.9285399867125954E-3</v>
      </c>
      <c r="AL130" s="345"/>
      <c r="AM130" s="345"/>
      <c r="AN130" s="345"/>
      <c r="AO130" s="345"/>
      <c r="AP130" s="345"/>
      <c r="AQ130" s="345"/>
      <c r="AR130" s="345"/>
      <c r="AS130" s="35"/>
    </row>
    <row r="131" spans="1:45" ht="16.5" hidden="1" customHeight="1">
      <c r="A131" s="76" t="s">
        <v>4</v>
      </c>
      <c r="B131" s="77" t="s">
        <v>7</v>
      </c>
      <c r="C131" s="94" t="s">
        <v>67</v>
      </c>
      <c r="D131" s="94" t="s">
        <v>115</v>
      </c>
      <c r="E131" s="94" t="s">
        <v>46</v>
      </c>
      <c r="F131" s="94" t="s">
        <v>5</v>
      </c>
      <c r="G131" s="94" t="s">
        <v>5</v>
      </c>
      <c r="H131" s="177" t="s">
        <v>47</v>
      </c>
      <c r="I131" s="172" t="s">
        <v>12</v>
      </c>
      <c r="J131" s="130"/>
      <c r="K131" s="95">
        <v>31000</v>
      </c>
      <c r="L131" s="96">
        <v>0</v>
      </c>
      <c r="M131" s="96">
        <v>0</v>
      </c>
      <c r="N131" s="96">
        <v>0</v>
      </c>
      <c r="O131" s="96">
        <v>31000</v>
      </c>
      <c r="P131" s="96">
        <v>30000</v>
      </c>
      <c r="Q131" s="96">
        <v>30000</v>
      </c>
      <c r="R131" s="96">
        <v>30000</v>
      </c>
      <c r="S131" s="97">
        <v>0</v>
      </c>
      <c r="T131" s="96">
        <v>1000</v>
      </c>
      <c r="U131" s="98">
        <f t="shared" ref="U131:U194" si="8">IF(OR(R131="", O131="", O131=0), "", R131/O131*100)</f>
        <v>96.774193548387103</v>
      </c>
      <c r="V131" s="99">
        <f>IF(OR(R131="", R307="", R307=0), "", R131/R$307*100)</f>
        <v>2.0908002634882246E-2</v>
      </c>
      <c r="W131" s="95">
        <v>1000</v>
      </c>
      <c r="X131" s="96">
        <v>0</v>
      </c>
      <c r="Y131" s="96">
        <v>0</v>
      </c>
      <c r="Z131" s="96">
        <v>0</v>
      </c>
      <c r="AA131" s="96">
        <v>1000</v>
      </c>
      <c r="AB131" s="97">
        <v>0</v>
      </c>
      <c r="AC131" s="100">
        <v>0</v>
      </c>
      <c r="AD131" s="95">
        <v>0</v>
      </c>
      <c r="AE131" s="96">
        <v>0</v>
      </c>
      <c r="AF131" s="96">
        <v>1000</v>
      </c>
      <c r="AG131" s="101">
        <f t="shared" ref="AG131:AG194" si="9">IF(OR(AD131="", AA131="", AA131=0), "", AD131/AA131*100)</f>
        <v>0</v>
      </c>
      <c r="AH131" s="99">
        <f>IF(OR(AD131="", AD307="", AD307=0), "", AD131/AD$307*100)</f>
        <v>0</v>
      </c>
      <c r="AI131" s="102">
        <v>30000</v>
      </c>
      <c r="AJ131" s="30" t="str">
        <f t="shared" ref="AJ131:AJ194" si="10">IF(AI131=0, 0, IF(AND(OR(R131="", R131=0), AD131&lt;&gt;"", AD131&lt;&gt;0), "皆減", IF(AND(OR(AD131="", AD131=0), R131&lt;&gt;"", R131&lt;&gt;0), "皆増", AI131/AD131*100)))</f>
        <v>皆増</v>
      </c>
      <c r="AK131" s="29">
        <f t="shared" ref="AK131:AK194" si="11">IF(V131="", IF(AH131="", "", 0-AH131), IF(AH131="", V131, V131-AH131))</f>
        <v>2.0908002634882246E-2</v>
      </c>
      <c r="AL131" s="343"/>
      <c r="AM131" s="342"/>
      <c r="AN131" s="342"/>
      <c r="AO131" s="342"/>
      <c r="AP131" s="342"/>
      <c r="AQ131" s="342"/>
      <c r="AR131" s="342"/>
      <c r="AS131" s="3"/>
    </row>
    <row r="132" spans="1:45" ht="25.5" hidden="1" customHeight="1" thickBot="1">
      <c r="A132" s="89" t="s">
        <v>4</v>
      </c>
      <c r="B132" s="90" t="s">
        <v>7</v>
      </c>
      <c r="C132" s="94" t="s">
        <v>67</v>
      </c>
      <c r="D132" s="94" t="s">
        <v>115</v>
      </c>
      <c r="E132" s="94" t="s">
        <v>46</v>
      </c>
      <c r="F132" s="94" t="s">
        <v>21</v>
      </c>
      <c r="G132" s="94" t="s">
        <v>5</v>
      </c>
      <c r="H132" s="177" t="s">
        <v>48</v>
      </c>
      <c r="I132" s="172" t="s">
        <v>12</v>
      </c>
      <c r="J132" s="130"/>
      <c r="K132" s="95">
        <v>31000</v>
      </c>
      <c r="L132" s="96">
        <v>0</v>
      </c>
      <c r="M132" s="96">
        <v>0</v>
      </c>
      <c r="N132" s="96">
        <v>0</v>
      </c>
      <c r="O132" s="96">
        <v>31000</v>
      </c>
      <c r="P132" s="96">
        <v>30000</v>
      </c>
      <c r="Q132" s="96">
        <v>30000</v>
      </c>
      <c r="R132" s="96">
        <v>30000</v>
      </c>
      <c r="S132" s="97">
        <v>0</v>
      </c>
      <c r="T132" s="96">
        <v>1000</v>
      </c>
      <c r="U132" s="98">
        <f t="shared" si="8"/>
        <v>96.774193548387103</v>
      </c>
      <c r="V132" s="99">
        <f>IF(OR(R132="", R307="", R307=0), "", R132/R$307*100)</f>
        <v>2.0908002634882246E-2</v>
      </c>
      <c r="W132" s="95">
        <v>1000</v>
      </c>
      <c r="X132" s="96">
        <v>0</v>
      </c>
      <c r="Y132" s="96">
        <v>0</v>
      </c>
      <c r="Z132" s="96">
        <v>0</v>
      </c>
      <c r="AA132" s="96">
        <v>1000</v>
      </c>
      <c r="AB132" s="97">
        <v>0</v>
      </c>
      <c r="AC132" s="100">
        <v>0</v>
      </c>
      <c r="AD132" s="95">
        <v>0</v>
      </c>
      <c r="AE132" s="96">
        <v>0</v>
      </c>
      <c r="AF132" s="96">
        <v>1000</v>
      </c>
      <c r="AG132" s="101">
        <f t="shared" si="9"/>
        <v>0</v>
      </c>
      <c r="AH132" s="99">
        <f>IF(OR(AD132="", AD307="", AD307=0), "", AD132/AD$307*100)</f>
        <v>0</v>
      </c>
      <c r="AI132" s="102">
        <v>30000</v>
      </c>
      <c r="AJ132" s="5" t="str">
        <f t="shared" si="10"/>
        <v>皆増</v>
      </c>
      <c r="AK132" s="4">
        <f t="shared" si="11"/>
        <v>2.0908002634882246E-2</v>
      </c>
      <c r="AL132" s="343"/>
      <c r="AM132" s="342"/>
      <c r="AN132" s="342"/>
      <c r="AO132" s="342"/>
      <c r="AP132" s="342"/>
      <c r="AQ132" s="342"/>
      <c r="AR132" s="342"/>
      <c r="AS132" s="3"/>
    </row>
    <row r="133" spans="1:45" ht="50.25" customHeight="1" thickBot="1">
      <c r="A133" s="93" t="s">
        <v>4</v>
      </c>
      <c r="B133" s="94" t="s">
        <v>7</v>
      </c>
      <c r="C133" s="94" t="s">
        <v>67</v>
      </c>
      <c r="D133" s="94" t="s">
        <v>115</v>
      </c>
      <c r="E133" s="94" t="s">
        <v>46</v>
      </c>
      <c r="F133" s="94" t="s">
        <v>21</v>
      </c>
      <c r="G133" s="94" t="s">
        <v>23</v>
      </c>
      <c r="H133" s="177" t="s">
        <v>121</v>
      </c>
      <c r="I133" s="172" t="s">
        <v>12</v>
      </c>
      <c r="J133" s="130"/>
      <c r="K133" s="95">
        <v>30000</v>
      </c>
      <c r="L133" s="96">
        <v>0</v>
      </c>
      <c r="M133" s="96">
        <v>0</v>
      </c>
      <c r="N133" s="96">
        <v>0</v>
      </c>
      <c r="O133" s="96">
        <v>30000</v>
      </c>
      <c r="P133" s="96">
        <v>30000</v>
      </c>
      <c r="Q133" s="96">
        <v>30000</v>
      </c>
      <c r="R133" s="96">
        <v>30000</v>
      </c>
      <c r="S133" s="97">
        <v>0</v>
      </c>
      <c r="T133" s="96">
        <v>0</v>
      </c>
      <c r="U133" s="98">
        <f t="shared" si="8"/>
        <v>100</v>
      </c>
      <c r="V133" s="99">
        <f>IF(OR(R133="", R307="", R307=0), "", R133/R$307*100)</f>
        <v>2.0908002634882246E-2</v>
      </c>
      <c r="W133" s="95">
        <v>0</v>
      </c>
      <c r="X133" s="96">
        <v>0</v>
      </c>
      <c r="Y133" s="96">
        <v>0</v>
      </c>
      <c r="Z133" s="96">
        <v>0</v>
      </c>
      <c r="AA133" s="96">
        <v>0</v>
      </c>
      <c r="AB133" s="97">
        <v>0</v>
      </c>
      <c r="AC133" s="100">
        <v>0</v>
      </c>
      <c r="AD133" s="95">
        <v>0</v>
      </c>
      <c r="AE133" s="96">
        <v>0</v>
      </c>
      <c r="AF133" s="96">
        <v>0</v>
      </c>
      <c r="AG133" s="101" t="str">
        <f t="shared" si="9"/>
        <v/>
      </c>
      <c r="AH133" s="99">
        <f>IF(OR(AD133="", AD307="", AD307=0), "", AD133/AD$307*100)</f>
        <v>0</v>
      </c>
      <c r="AI133" s="102">
        <v>30000</v>
      </c>
      <c r="AJ133" s="5" t="str">
        <f t="shared" si="10"/>
        <v>皆増</v>
      </c>
      <c r="AK133" s="4">
        <f t="shared" si="11"/>
        <v>2.0908002634882246E-2</v>
      </c>
      <c r="AL133" s="143" t="s">
        <v>367</v>
      </c>
      <c r="AM133" s="143" t="s">
        <v>366</v>
      </c>
      <c r="AN133" s="143" t="s">
        <v>396</v>
      </c>
      <c r="AO133" s="143"/>
      <c r="AP133" s="143"/>
      <c r="AQ133" s="143"/>
      <c r="AR133" s="143"/>
      <c r="AS133" s="32"/>
    </row>
    <row r="134" spans="1:45" ht="44.25" customHeight="1" thickBot="1">
      <c r="A134" s="103" t="s">
        <v>4</v>
      </c>
      <c r="B134" s="104" t="s">
        <v>7</v>
      </c>
      <c r="C134" s="94" t="s">
        <v>67</v>
      </c>
      <c r="D134" s="94" t="s">
        <v>115</v>
      </c>
      <c r="E134" s="94" t="s">
        <v>46</v>
      </c>
      <c r="F134" s="94" t="s">
        <v>21</v>
      </c>
      <c r="G134" s="94" t="s">
        <v>122</v>
      </c>
      <c r="H134" s="177" t="s">
        <v>276</v>
      </c>
      <c r="I134" s="172" t="s">
        <v>12</v>
      </c>
      <c r="J134" s="130"/>
      <c r="K134" s="95">
        <v>1000</v>
      </c>
      <c r="L134" s="96">
        <v>0</v>
      </c>
      <c r="M134" s="96">
        <v>0</v>
      </c>
      <c r="N134" s="96">
        <v>0</v>
      </c>
      <c r="O134" s="96">
        <v>1000</v>
      </c>
      <c r="P134" s="96">
        <v>0</v>
      </c>
      <c r="Q134" s="96">
        <v>0</v>
      </c>
      <c r="R134" s="96">
        <v>0</v>
      </c>
      <c r="S134" s="97">
        <v>0</v>
      </c>
      <c r="T134" s="96">
        <v>1000</v>
      </c>
      <c r="U134" s="98">
        <f t="shared" si="8"/>
        <v>0</v>
      </c>
      <c r="V134" s="99">
        <f>IF(OR(R134="", R307="", R307=0), "", R134/R$307*100)</f>
        <v>0</v>
      </c>
      <c r="W134" s="95">
        <v>1000</v>
      </c>
      <c r="X134" s="96">
        <v>0</v>
      </c>
      <c r="Y134" s="96">
        <v>0</v>
      </c>
      <c r="Z134" s="96">
        <v>0</v>
      </c>
      <c r="AA134" s="96">
        <v>1000</v>
      </c>
      <c r="AB134" s="97">
        <v>0</v>
      </c>
      <c r="AC134" s="100">
        <v>0</v>
      </c>
      <c r="AD134" s="95">
        <v>0</v>
      </c>
      <c r="AE134" s="96">
        <v>0</v>
      </c>
      <c r="AF134" s="96">
        <v>1000</v>
      </c>
      <c r="AG134" s="101">
        <f t="shared" si="9"/>
        <v>0</v>
      </c>
      <c r="AH134" s="99">
        <f>IF(OR(AD134="", AD307="", AD307=0), "", AD134/AD$307*100)</f>
        <v>0</v>
      </c>
      <c r="AI134" s="102">
        <v>0</v>
      </c>
      <c r="AJ134" s="5">
        <f t="shared" si="10"/>
        <v>0</v>
      </c>
      <c r="AK134" s="4">
        <f t="shared" si="11"/>
        <v>0</v>
      </c>
      <c r="AL134" s="143" t="s">
        <v>368</v>
      </c>
      <c r="AM134" s="143" t="s">
        <v>369</v>
      </c>
      <c r="AN134" s="143" t="s">
        <v>397</v>
      </c>
      <c r="AO134" s="143"/>
      <c r="AP134" s="143"/>
      <c r="AQ134" s="143"/>
      <c r="AR134" s="143"/>
      <c r="AS134" s="32"/>
    </row>
    <row r="135" spans="1:45" ht="36.75" customHeight="1" thickBot="1">
      <c r="A135" s="45" t="s">
        <v>4</v>
      </c>
      <c r="B135" s="46" t="s">
        <v>7</v>
      </c>
      <c r="C135" s="94" t="s">
        <v>67</v>
      </c>
      <c r="D135" s="94" t="s">
        <v>123</v>
      </c>
      <c r="E135" s="94" t="s">
        <v>5</v>
      </c>
      <c r="F135" s="94" t="s">
        <v>5</v>
      </c>
      <c r="G135" s="94" t="s">
        <v>5</v>
      </c>
      <c r="H135" s="177" t="s">
        <v>124</v>
      </c>
      <c r="I135" s="172" t="s">
        <v>12</v>
      </c>
      <c r="J135" s="130"/>
      <c r="K135" s="95">
        <v>2145000</v>
      </c>
      <c r="L135" s="96">
        <v>-1595000</v>
      </c>
      <c r="M135" s="96">
        <v>0</v>
      </c>
      <c r="N135" s="96">
        <v>0</v>
      </c>
      <c r="O135" s="96">
        <v>550000</v>
      </c>
      <c r="P135" s="96">
        <v>549350</v>
      </c>
      <c r="Q135" s="96">
        <v>549350</v>
      </c>
      <c r="R135" s="96">
        <v>549350</v>
      </c>
      <c r="S135" s="97">
        <v>0</v>
      </c>
      <c r="T135" s="96">
        <v>650</v>
      </c>
      <c r="U135" s="98">
        <f t="shared" si="8"/>
        <v>99.881818181818176</v>
      </c>
      <c r="V135" s="99">
        <f>IF(OR(R135="", R307="", R307=0), "", R135/R$307*100)</f>
        <v>0.38286037491575209</v>
      </c>
      <c r="W135" s="95">
        <v>0</v>
      </c>
      <c r="X135" s="96">
        <v>1378000</v>
      </c>
      <c r="Y135" s="96">
        <v>0</v>
      </c>
      <c r="Z135" s="96">
        <v>0</v>
      </c>
      <c r="AA135" s="96">
        <v>1378000</v>
      </c>
      <c r="AB135" s="97">
        <v>258114</v>
      </c>
      <c r="AC135" s="100">
        <v>258114</v>
      </c>
      <c r="AD135" s="95">
        <v>258114</v>
      </c>
      <c r="AE135" s="96">
        <v>0</v>
      </c>
      <c r="AF135" s="96">
        <v>1119886</v>
      </c>
      <c r="AG135" s="101">
        <f t="shared" si="9"/>
        <v>18.731059506531206</v>
      </c>
      <c r="AH135" s="99">
        <f>IF(OR(AD135="", AD307="", AD307=0), "", AD135/AD$307*100)</f>
        <v>0.11167270073232205</v>
      </c>
      <c r="AI135" s="102">
        <v>291236</v>
      </c>
      <c r="AJ135" s="28">
        <f t="shared" si="10"/>
        <v>112.83231440371308</v>
      </c>
      <c r="AK135" s="27">
        <f t="shared" si="11"/>
        <v>0.27118767418343004</v>
      </c>
      <c r="AL135" s="147" t="s">
        <v>272</v>
      </c>
      <c r="AM135" s="171"/>
      <c r="AN135" s="171"/>
      <c r="AO135" s="171"/>
      <c r="AP135" s="171"/>
      <c r="AQ135" s="171"/>
      <c r="AR135" s="171"/>
    </row>
    <row r="136" spans="1:45" ht="22.5" hidden="1" customHeight="1" thickBot="1">
      <c r="A136" s="89" t="s">
        <v>4</v>
      </c>
      <c r="B136" s="90" t="s">
        <v>7</v>
      </c>
      <c r="C136" s="94" t="s">
        <v>67</v>
      </c>
      <c r="D136" s="94" t="s">
        <v>123</v>
      </c>
      <c r="E136" s="94" t="s">
        <v>46</v>
      </c>
      <c r="F136" s="94" t="s">
        <v>5</v>
      </c>
      <c r="G136" s="94" t="s">
        <v>5</v>
      </c>
      <c r="H136" s="177" t="s">
        <v>47</v>
      </c>
      <c r="I136" s="172" t="s">
        <v>12</v>
      </c>
      <c r="J136" s="130"/>
      <c r="K136" s="95">
        <v>2145000</v>
      </c>
      <c r="L136" s="96">
        <v>-1595000</v>
      </c>
      <c r="M136" s="96">
        <v>0</v>
      </c>
      <c r="N136" s="96">
        <v>0</v>
      </c>
      <c r="O136" s="96">
        <v>550000</v>
      </c>
      <c r="P136" s="96">
        <v>549350</v>
      </c>
      <c r="Q136" s="96">
        <v>549350</v>
      </c>
      <c r="R136" s="96">
        <v>549350</v>
      </c>
      <c r="S136" s="97">
        <v>0</v>
      </c>
      <c r="T136" s="96">
        <v>650</v>
      </c>
      <c r="U136" s="98">
        <f t="shared" si="8"/>
        <v>99.881818181818176</v>
      </c>
      <c r="V136" s="99">
        <f>IF(OR(R136="", R307="", R307=0), "", R136/R$307*100)</f>
        <v>0.38286037491575209</v>
      </c>
      <c r="W136" s="95">
        <v>0</v>
      </c>
      <c r="X136" s="96">
        <v>1135000</v>
      </c>
      <c r="Y136" s="96">
        <v>0</v>
      </c>
      <c r="Z136" s="96">
        <v>0</v>
      </c>
      <c r="AA136" s="96">
        <v>1135000</v>
      </c>
      <c r="AB136" s="97">
        <v>16787</v>
      </c>
      <c r="AC136" s="100">
        <v>16787</v>
      </c>
      <c r="AD136" s="95">
        <v>16787</v>
      </c>
      <c r="AE136" s="96">
        <v>0</v>
      </c>
      <c r="AF136" s="96">
        <v>1118213</v>
      </c>
      <c r="AG136" s="101">
        <f t="shared" si="9"/>
        <v>1.4790308370044052</v>
      </c>
      <c r="AH136" s="99">
        <f>IF(OR(AD136="", AD307="", AD307=0), "", AD136/AD$307*100)</f>
        <v>7.2628746491607988E-3</v>
      </c>
      <c r="AI136" s="102">
        <v>532563</v>
      </c>
      <c r="AJ136" s="30">
        <f t="shared" si="10"/>
        <v>3172.4727467683329</v>
      </c>
      <c r="AK136" s="29">
        <f t="shared" si="11"/>
        <v>0.37559750026659128</v>
      </c>
      <c r="AL136" s="145"/>
      <c r="AM136" s="147"/>
      <c r="AN136" s="147"/>
      <c r="AO136" s="147"/>
      <c r="AP136" s="147"/>
      <c r="AQ136" s="147"/>
      <c r="AR136" s="147"/>
    </row>
    <row r="137" spans="1:45" ht="22.5" hidden="1" customHeight="1">
      <c r="A137" s="45" t="s">
        <v>4</v>
      </c>
      <c r="B137" s="46" t="s">
        <v>7</v>
      </c>
      <c r="C137" s="94" t="s">
        <v>67</v>
      </c>
      <c r="D137" s="94" t="s">
        <v>123</v>
      </c>
      <c r="E137" s="94" t="s">
        <v>46</v>
      </c>
      <c r="F137" s="94" t="s">
        <v>21</v>
      </c>
      <c r="G137" s="94" t="s">
        <v>5</v>
      </c>
      <c r="H137" s="177" t="s">
        <v>48</v>
      </c>
      <c r="I137" s="172" t="s">
        <v>12</v>
      </c>
      <c r="J137" s="130"/>
      <c r="K137" s="95">
        <v>145000</v>
      </c>
      <c r="L137" s="96">
        <v>0</v>
      </c>
      <c r="M137" s="96">
        <v>0</v>
      </c>
      <c r="N137" s="96">
        <v>4350</v>
      </c>
      <c r="O137" s="96">
        <v>149350</v>
      </c>
      <c r="P137" s="96">
        <v>149350</v>
      </c>
      <c r="Q137" s="96">
        <v>149350</v>
      </c>
      <c r="R137" s="96">
        <v>149350</v>
      </c>
      <c r="S137" s="97">
        <v>0</v>
      </c>
      <c r="T137" s="96">
        <v>0</v>
      </c>
      <c r="U137" s="98">
        <f t="shared" si="8"/>
        <v>100</v>
      </c>
      <c r="V137" s="99">
        <f>IF(OR(R137="", R307="", R307=0), "", R137/R$307*100)</f>
        <v>0.10408700645065545</v>
      </c>
      <c r="W137" s="95">
        <v>0</v>
      </c>
      <c r="X137" s="96">
        <v>35000</v>
      </c>
      <c r="Y137" s="96">
        <v>0</v>
      </c>
      <c r="Z137" s="96">
        <v>0</v>
      </c>
      <c r="AA137" s="96">
        <v>35000</v>
      </c>
      <c r="AB137" s="97">
        <v>16787</v>
      </c>
      <c r="AC137" s="100">
        <v>16787</v>
      </c>
      <c r="AD137" s="95">
        <v>16787</v>
      </c>
      <c r="AE137" s="96">
        <v>0</v>
      </c>
      <c r="AF137" s="96">
        <v>18213</v>
      </c>
      <c r="AG137" s="101">
        <f t="shared" si="9"/>
        <v>47.962857142857139</v>
      </c>
      <c r="AH137" s="99">
        <f>IF(OR(AD137="", AD307="", AD307=0), "", AD137/AD$307*100)</f>
        <v>7.2628746491607988E-3</v>
      </c>
      <c r="AI137" s="102">
        <v>132563</v>
      </c>
      <c r="AJ137" s="5">
        <f t="shared" si="10"/>
        <v>789.67653541430866</v>
      </c>
      <c r="AK137" s="4">
        <f t="shared" si="11"/>
        <v>9.6824131801494656E-2</v>
      </c>
      <c r="AL137" s="344" t="s">
        <v>450</v>
      </c>
      <c r="AM137" s="344" t="s">
        <v>370</v>
      </c>
      <c r="AN137" s="344" t="s">
        <v>378</v>
      </c>
      <c r="AO137" s="344"/>
      <c r="AP137" s="344"/>
      <c r="AQ137" s="344"/>
      <c r="AR137" s="344"/>
      <c r="AS137" s="34"/>
    </row>
    <row r="138" spans="1:45" ht="36" customHeight="1" thickBot="1">
      <c r="A138" s="67" t="s">
        <v>4</v>
      </c>
      <c r="B138" s="68" t="s">
        <v>7</v>
      </c>
      <c r="C138" s="94" t="s">
        <v>67</v>
      </c>
      <c r="D138" s="94" t="s">
        <v>123</v>
      </c>
      <c r="E138" s="94" t="s">
        <v>46</v>
      </c>
      <c r="F138" s="94" t="s">
        <v>21</v>
      </c>
      <c r="G138" s="94" t="s">
        <v>23</v>
      </c>
      <c r="H138" s="177" t="s">
        <v>125</v>
      </c>
      <c r="I138" s="172" t="s">
        <v>12</v>
      </c>
      <c r="J138" s="130"/>
      <c r="K138" s="95">
        <v>145000</v>
      </c>
      <c r="L138" s="96">
        <v>0</v>
      </c>
      <c r="M138" s="96">
        <v>0</v>
      </c>
      <c r="N138" s="96">
        <v>4350</v>
      </c>
      <c r="O138" s="96">
        <v>149350</v>
      </c>
      <c r="P138" s="96">
        <v>149350</v>
      </c>
      <c r="Q138" s="96">
        <v>149350</v>
      </c>
      <c r="R138" s="96">
        <v>149350</v>
      </c>
      <c r="S138" s="97">
        <v>0</v>
      </c>
      <c r="T138" s="96">
        <v>0</v>
      </c>
      <c r="U138" s="98">
        <f t="shared" si="8"/>
        <v>100</v>
      </c>
      <c r="V138" s="99">
        <f>IF(OR(R138="", R307="", R307=0), "", R138/R$307*100)</f>
        <v>0.10408700645065545</v>
      </c>
      <c r="W138" s="95">
        <v>0</v>
      </c>
      <c r="X138" s="96">
        <v>35000</v>
      </c>
      <c r="Y138" s="96">
        <v>0</v>
      </c>
      <c r="Z138" s="96">
        <v>0</v>
      </c>
      <c r="AA138" s="96">
        <v>35000</v>
      </c>
      <c r="AB138" s="97">
        <v>16787</v>
      </c>
      <c r="AC138" s="100">
        <v>16787</v>
      </c>
      <c r="AD138" s="95">
        <v>16787</v>
      </c>
      <c r="AE138" s="96">
        <v>0</v>
      </c>
      <c r="AF138" s="96">
        <v>18213</v>
      </c>
      <c r="AG138" s="101">
        <f t="shared" si="9"/>
        <v>47.962857142857139</v>
      </c>
      <c r="AH138" s="99">
        <f>IF(OR(AD138="", AD307="", AD307=0), "", AD138/AD$307*100)</f>
        <v>7.2628746491607988E-3</v>
      </c>
      <c r="AI138" s="102">
        <v>132563</v>
      </c>
      <c r="AJ138" s="5">
        <f t="shared" si="10"/>
        <v>789.67653541430866</v>
      </c>
      <c r="AK138" s="4">
        <f t="shared" si="11"/>
        <v>9.6824131801494656E-2</v>
      </c>
      <c r="AL138" s="345"/>
      <c r="AM138" s="345"/>
      <c r="AN138" s="345"/>
      <c r="AO138" s="345"/>
      <c r="AP138" s="345"/>
      <c r="AQ138" s="345"/>
      <c r="AR138" s="345"/>
      <c r="AS138" s="35"/>
    </row>
    <row r="139" spans="1:45" ht="33.75" hidden="1" customHeight="1">
      <c r="A139" s="45" t="s">
        <v>4</v>
      </c>
      <c r="B139" s="46" t="s">
        <v>7</v>
      </c>
      <c r="C139" s="94" t="s">
        <v>67</v>
      </c>
      <c r="D139" s="94" t="s">
        <v>123</v>
      </c>
      <c r="E139" s="94" t="s">
        <v>46</v>
      </c>
      <c r="F139" s="94" t="s">
        <v>32</v>
      </c>
      <c r="G139" s="94" t="s">
        <v>5</v>
      </c>
      <c r="H139" s="177" t="s">
        <v>105</v>
      </c>
      <c r="I139" s="172" t="s">
        <v>12</v>
      </c>
      <c r="J139" s="130"/>
      <c r="K139" s="95">
        <v>2000000</v>
      </c>
      <c r="L139" s="96">
        <v>-1595000</v>
      </c>
      <c r="M139" s="96">
        <v>0</v>
      </c>
      <c r="N139" s="96">
        <v>-4350</v>
      </c>
      <c r="O139" s="96">
        <v>400650</v>
      </c>
      <c r="P139" s="96">
        <v>400000</v>
      </c>
      <c r="Q139" s="96">
        <v>400000</v>
      </c>
      <c r="R139" s="96">
        <v>400000</v>
      </c>
      <c r="S139" s="97">
        <v>0</v>
      </c>
      <c r="T139" s="96">
        <v>650</v>
      </c>
      <c r="U139" s="98">
        <f t="shared" si="8"/>
        <v>99.8377636340946</v>
      </c>
      <c r="V139" s="99">
        <f>IF(OR(R139="", R307="", R307=0), "", R139/R$307*100)</f>
        <v>0.27877336846509665</v>
      </c>
      <c r="W139" s="95">
        <v>0</v>
      </c>
      <c r="X139" s="96">
        <v>1100000</v>
      </c>
      <c r="Y139" s="96">
        <v>0</v>
      </c>
      <c r="Z139" s="96">
        <v>0</v>
      </c>
      <c r="AA139" s="96">
        <v>1100000</v>
      </c>
      <c r="AB139" s="97">
        <v>0</v>
      </c>
      <c r="AC139" s="100">
        <v>0</v>
      </c>
      <c r="AD139" s="95">
        <v>0</v>
      </c>
      <c r="AE139" s="96">
        <v>0</v>
      </c>
      <c r="AF139" s="96">
        <v>1100000</v>
      </c>
      <c r="AG139" s="101">
        <f t="shared" si="9"/>
        <v>0</v>
      </c>
      <c r="AH139" s="99">
        <f>IF(OR(AD139="", AD307="", AD307=0), "", AD139/AD$307*100)</f>
        <v>0</v>
      </c>
      <c r="AI139" s="102">
        <v>400000</v>
      </c>
      <c r="AJ139" s="5" t="str">
        <f t="shared" si="10"/>
        <v>皆増</v>
      </c>
      <c r="AK139" s="4">
        <f t="shared" si="11"/>
        <v>0.27877336846509665</v>
      </c>
      <c r="AL139" s="344" t="s">
        <v>371</v>
      </c>
      <c r="AM139" s="344" t="s">
        <v>372</v>
      </c>
      <c r="AN139" s="344" t="s">
        <v>377</v>
      </c>
      <c r="AO139" s="344"/>
      <c r="AP139" s="344"/>
      <c r="AQ139" s="344"/>
      <c r="AR139" s="344"/>
      <c r="AS139" s="34"/>
    </row>
    <row r="140" spans="1:45" ht="59.25" customHeight="1" thickBot="1">
      <c r="A140" s="67" t="s">
        <v>4</v>
      </c>
      <c r="B140" s="68" t="s">
        <v>7</v>
      </c>
      <c r="C140" s="94" t="s">
        <v>67</v>
      </c>
      <c r="D140" s="94" t="s">
        <v>123</v>
      </c>
      <c r="E140" s="94" t="s">
        <v>46</v>
      </c>
      <c r="F140" s="94" t="s">
        <v>32</v>
      </c>
      <c r="G140" s="94" t="s">
        <v>34</v>
      </c>
      <c r="H140" s="177" t="s">
        <v>126</v>
      </c>
      <c r="I140" s="172" t="s">
        <v>12</v>
      </c>
      <c r="J140" s="130"/>
      <c r="K140" s="95">
        <v>2000000</v>
      </c>
      <c r="L140" s="96">
        <v>-1595000</v>
      </c>
      <c r="M140" s="96">
        <v>0</v>
      </c>
      <c r="N140" s="96">
        <v>-4350</v>
      </c>
      <c r="O140" s="96">
        <v>400650</v>
      </c>
      <c r="P140" s="96">
        <v>400000</v>
      </c>
      <c r="Q140" s="96">
        <v>400000</v>
      </c>
      <c r="R140" s="96">
        <v>400000</v>
      </c>
      <c r="S140" s="97">
        <v>0</v>
      </c>
      <c r="T140" s="96">
        <v>650</v>
      </c>
      <c r="U140" s="98">
        <f t="shared" si="8"/>
        <v>99.8377636340946</v>
      </c>
      <c r="V140" s="99">
        <f>IF(OR(R140="", R307="", R307=0), "", R140/R$307*100)</f>
        <v>0.27877336846509665</v>
      </c>
      <c r="W140" s="95">
        <v>0</v>
      </c>
      <c r="X140" s="96">
        <v>1100000</v>
      </c>
      <c r="Y140" s="96">
        <v>0</v>
      </c>
      <c r="Z140" s="96">
        <v>0</v>
      </c>
      <c r="AA140" s="96">
        <v>1100000</v>
      </c>
      <c r="AB140" s="97">
        <v>0</v>
      </c>
      <c r="AC140" s="100">
        <v>0</v>
      </c>
      <c r="AD140" s="95">
        <v>0</v>
      </c>
      <c r="AE140" s="96">
        <v>0</v>
      </c>
      <c r="AF140" s="96">
        <v>1100000</v>
      </c>
      <c r="AG140" s="101">
        <f t="shared" si="9"/>
        <v>0</v>
      </c>
      <c r="AH140" s="99">
        <f>IF(OR(AD140="", AD307="", AD307=0), "", AD140/AD$307*100)</f>
        <v>0</v>
      </c>
      <c r="AI140" s="102">
        <v>400000</v>
      </c>
      <c r="AJ140" s="5" t="str">
        <f t="shared" si="10"/>
        <v>皆増</v>
      </c>
      <c r="AK140" s="4">
        <f t="shared" si="11"/>
        <v>0.27877336846509665</v>
      </c>
      <c r="AL140" s="345"/>
      <c r="AM140" s="345"/>
      <c r="AN140" s="345"/>
      <c r="AO140" s="345"/>
      <c r="AP140" s="345"/>
      <c r="AQ140" s="345"/>
      <c r="AR140" s="345"/>
      <c r="AS140" s="35"/>
    </row>
    <row r="141" spans="1:45" ht="14.25" hidden="1" customHeight="1">
      <c r="A141" s="45" t="s">
        <v>4</v>
      </c>
      <c r="B141" s="46" t="s">
        <v>7</v>
      </c>
      <c r="C141" s="94" t="s">
        <v>67</v>
      </c>
      <c r="D141" s="94" t="s">
        <v>123</v>
      </c>
      <c r="E141" s="94" t="s">
        <v>21</v>
      </c>
      <c r="F141" s="94" t="s">
        <v>5</v>
      </c>
      <c r="G141" s="94" t="s">
        <v>5</v>
      </c>
      <c r="H141" s="177" t="s">
        <v>25</v>
      </c>
      <c r="I141" s="172" t="s">
        <v>12</v>
      </c>
      <c r="J141" s="130"/>
      <c r="K141" s="95" t="s">
        <v>5</v>
      </c>
      <c r="L141" s="96" t="s">
        <v>5</v>
      </c>
      <c r="M141" s="96" t="s">
        <v>5</v>
      </c>
      <c r="N141" s="96" t="s">
        <v>5</v>
      </c>
      <c r="O141" s="96" t="s">
        <v>5</v>
      </c>
      <c r="P141" s="96" t="s">
        <v>5</v>
      </c>
      <c r="Q141" s="96" t="s">
        <v>5</v>
      </c>
      <c r="R141" s="96">
        <v>0</v>
      </c>
      <c r="S141" s="97" t="s">
        <v>5</v>
      </c>
      <c r="T141" s="96" t="s">
        <v>5</v>
      </c>
      <c r="U141" s="98" t="str">
        <f t="shared" si="8"/>
        <v/>
      </c>
      <c r="V141" s="99">
        <f>IF(OR(R141="", R307="", R307=0), "", R141/R$307*100)</f>
        <v>0</v>
      </c>
      <c r="W141" s="95">
        <v>0</v>
      </c>
      <c r="X141" s="96">
        <v>151000</v>
      </c>
      <c r="Y141" s="96">
        <v>0</v>
      </c>
      <c r="Z141" s="96">
        <v>0</v>
      </c>
      <c r="AA141" s="96">
        <v>151000</v>
      </c>
      <c r="AB141" s="97">
        <v>149827</v>
      </c>
      <c r="AC141" s="100">
        <v>149827</v>
      </c>
      <c r="AD141" s="95">
        <v>149827</v>
      </c>
      <c r="AE141" s="96">
        <v>0</v>
      </c>
      <c r="AF141" s="96">
        <v>1173</v>
      </c>
      <c r="AG141" s="101">
        <f t="shared" si="9"/>
        <v>99.223178807947022</v>
      </c>
      <c r="AH141" s="99">
        <f>IF(OR(AD141="", AD307="", AD307=0), "", AD141/AD$307*100)</f>
        <v>6.4822465006243807E-2</v>
      </c>
      <c r="AI141" s="102">
        <v>-149827</v>
      </c>
      <c r="AJ141" s="30" t="str">
        <f t="shared" si="10"/>
        <v>皆減</v>
      </c>
      <c r="AK141" s="29">
        <f t="shared" si="11"/>
        <v>-6.4822465006243807E-2</v>
      </c>
      <c r="AL141" s="344" t="s">
        <v>373</v>
      </c>
      <c r="AM141" s="344" t="s">
        <v>374</v>
      </c>
      <c r="AN141" s="344" t="s">
        <v>376</v>
      </c>
      <c r="AO141" s="344"/>
      <c r="AP141" s="344"/>
      <c r="AQ141" s="344"/>
      <c r="AR141" s="344"/>
      <c r="AS141" s="34"/>
    </row>
    <row r="142" spans="1:45" ht="13.5" hidden="1" customHeight="1">
      <c r="A142" s="56" t="s">
        <v>4</v>
      </c>
      <c r="B142" s="57" t="s">
        <v>7</v>
      </c>
      <c r="C142" s="94" t="s">
        <v>67</v>
      </c>
      <c r="D142" s="94" t="s">
        <v>123</v>
      </c>
      <c r="E142" s="94" t="s">
        <v>21</v>
      </c>
      <c r="F142" s="94" t="s">
        <v>127</v>
      </c>
      <c r="G142" s="94" t="s">
        <v>5</v>
      </c>
      <c r="H142" s="177" t="s">
        <v>128</v>
      </c>
      <c r="I142" s="172" t="s">
        <v>12</v>
      </c>
      <c r="J142" s="130"/>
      <c r="K142" s="95" t="s">
        <v>5</v>
      </c>
      <c r="L142" s="96" t="s">
        <v>5</v>
      </c>
      <c r="M142" s="96" t="s">
        <v>5</v>
      </c>
      <c r="N142" s="96" t="s">
        <v>5</v>
      </c>
      <c r="O142" s="96" t="s">
        <v>5</v>
      </c>
      <c r="P142" s="96" t="s">
        <v>5</v>
      </c>
      <c r="Q142" s="96" t="s">
        <v>5</v>
      </c>
      <c r="R142" s="96">
        <v>0</v>
      </c>
      <c r="S142" s="97" t="s">
        <v>5</v>
      </c>
      <c r="T142" s="96" t="s">
        <v>5</v>
      </c>
      <c r="U142" s="98" t="str">
        <f t="shared" si="8"/>
        <v/>
      </c>
      <c r="V142" s="99">
        <f>IF(OR(R142="", R307="", R307=0), "", R142/R$307*100)</f>
        <v>0</v>
      </c>
      <c r="W142" s="95">
        <v>0</v>
      </c>
      <c r="X142" s="96">
        <v>151000</v>
      </c>
      <c r="Y142" s="96">
        <v>0</v>
      </c>
      <c r="Z142" s="96">
        <v>0</v>
      </c>
      <c r="AA142" s="96">
        <v>151000</v>
      </c>
      <c r="AB142" s="97">
        <v>149827</v>
      </c>
      <c r="AC142" s="100">
        <v>149827</v>
      </c>
      <c r="AD142" s="95">
        <v>149827</v>
      </c>
      <c r="AE142" s="96">
        <v>0</v>
      </c>
      <c r="AF142" s="96">
        <v>1173</v>
      </c>
      <c r="AG142" s="101">
        <f t="shared" si="9"/>
        <v>99.223178807947022</v>
      </c>
      <c r="AH142" s="99">
        <f>IF(OR(AD142="", AD307="", AD307=0), "", AD142/AD$307*100)</f>
        <v>6.4822465006243807E-2</v>
      </c>
      <c r="AI142" s="102">
        <v>-149827</v>
      </c>
      <c r="AJ142" s="5" t="str">
        <f t="shared" si="10"/>
        <v>皆減</v>
      </c>
      <c r="AK142" s="4">
        <f t="shared" si="11"/>
        <v>-6.4822465006243807E-2</v>
      </c>
      <c r="AL142" s="345"/>
      <c r="AM142" s="345"/>
      <c r="AN142" s="345"/>
      <c r="AO142" s="345"/>
      <c r="AP142" s="345"/>
      <c r="AQ142" s="345"/>
      <c r="AR142" s="345"/>
      <c r="AS142" s="35"/>
    </row>
    <row r="143" spans="1:45" ht="35.25" customHeight="1" thickBot="1">
      <c r="A143" s="67" t="s">
        <v>4</v>
      </c>
      <c r="B143" s="68" t="s">
        <v>7</v>
      </c>
      <c r="C143" s="94" t="s">
        <v>67</v>
      </c>
      <c r="D143" s="94" t="s">
        <v>123</v>
      </c>
      <c r="E143" s="94" t="s">
        <v>21</v>
      </c>
      <c r="F143" s="94" t="s">
        <v>127</v>
      </c>
      <c r="G143" s="94" t="s">
        <v>129</v>
      </c>
      <c r="H143" s="177" t="s">
        <v>130</v>
      </c>
      <c r="I143" s="172" t="s">
        <v>12</v>
      </c>
      <c r="J143" s="130"/>
      <c r="K143" s="95" t="s">
        <v>5</v>
      </c>
      <c r="L143" s="96" t="s">
        <v>5</v>
      </c>
      <c r="M143" s="96" t="s">
        <v>5</v>
      </c>
      <c r="N143" s="96" t="s">
        <v>5</v>
      </c>
      <c r="O143" s="96" t="s">
        <v>5</v>
      </c>
      <c r="P143" s="96" t="s">
        <v>5</v>
      </c>
      <c r="Q143" s="96" t="s">
        <v>5</v>
      </c>
      <c r="R143" s="96">
        <v>0</v>
      </c>
      <c r="S143" s="97" t="s">
        <v>5</v>
      </c>
      <c r="T143" s="96" t="s">
        <v>5</v>
      </c>
      <c r="U143" s="98" t="str">
        <f t="shared" si="8"/>
        <v/>
      </c>
      <c r="V143" s="99">
        <f>IF(OR(R143="", R307="", R307=0), "", R143/R$307*100)</f>
        <v>0</v>
      </c>
      <c r="W143" s="95">
        <v>0</v>
      </c>
      <c r="X143" s="96">
        <v>151000</v>
      </c>
      <c r="Y143" s="96">
        <v>0</v>
      </c>
      <c r="Z143" s="96">
        <v>0</v>
      </c>
      <c r="AA143" s="96">
        <v>151000</v>
      </c>
      <c r="AB143" s="97">
        <v>149827</v>
      </c>
      <c r="AC143" s="100">
        <v>149827</v>
      </c>
      <c r="AD143" s="95">
        <v>149827</v>
      </c>
      <c r="AE143" s="96">
        <v>0</v>
      </c>
      <c r="AF143" s="96">
        <v>1173</v>
      </c>
      <c r="AG143" s="101">
        <f t="shared" si="9"/>
        <v>99.223178807947022</v>
      </c>
      <c r="AH143" s="99">
        <f>IF(OR(AD143="", AD307="", AD307=0), "", AD143/AD$307*100)</f>
        <v>6.4822465006243807E-2</v>
      </c>
      <c r="AI143" s="102">
        <v>-149827</v>
      </c>
      <c r="AJ143" s="5" t="str">
        <f t="shared" si="10"/>
        <v>皆減</v>
      </c>
      <c r="AK143" s="4">
        <f t="shared" si="11"/>
        <v>-6.4822465006243807E-2</v>
      </c>
      <c r="AL143" s="345"/>
      <c r="AM143" s="345"/>
      <c r="AN143" s="345"/>
      <c r="AO143" s="345"/>
      <c r="AP143" s="345"/>
      <c r="AQ143" s="345"/>
      <c r="AR143" s="345"/>
      <c r="AS143" s="35"/>
    </row>
    <row r="144" spans="1:45" ht="15.75" hidden="1" customHeight="1">
      <c r="A144" s="76" t="s">
        <v>4</v>
      </c>
      <c r="B144" s="77" t="s">
        <v>7</v>
      </c>
      <c r="C144" s="94" t="s">
        <v>67</v>
      </c>
      <c r="D144" s="94" t="s">
        <v>123</v>
      </c>
      <c r="E144" s="94" t="s">
        <v>36</v>
      </c>
      <c r="F144" s="94" t="s">
        <v>5</v>
      </c>
      <c r="G144" s="94" t="s">
        <v>5</v>
      </c>
      <c r="H144" s="177" t="s">
        <v>37</v>
      </c>
      <c r="I144" s="172" t="s">
        <v>12</v>
      </c>
      <c r="J144" s="130"/>
      <c r="K144" s="95" t="s">
        <v>5</v>
      </c>
      <c r="L144" s="96" t="s">
        <v>5</v>
      </c>
      <c r="M144" s="96" t="s">
        <v>5</v>
      </c>
      <c r="N144" s="96" t="s">
        <v>5</v>
      </c>
      <c r="O144" s="96" t="s">
        <v>5</v>
      </c>
      <c r="P144" s="96" t="s">
        <v>5</v>
      </c>
      <c r="Q144" s="96" t="s">
        <v>5</v>
      </c>
      <c r="R144" s="96">
        <v>0</v>
      </c>
      <c r="S144" s="97" t="s">
        <v>5</v>
      </c>
      <c r="T144" s="96" t="s">
        <v>5</v>
      </c>
      <c r="U144" s="98" t="str">
        <f t="shared" si="8"/>
        <v/>
      </c>
      <c r="V144" s="99">
        <f>IF(OR(R144="", R307="", R307=0), "", R144/R$307*100)</f>
        <v>0</v>
      </c>
      <c r="W144" s="95">
        <v>0</v>
      </c>
      <c r="X144" s="96">
        <v>92000</v>
      </c>
      <c r="Y144" s="96">
        <v>0</v>
      </c>
      <c r="Z144" s="96">
        <v>0</v>
      </c>
      <c r="AA144" s="96">
        <v>92000</v>
      </c>
      <c r="AB144" s="97">
        <v>91500</v>
      </c>
      <c r="AC144" s="100">
        <v>91500</v>
      </c>
      <c r="AD144" s="95">
        <v>91500</v>
      </c>
      <c r="AE144" s="96">
        <v>0</v>
      </c>
      <c r="AF144" s="96">
        <v>500</v>
      </c>
      <c r="AG144" s="101">
        <f t="shared" si="9"/>
        <v>99.456521739130437</v>
      </c>
      <c r="AH144" s="99">
        <f>IF(OR(AD144="", AD307="", AD307=0), "", AD144/AD$307*100)</f>
        <v>3.9587361076917439E-2</v>
      </c>
      <c r="AI144" s="102">
        <v>-91500</v>
      </c>
      <c r="AJ144" s="30" t="str">
        <f t="shared" si="10"/>
        <v>皆減</v>
      </c>
      <c r="AK144" s="29">
        <f t="shared" si="11"/>
        <v>-3.9587361076917439E-2</v>
      </c>
      <c r="AL144" s="344" t="s">
        <v>375</v>
      </c>
      <c r="AM144" s="344" t="s">
        <v>374</v>
      </c>
      <c r="AN144" s="344" t="s">
        <v>376</v>
      </c>
      <c r="AO144" s="344"/>
      <c r="AP144" s="344"/>
      <c r="AQ144" s="344"/>
      <c r="AR144" s="344"/>
      <c r="AS144" s="34"/>
    </row>
    <row r="145" spans="1:45" ht="15" hidden="1" customHeight="1">
      <c r="A145" s="56" t="s">
        <v>4</v>
      </c>
      <c r="B145" s="57" t="s">
        <v>7</v>
      </c>
      <c r="C145" s="94" t="s">
        <v>67</v>
      </c>
      <c r="D145" s="94" t="s">
        <v>123</v>
      </c>
      <c r="E145" s="94" t="s">
        <v>36</v>
      </c>
      <c r="F145" s="94" t="s">
        <v>21</v>
      </c>
      <c r="G145" s="94" t="s">
        <v>5</v>
      </c>
      <c r="H145" s="177" t="s">
        <v>90</v>
      </c>
      <c r="I145" s="172" t="s">
        <v>12</v>
      </c>
      <c r="J145" s="130"/>
      <c r="K145" s="95" t="s">
        <v>5</v>
      </c>
      <c r="L145" s="96" t="s">
        <v>5</v>
      </c>
      <c r="M145" s="96" t="s">
        <v>5</v>
      </c>
      <c r="N145" s="96" t="s">
        <v>5</v>
      </c>
      <c r="O145" s="96" t="s">
        <v>5</v>
      </c>
      <c r="P145" s="96" t="s">
        <v>5</v>
      </c>
      <c r="Q145" s="96" t="s">
        <v>5</v>
      </c>
      <c r="R145" s="96">
        <v>0</v>
      </c>
      <c r="S145" s="97" t="s">
        <v>5</v>
      </c>
      <c r="T145" s="96" t="s">
        <v>5</v>
      </c>
      <c r="U145" s="98" t="str">
        <f t="shared" si="8"/>
        <v/>
      </c>
      <c r="V145" s="99">
        <f>IF(OR(R145="", R307="", R307=0), "", R145/R$307*100)</f>
        <v>0</v>
      </c>
      <c r="W145" s="95">
        <v>0</v>
      </c>
      <c r="X145" s="96">
        <v>92000</v>
      </c>
      <c r="Y145" s="96">
        <v>0</v>
      </c>
      <c r="Z145" s="96">
        <v>0</v>
      </c>
      <c r="AA145" s="96">
        <v>92000</v>
      </c>
      <c r="AB145" s="97">
        <v>91500</v>
      </c>
      <c r="AC145" s="100">
        <v>91500</v>
      </c>
      <c r="AD145" s="95">
        <v>91500</v>
      </c>
      <c r="AE145" s="96">
        <v>0</v>
      </c>
      <c r="AF145" s="96">
        <v>500</v>
      </c>
      <c r="AG145" s="101">
        <f t="shared" si="9"/>
        <v>99.456521739130437</v>
      </c>
      <c r="AH145" s="99">
        <f>IF(OR(AD145="", AD307="", AD307=0), "", AD145/AD$307*100)</f>
        <v>3.9587361076917439E-2</v>
      </c>
      <c r="AI145" s="102">
        <v>-91500</v>
      </c>
      <c r="AJ145" s="5" t="str">
        <f t="shared" si="10"/>
        <v>皆減</v>
      </c>
      <c r="AK145" s="4">
        <f t="shared" si="11"/>
        <v>-3.9587361076917439E-2</v>
      </c>
      <c r="AL145" s="345"/>
      <c r="AM145" s="345"/>
      <c r="AN145" s="345"/>
      <c r="AO145" s="345"/>
      <c r="AP145" s="345"/>
      <c r="AQ145" s="345"/>
      <c r="AR145" s="345"/>
      <c r="AS145" s="35"/>
    </row>
    <row r="146" spans="1:45" ht="29.25" customHeight="1" thickBot="1">
      <c r="A146" s="67" t="s">
        <v>4</v>
      </c>
      <c r="B146" s="68" t="s">
        <v>7</v>
      </c>
      <c r="C146" s="94" t="s">
        <v>67</v>
      </c>
      <c r="D146" s="94" t="s">
        <v>123</v>
      </c>
      <c r="E146" s="94" t="s">
        <v>36</v>
      </c>
      <c r="F146" s="94" t="s">
        <v>21</v>
      </c>
      <c r="G146" s="94" t="s">
        <v>23</v>
      </c>
      <c r="H146" s="177" t="s">
        <v>91</v>
      </c>
      <c r="I146" s="172" t="s">
        <v>12</v>
      </c>
      <c r="J146" s="130"/>
      <c r="K146" s="95" t="s">
        <v>5</v>
      </c>
      <c r="L146" s="96" t="s">
        <v>5</v>
      </c>
      <c r="M146" s="96" t="s">
        <v>5</v>
      </c>
      <c r="N146" s="96" t="s">
        <v>5</v>
      </c>
      <c r="O146" s="96" t="s">
        <v>5</v>
      </c>
      <c r="P146" s="96" t="s">
        <v>5</v>
      </c>
      <c r="Q146" s="96" t="s">
        <v>5</v>
      </c>
      <c r="R146" s="96">
        <v>0</v>
      </c>
      <c r="S146" s="97" t="s">
        <v>5</v>
      </c>
      <c r="T146" s="96" t="s">
        <v>5</v>
      </c>
      <c r="U146" s="98" t="str">
        <f t="shared" si="8"/>
        <v/>
      </c>
      <c r="V146" s="99">
        <f>IF(OR(R146="", R307="", R307=0), "", R146/R$307*100)</f>
        <v>0</v>
      </c>
      <c r="W146" s="95">
        <v>0</v>
      </c>
      <c r="X146" s="96">
        <v>92000</v>
      </c>
      <c r="Y146" s="96">
        <v>0</v>
      </c>
      <c r="Z146" s="96">
        <v>0</v>
      </c>
      <c r="AA146" s="96">
        <v>92000</v>
      </c>
      <c r="AB146" s="97">
        <v>91500</v>
      </c>
      <c r="AC146" s="100">
        <v>91500</v>
      </c>
      <c r="AD146" s="95">
        <v>91500</v>
      </c>
      <c r="AE146" s="96">
        <v>0</v>
      </c>
      <c r="AF146" s="96">
        <v>500</v>
      </c>
      <c r="AG146" s="101">
        <f t="shared" si="9"/>
        <v>99.456521739130437</v>
      </c>
      <c r="AH146" s="99">
        <f>IF(OR(AD146="", AD307="", AD307=0), "", AD146/AD$307*100)</f>
        <v>3.9587361076917439E-2</v>
      </c>
      <c r="AI146" s="102">
        <v>-91500</v>
      </c>
      <c r="AJ146" s="5" t="str">
        <f t="shared" si="10"/>
        <v>皆減</v>
      </c>
      <c r="AK146" s="4">
        <f t="shared" si="11"/>
        <v>-3.9587361076917439E-2</v>
      </c>
      <c r="AL146" s="345"/>
      <c r="AM146" s="345"/>
      <c r="AN146" s="345"/>
      <c r="AO146" s="345"/>
      <c r="AP146" s="345"/>
      <c r="AQ146" s="345"/>
      <c r="AR146" s="345"/>
      <c r="AS146" s="35"/>
    </row>
    <row r="147" spans="1:45" ht="23.25" hidden="1" customHeight="1" thickBot="1">
      <c r="A147" s="76" t="s">
        <v>4</v>
      </c>
      <c r="B147" s="77" t="s">
        <v>7</v>
      </c>
      <c r="C147" s="94" t="s">
        <v>19</v>
      </c>
      <c r="D147" s="94" t="s">
        <v>5</v>
      </c>
      <c r="E147" s="94" t="s">
        <v>5</v>
      </c>
      <c r="F147" s="94" t="s">
        <v>5</v>
      </c>
      <c r="G147" s="94" t="s">
        <v>5</v>
      </c>
      <c r="H147" s="177" t="s">
        <v>131</v>
      </c>
      <c r="I147" s="172" t="s">
        <v>5</v>
      </c>
      <c r="J147" s="130"/>
      <c r="K147" s="95">
        <v>15222000</v>
      </c>
      <c r="L147" s="96">
        <v>198000</v>
      </c>
      <c r="M147" s="96">
        <v>0</v>
      </c>
      <c r="N147" s="96">
        <v>0</v>
      </c>
      <c r="O147" s="96">
        <v>15420000</v>
      </c>
      <c r="P147" s="96">
        <v>9924238</v>
      </c>
      <c r="Q147" s="96">
        <v>9924238</v>
      </c>
      <c r="R147" s="96">
        <v>9924238</v>
      </c>
      <c r="S147" s="97">
        <v>0</v>
      </c>
      <c r="T147" s="96">
        <v>5495762</v>
      </c>
      <c r="U147" s="98">
        <f t="shared" si="8"/>
        <v>64.359520103761341</v>
      </c>
      <c r="V147" s="99">
        <f>IF(OR(R147="", R307="", R307=0), "", R147/R$307*100)</f>
        <v>6.916533141773284</v>
      </c>
      <c r="W147" s="95">
        <v>12604000</v>
      </c>
      <c r="X147" s="96">
        <v>0</v>
      </c>
      <c r="Y147" s="96">
        <v>0</v>
      </c>
      <c r="Z147" s="96">
        <v>83600</v>
      </c>
      <c r="AA147" s="96">
        <v>12687600</v>
      </c>
      <c r="AB147" s="97">
        <v>9116263</v>
      </c>
      <c r="AC147" s="100">
        <v>9116263</v>
      </c>
      <c r="AD147" s="95">
        <v>9116263</v>
      </c>
      <c r="AE147" s="96">
        <v>0</v>
      </c>
      <c r="AF147" s="96">
        <v>3571337</v>
      </c>
      <c r="AG147" s="101">
        <f t="shared" si="9"/>
        <v>71.851752892588038</v>
      </c>
      <c r="AH147" s="99">
        <f>IF(OR(AD147="", AD307="", AD307=0), "", AD147/AD$307*100)</f>
        <v>3.9441398366463676</v>
      </c>
      <c r="AI147" s="102">
        <v>807975</v>
      </c>
      <c r="AJ147" s="26">
        <f t="shared" si="10"/>
        <v>8.8630066947388428</v>
      </c>
      <c r="AK147" s="25">
        <f t="shared" si="11"/>
        <v>2.9723933051269165</v>
      </c>
      <c r="AL147" s="145"/>
      <c r="AM147" s="147"/>
      <c r="AN147" s="147"/>
      <c r="AO147" s="147"/>
      <c r="AP147" s="147"/>
      <c r="AQ147" s="147"/>
      <c r="AR147" s="147"/>
    </row>
    <row r="148" spans="1:45" ht="99.75" customHeight="1" thickBot="1">
      <c r="A148" s="89" t="s">
        <v>4</v>
      </c>
      <c r="B148" s="90" t="s">
        <v>7</v>
      </c>
      <c r="C148" s="94" t="s">
        <v>19</v>
      </c>
      <c r="D148" s="94" t="s">
        <v>85</v>
      </c>
      <c r="E148" s="94" t="s">
        <v>5</v>
      </c>
      <c r="F148" s="94" t="s">
        <v>5</v>
      </c>
      <c r="G148" s="94" t="s">
        <v>5</v>
      </c>
      <c r="H148" s="177" t="s">
        <v>132</v>
      </c>
      <c r="I148" s="172" t="s">
        <v>12</v>
      </c>
      <c r="J148" s="130"/>
      <c r="K148" s="95">
        <v>15222000</v>
      </c>
      <c r="L148" s="96">
        <v>198000</v>
      </c>
      <c r="M148" s="96">
        <v>0</v>
      </c>
      <c r="N148" s="96">
        <v>0</v>
      </c>
      <c r="O148" s="96">
        <v>15420000</v>
      </c>
      <c r="P148" s="96">
        <v>9924238</v>
      </c>
      <c r="Q148" s="96">
        <v>9924238</v>
      </c>
      <c r="R148" s="96">
        <v>9924238</v>
      </c>
      <c r="S148" s="97">
        <v>0</v>
      </c>
      <c r="T148" s="96">
        <v>5495762</v>
      </c>
      <c r="U148" s="98">
        <f t="shared" si="8"/>
        <v>64.359520103761341</v>
      </c>
      <c r="V148" s="99">
        <f>IF(OR(R148="", R307="", R307=0), "", R148/R$307*100)</f>
        <v>6.916533141773284</v>
      </c>
      <c r="W148" s="95">
        <v>12604000</v>
      </c>
      <c r="X148" s="96">
        <v>0</v>
      </c>
      <c r="Y148" s="96">
        <v>0</v>
      </c>
      <c r="Z148" s="96">
        <v>83600</v>
      </c>
      <c r="AA148" s="96">
        <v>12687600</v>
      </c>
      <c r="AB148" s="97">
        <v>9116263</v>
      </c>
      <c r="AC148" s="100">
        <v>9116263</v>
      </c>
      <c r="AD148" s="95">
        <v>9116263</v>
      </c>
      <c r="AE148" s="96">
        <v>0</v>
      </c>
      <c r="AF148" s="96">
        <v>3571337</v>
      </c>
      <c r="AG148" s="101">
        <f t="shared" si="9"/>
        <v>71.851752892588038</v>
      </c>
      <c r="AH148" s="99">
        <f>IF(OR(AD148="", AD307="", AD307=0), "", AD148/AD$307*100)</f>
        <v>3.9441398366463676</v>
      </c>
      <c r="AI148" s="102">
        <v>807975</v>
      </c>
      <c r="AJ148" s="28">
        <f t="shared" si="10"/>
        <v>8.8630066947388428</v>
      </c>
      <c r="AK148" s="27">
        <f t="shared" si="11"/>
        <v>2.9723933051269165</v>
      </c>
      <c r="AL148" s="143" t="s">
        <v>273</v>
      </c>
      <c r="AM148" s="169"/>
      <c r="AN148" s="169"/>
      <c r="AO148" s="169"/>
      <c r="AP148" s="169"/>
      <c r="AQ148" s="169"/>
      <c r="AR148" s="169"/>
      <c r="AS148" s="32"/>
    </row>
    <row r="149" spans="1:45" ht="23.25" hidden="1" customHeight="1">
      <c r="A149" s="45" t="s">
        <v>4</v>
      </c>
      <c r="B149" s="46" t="s">
        <v>7</v>
      </c>
      <c r="C149" s="94" t="s">
        <v>19</v>
      </c>
      <c r="D149" s="94" t="s">
        <v>85</v>
      </c>
      <c r="E149" s="94" t="s">
        <v>7</v>
      </c>
      <c r="F149" s="94" t="s">
        <v>5</v>
      </c>
      <c r="G149" s="94" t="s">
        <v>5</v>
      </c>
      <c r="H149" s="177" t="s">
        <v>71</v>
      </c>
      <c r="I149" s="172" t="s">
        <v>12</v>
      </c>
      <c r="J149" s="130"/>
      <c r="K149" s="95">
        <v>4063000</v>
      </c>
      <c r="L149" s="96">
        <v>198000</v>
      </c>
      <c r="M149" s="96">
        <v>0</v>
      </c>
      <c r="N149" s="96">
        <v>0</v>
      </c>
      <c r="O149" s="96">
        <v>4261000</v>
      </c>
      <c r="P149" s="96">
        <v>4052455</v>
      </c>
      <c r="Q149" s="96">
        <v>4052455</v>
      </c>
      <c r="R149" s="96">
        <v>4052455</v>
      </c>
      <c r="S149" s="97">
        <v>0</v>
      </c>
      <c r="T149" s="96">
        <v>208545</v>
      </c>
      <c r="U149" s="98">
        <f t="shared" si="8"/>
        <v>95.105726355315653</v>
      </c>
      <c r="V149" s="99">
        <f>IF(OR(R149="", R307="", R307=0), "", R149/R$307*100)</f>
        <v>2.8242913272580576</v>
      </c>
      <c r="W149" s="95">
        <v>3845000</v>
      </c>
      <c r="X149" s="96">
        <v>0</v>
      </c>
      <c r="Y149" s="96">
        <v>0</v>
      </c>
      <c r="Z149" s="96">
        <v>0</v>
      </c>
      <c r="AA149" s="96">
        <v>3845000</v>
      </c>
      <c r="AB149" s="97">
        <v>3727152</v>
      </c>
      <c r="AC149" s="100">
        <v>3727152</v>
      </c>
      <c r="AD149" s="95">
        <v>3727152</v>
      </c>
      <c r="AE149" s="96">
        <v>0</v>
      </c>
      <c r="AF149" s="96">
        <v>117848</v>
      </c>
      <c r="AG149" s="101">
        <f t="shared" si="9"/>
        <v>96.935032509752929</v>
      </c>
      <c r="AH149" s="99">
        <f>IF(OR(AD149="", AD307="", AD307=0), "", AD149/AD$307*100)</f>
        <v>1.6125476722683603</v>
      </c>
      <c r="AI149" s="102">
        <v>325303</v>
      </c>
      <c r="AJ149" s="30">
        <f t="shared" si="10"/>
        <v>8.727924163007037</v>
      </c>
      <c r="AK149" s="29">
        <f t="shared" si="11"/>
        <v>1.2117436549896974</v>
      </c>
      <c r="AL149" s="344" t="s">
        <v>282</v>
      </c>
      <c r="AM149" s="344"/>
      <c r="AN149" s="344"/>
      <c r="AO149" s="344"/>
      <c r="AP149" s="344"/>
      <c r="AQ149" s="344"/>
      <c r="AR149" s="344"/>
      <c r="AS149" s="34"/>
    </row>
    <row r="150" spans="1:45" ht="23.25" hidden="1" customHeight="1">
      <c r="A150" s="56" t="s">
        <v>4</v>
      </c>
      <c r="B150" s="57" t="s">
        <v>7</v>
      </c>
      <c r="C150" s="94" t="s">
        <v>19</v>
      </c>
      <c r="D150" s="94" t="s">
        <v>85</v>
      </c>
      <c r="E150" s="94" t="s">
        <v>7</v>
      </c>
      <c r="F150" s="94" t="s">
        <v>72</v>
      </c>
      <c r="G150" s="94" t="s">
        <v>5</v>
      </c>
      <c r="H150" s="177" t="s">
        <v>73</v>
      </c>
      <c r="I150" s="172" t="s">
        <v>12</v>
      </c>
      <c r="J150" s="130"/>
      <c r="K150" s="95">
        <v>4063000</v>
      </c>
      <c r="L150" s="96">
        <v>198000</v>
      </c>
      <c r="M150" s="96">
        <v>0</v>
      </c>
      <c r="N150" s="96">
        <v>0</v>
      </c>
      <c r="O150" s="96">
        <v>4261000</v>
      </c>
      <c r="P150" s="96">
        <v>4052455</v>
      </c>
      <c r="Q150" s="96">
        <v>4052455</v>
      </c>
      <c r="R150" s="96">
        <v>4052455</v>
      </c>
      <c r="S150" s="97">
        <v>0</v>
      </c>
      <c r="T150" s="96">
        <v>208545</v>
      </c>
      <c r="U150" s="98">
        <f t="shared" si="8"/>
        <v>95.105726355315653</v>
      </c>
      <c r="V150" s="99">
        <f>IF(OR(R150="", R307="", R307=0), "", R150/R$307*100)</f>
        <v>2.8242913272580576</v>
      </c>
      <c r="W150" s="95">
        <v>3845000</v>
      </c>
      <c r="X150" s="96">
        <v>0</v>
      </c>
      <c r="Y150" s="96">
        <v>0</v>
      </c>
      <c r="Z150" s="96">
        <v>0</v>
      </c>
      <c r="AA150" s="96">
        <v>3845000</v>
      </c>
      <c r="AB150" s="97">
        <v>3727152</v>
      </c>
      <c r="AC150" s="100">
        <v>3727152</v>
      </c>
      <c r="AD150" s="95">
        <v>3727152</v>
      </c>
      <c r="AE150" s="96">
        <v>0</v>
      </c>
      <c r="AF150" s="96">
        <v>117848</v>
      </c>
      <c r="AG150" s="101">
        <f t="shared" si="9"/>
        <v>96.935032509752929</v>
      </c>
      <c r="AH150" s="99">
        <f>IF(OR(AD150="", AD307="", AD307=0), "", AD150/AD$307*100)</f>
        <v>1.6125476722683603</v>
      </c>
      <c r="AI150" s="102">
        <v>325303</v>
      </c>
      <c r="AJ150" s="5">
        <f t="shared" si="10"/>
        <v>8.727924163007037</v>
      </c>
      <c r="AK150" s="4">
        <f t="shared" si="11"/>
        <v>1.2117436549896974</v>
      </c>
      <c r="AL150" s="345"/>
      <c r="AM150" s="345"/>
      <c r="AN150" s="345"/>
      <c r="AO150" s="345"/>
      <c r="AP150" s="345"/>
      <c r="AQ150" s="345"/>
      <c r="AR150" s="345"/>
      <c r="AS150" s="35"/>
    </row>
    <row r="151" spans="1:45" ht="23.25" customHeight="1" thickBot="1">
      <c r="A151" s="67" t="s">
        <v>4</v>
      </c>
      <c r="B151" s="68" t="s">
        <v>7</v>
      </c>
      <c r="C151" s="94" t="s">
        <v>19</v>
      </c>
      <c r="D151" s="94" t="s">
        <v>85</v>
      </c>
      <c r="E151" s="94" t="s">
        <v>7</v>
      </c>
      <c r="F151" s="94" t="s">
        <v>72</v>
      </c>
      <c r="G151" s="94" t="s">
        <v>74</v>
      </c>
      <c r="H151" s="177" t="s">
        <v>282</v>
      </c>
      <c r="I151" s="172" t="s">
        <v>12</v>
      </c>
      <c r="J151" s="130"/>
      <c r="K151" s="95">
        <v>4063000</v>
      </c>
      <c r="L151" s="96">
        <v>198000</v>
      </c>
      <c r="M151" s="96">
        <v>0</v>
      </c>
      <c r="N151" s="96">
        <v>0</v>
      </c>
      <c r="O151" s="96">
        <v>4261000</v>
      </c>
      <c r="P151" s="96">
        <v>4052455</v>
      </c>
      <c r="Q151" s="96">
        <v>4052455</v>
      </c>
      <c r="R151" s="96">
        <v>4052455</v>
      </c>
      <c r="S151" s="97">
        <v>0</v>
      </c>
      <c r="T151" s="96">
        <v>208545</v>
      </c>
      <c r="U151" s="98">
        <f t="shared" si="8"/>
        <v>95.105726355315653</v>
      </c>
      <c r="V151" s="99">
        <f>IF(OR(R151="", R307="", R307=0), "", R151/R$307*100)</f>
        <v>2.8242913272580576</v>
      </c>
      <c r="W151" s="95">
        <v>3845000</v>
      </c>
      <c r="X151" s="96">
        <v>0</v>
      </c>
      <c r="Y151" s="96">
        <v>0</v>
      </c>
      <c r="Z151" s="96">
        <v>0</v>
      </c>
      <c r="AA151" s="96">
        <v>3845000</v>
      </c>
      <c r="AB151" s="97">
        <v>3727152</v>
      </c>
      <c r="AC151" s="100">
        <v>3727152</v>
      </c>
      <c r="AD151" s="95">
        <v>3727152</v>
      </c>
      <c r="AE151" s="96">
        <v>0</v>
      </c>
      <c r="AF151" s="96">
        <v>117848</v>
      </c>
      <c r="AG151" s="101">
        <f t="shared" si="9"/>
        <v>96.935032509752929</v>
      </c>
      <c r="AH151" s="99">
        <f>IF(OR(AD151="", AD307="", AD307=0), "", AD151/AD$307*100)</f>
        <v>1.6125476722683603</v>
      </c>
      <c r="AI151" s="102">
        <v>325303</v>
      </c>
      <c r="AJ151" s="5">
        <f t="shared" si="10"/>
        <v>8.727924163007037</v>
      </c>
      <c r="AK151" s="4">
        <f t="shared" si="11"/>
        <v>1.2117436549896974</v>
      </c>
      <c r="AL151" s="345"/>
      <c r="AM151" s="345"/>
      <c r="AN151" s="345"/>
      <c r="AO151" s="345"/>
      <c r="AP151" s="345"/>
      <c r="AQ151" s="345"/>
      <c r="AR151" s="345"/>
      <c r="AS151" s="35"/>
    </row>
    <row r="152" spans="1:45" ht="23.25" hidden="1" customHeight="1" thickBot="1">
      <c r="A152" s="80" t="s">
        <v>4</v>
      </c>
      <c r="B152" s="81" t="s">
        <v>7</v>
      </c>
      <c r="C152" s="94" t="s">
        <v>19</v>
      </c>
      <c r="D152" s="94" t="s">
        <v>85</v>
      </c>
      <c r="E152" s="94" t="s">
        <v>21</v>
      </c>
      <c r="F152" s="94" t="s">
        <v>5</v>
      </c>
      <c r="G152" s="94" t="s">
        <v>5</v>
      </c>
      <c r="H152" s="177" t="s">
        <v>25</v>
      </c>
      <c r="I152" s="172" t="s">
        <v>12</v>
      </c>
      <c r="J152" s="130"/>
      <c r="K152" s="95">
        <v>7305000</v>
      </c>
      <c r="L152" s="96">
        <v>0</v>
      </c>
      <c r="M152" s="96">
        <v>0</v>
      </c>
      <c r="N152" s="96">
        <v>135300</v>
      </c>
      <c r="O152" s="96">
        <v>7440300</v>
      </c>
      <c r="P152" s="96">
        <v>3441527</v>
      </c>
      <c r="Q152" s="96">
        <v>3441527</v>
      </c>
      <c r="R152" s="96">
        <v>3441527</v>
      </c>
      <c r="S152" s="97">
        <v>0</v>
      </c>
      <c r="T152" s="96">
        <v>3998773</v>
      </c>
      <c r="U152" s="98">
        <f t="shared" si="8"/>
        <v>46.255218203567061</v>
      </c>
      <c r="V152" s="99">
        <f>IF(OR(R152="", R307="", R307=0), "", R152/R$307*100)</f>
        <v>2.3985151861339467</v>
      </c>
      <c r="W152" s="95">
        <v>3447000</v>
      </c>
      <c r="X152" s="96">
        <v>0</v>
      </c>
      <c r="Y152" s="96">
        <v>0</v>
      </c>
      <c r="Z152" s="96">
        <v>0</v>
      </c>
      <c r="AA152" s="96">
        <v>3447000</v>
      </c>
      <c r="AB152" s="97">
        <v>1924775</v>
      </c>
      <c r="AC152" s="100">
        <v>1924775</v>
      </c>
      <c r="AD152" s="95">
        <v>1924775</v>
      </c>
      <c r="AE152" s="96">
        <v>0</v>
      </c>
      <c r="AF152" s="96">
        <v>1522225</v>
      </c>
      <c r="AG152" s="101">
        <f t="shared" si="9"/>
        <v>55.839135480127645</v>
      </c>
      <c r="AH152" s="99">
        <f>IF(OR(AD152="", AD307="", AD307=0), "", AD152/AD$307*100)</f>
        <v>0.83275150728769132</v>
      </c>
      <c r="AI152" s="102">
        <v>1516752</v>
      </c>
      <c r="AJ152" s="30">
        <f t="shared" si="10"/>
        <v>78.801522255848084</v>
      </c>
      <c r="AK152" s="29">
        <f t="shared" si="11"/>
        <v>1.5657636788462552</v>
      </c>
      <c r="AL152" s="145"/>
      <c r="AM152" s="147"/>
      <c r="AN152" s="147"/>
      <c r="AO152" s="147"/>
      <c r="AP152" s="147"/>
      <c r="AQ152" s="147"/>
      <c r="AR152" s="147"/>
    </row>
    <row r="153" spans="1:45" ht="23.25" hidden="1" customHeight="1">
      <c r="A153" s="45" t="s">
        <v>4</v>
      </c>
      <c r="B153" s="46" t="s">
        <v>7</v>
      </c>
      <c r="C153" s="94" t="s">
        <v>19</v>
      </c>
      <c r="D153" s="94" t="s">
        <v>85</v>
      </c>
      <c r="E153" s="94" t="s">
        <v>21</v>
      </c>
      <c r="F153" s="94" t="s">
        <v>21</v>
      </c>
      <c r="G153" s="94" t="s">
        <v>5</v>
      </c>
      <c r="H153" s="177" t="s">
        <v>26</v>
      </c>
      <c r="I153" s="172" t="s">
        <v>12</v>
      </c>
      <c r="J153" s="130"/>
      <c r="K153" s="95">
        <v>169000</v>
      </c>
      <c r="L153" s="96">
        <v>0</v>
      </c>
      <c r="M153" s="96">
        <v>0</v>
      </c>
      <c r="N153" s="96">
        <v>0</v>
      </c>
      <c r="O153" s="96">
        <v>169000</v>
      </c>
      <c r="P153" s="96">
        <v>168563</v>
      </c>
      <c r="Q153" s="96">
        <v>168563</v>
      </c>
      <c r="R153" s="96">
        <v>168563</v>
      </c>
      <c r="S153" s="97">
        <v>0</v>
      </c>
      <c r="T153" s="96">
        <v>437</v>
      </c>
      <c r="U153" s="98">
        <f t="shared" si="8"/>
        <v>99.7414201183432</v>
      </c>
      <c r="V153" s="99">
        <f>IF(OR(R153="", R307="", R307=0), "", R153/R$307*100)</f>
        <v>0.1174771882714552</v>
      </c>
      <c r="W153" s="95">
        <v>162000</v>
      </c>
      <c r="X153" s="96">
        <v>0</v>
      </c>
      <c r="Y153" s="96">
        <v>0</v>
      </c>
      <c r="Z153" s="96">
        <v>0</v>
      </c>
      <c r="AA153" s="96">
        <v>162000</v>
      </c>
      <c r="AB153" s="97">
        <v>124510</v>
      </c>
      <c r="AC153" s="100">
        <v>124510</v>
      </c>
      <c r="AD153" s="95">
        <v>124510</v>
      </c>
      <c r="AE153" s="96">
        <v>0</v>
      </c>
      <c r="AF153" s="96">
        <v>37490</v>
      </c>
      <c r="AG153" s="101">
        <f t="shared" si="9"/>
        <v>76.858024691358025</v>
      </c>
      <c r="AH153" s="99">
        <f>IF(OR(AD153="", AD307="", AD307=0), "", AD153/AD$307*100)</f>
        <v>5.3869096477453443E-2</v>
      </c>
      <c r="AI153" s="102">
        <v>44053</v>
      </c>
      <c r="AJ153" s="5">
        <f t="shared" si="10"/>
        <v>35.381093888041121</v>
      </c>
      <c r="AK153" s="4">
        <f t="shared" si="11"/>
        <v>6.3608091794001759E-2</v>
      </c>
      <c r="AL153" s="344"/>
      <c r="AM153" s="344"/>
      <c r="AN153" s="344"/>
      <c r="AO153" s="344"/>
      <c r="AP153" s="344"/>
      <c r="AQ153" s="344"/>
      <c r="AR153" s="344"/>
      <c r="AS153" s="34"/>
    </row>
    <row r="154" spans="1:45" ht="23.25" customHeight="1" thickBot="1">
      <c r="A154" s="67" t="s">
        <v>4</v>
      </c>
      <c r="B154" s="68" t="s">
        <v>7</v>
      </c>
      <c r="C154" s="94" t="s">
        <v>19</v>
      </c>
      <c r="D154" s="94" t="s">
        <v>85</v>
      </c>
      <c r="E154" s="94" t="s">
        <v>21</v>
      </c>
      <c r="F154" s="94" t="s">
        <v>21</v>
      </c>
      <c r="G154" s="94" t="s">
        <v>23</v>
      </c>
      <c r="H154" s="177" t="s">
        <v>27</v>
      </c>
      <c r="I154" s="172" t="s">
        <v>12</v>
      </c>
      <c r="J154" s="130"/>
      <c r="K154" s="95">
        <v>169000</v>
      </c>
      <c r="L154" s="96">
        <v>0</v>
      </c>
      <c r="M154" s="96">
        <v>0</v>
      </c>
      <c r="N154" s="96">
        <v>0</v>
      </c>
      <c r="O154" s="96">
        <v>169000</v>
      </c>
      <c r="P154" s="96">
        <v>168563</v>
      </c>
      <c r="Q154" s="96">
        <v>168563</v>
      </c>
      <c r="R154" s="96">
        <v>168563</v>
      </c>
      <c r="S154" s="97">
        <v>0</v>
      </c>
      <c r="T154" s="96">
        <v>437</v>
      </c>
      <c r="U154" s="98">
        <f t="shared" si="8"/>
        <v>99.7414201183432</v>
      </c>
      <c r="V154" s="99">
        <f>IF(OR(R154="", R307="", R307=0), "", R154/R$307*100)</f>
        <v>0.1174771882714552</v>
      </c>
      <c r="W154" s="95">
        <v>162000</v>
      </c>
      <c r="X154" s="96">
        <v>0</v>
      </c>
      <c r="Y154" s="96">
        <v>0</v>
      </c>
      <c r="Z154" s="96">
        <v>0</v>
      </c>
      <c r="AA154" s="96">
        <v>162000</v>
      </c>
      <c r="AB154" s="97">
        <v>124510</v>
      </c>
      <c r="AC154" s="100">
        <v>124510</v>
      </c>
      <c r="AD154" s="95">
        <v>124510</v>
      </c>
      <c r="AE154" s="96">
        <v>0</v>
      </c>
      <c r="AF154" s="96">
        <v>37490</v>
      </c>
      <c r="AG154" s="101">
        <f t="shared" si="9"/>
        <v>76.858024691358025</v>
      </c>
      <c r="AH154" s="99">
        <f>IF(OR(AD154="", AD307="", AD307=0), "", AD154/AD$307*100)</f>
        <v>5.3869096477453443E-2</v>
      </c>
      <c r="AI154" s="102">
        <v>44053</v>
      </c>
      <c r="AJ154" s="5">
        <f t="shared" si="10"/>
        <v>35.381093888041121</v>
      </c>
      <c r="AK154" s="4">
        <f t="shared" si="11"/>
        <v>6.3608091794001759E-2</v>
      </c>
      <c r="AL154" s="345"/>
      <c r="AM154" s="345"/>
      <c r="AN154" s="345"/>
      <c r="AO154" s="345"/>
      <c r="AP154" s="345"/>
      <c r="AQ154" s="345"/>
      <c r="AR154" s="345"/>
      <c r="AS154" s="35"/>
    </row>
    <row r="155" spans="1:45" ht="23.25" hidden="1" customHeight="1">
      <c r="A155" s="45" t="s">
        <v>4</v>
      </c>
      <c r="B155" s="46" t="s">
        <v>7</v>
      </c>
      <c r="C155" s="94" t="s">
        <v>19</v>
      </c>
      <c r="D155" s="94" t="s">
        <v>85</v>
      </c>
      <c r="E155" s="94" t="s">
        <v>21</v>
      </c>
      <c r="F155" s="94" t="s">
        <v>15</v>
      </c>
      <c r="G155" s="94" t="s">
        <v>5</v>
      </c>
      <c r="H155" s="177" t="s">
        <v>133</v>
      </c>
      <c r="I155" s="172" t="s">
        <v>12</v>
      </c>
      <c r="J155" s="130"/>
      <c r="K155" s="95">
        <v>2868000</v>
      </c>
      <c r="L155" s="96">
        <v>0</v>
      </c>
      <c r="M155" s="96">
        <v>0</v>
      </c>
      <c r="N155" s="96">
        <v>0</v>
      </c>
      <c r="O155" s="96">
        <v>2868000</v>
      </c>
      <c r="P155" s="96">
        <v>1607029</v>
      </c>
      <c r="Q155" s="96">
        <v>1607029</v>
      </c>
      <c r="R155" s="96">
        <v>1607029</v>
      </c>
      <c r="S155" s="97">
        <v>0</v>
      </c>
      <c r="T155" s="96">
        <v>1260971</v>
      </c>
      <c r="U155" s="98">
        <f t="shared" si="8"/>
        <v>56.033089260808921</v>
      </c>
      <c r="V155" s="99">
        <f>IF(OR(R155="", R307="", R307=0), "", R155/R$307*100)</f>
        <v>1.1199922188777394</v>
      </c>
      <c r="W155" s="95">
        <v>1345000</v>
      </c>
      <c r="X155" s="96">
        <v>0</v>
      </c>
      <c r="Y155" s="96">
        <v>0</v>
      </c>
      <c r="Z155" s="96">
        <v>0</v>
      </c>
      <c r="AA155" s="96">
        <v>1345000</v>
      </c>
      <c r="AB155" s="97">
        <v>872699</v>
      </c>
      <c r="AC155" s="100">
        <v>872699</v>
      </c>
      <c r="AD155" s="95">
        <v>872699</v>
      </c>
      <c r="AE155" s="96">
        <v>0</v>
      </c>
      <c r="AF155" s="96">
        <v>472301</v>
      </c>
      <c r="AG155" s="101">
        <f t="shared" si="9"/>
        <v>64.88468401486989</v>
      </c>
      <c r="AH155" s="99">
        <f>IF(OR(AD155="", AD307="", AD307=0), "", AD155/AD$307*100)</f>
        <v>0.37757213578650023</v>
      </c>
      <c r="AI155" s="102">
        <v>734330</v>
      </c>
      <c r="AJ155" s="5">
        <f t="shared" si="10"/>
        <v>84.144705104509114</v>
      </c>
      <c r="AK155" s="4">
        <f t="shared" si="11"/>
        <v>0.74242008309123908</v>
      </c>
      <c r="AL155" s="344"/>
      <c r="AM155" s="344"/>
      <c r="AN155" s="344"/>
      <c r="AO155" s="344"/>
      <c r="AP155" s="344"/>
      <c r="AQ155" s="344"/>
      <c r="AR155" s="344"/>
      <c r="AS155" s="34"/>
    </row>
    <row r="156" spans="1:45" ht="23.25" customHeight="1" thickBot="1">
      <c r="A156" s="67" t="s">
        <v>4</v>
      </c>
      <c r="B156" s="68" t="s">
        <v>7</v>
      </c>
      <c r="C156" s="94" t="s">
        <v>19</v>
      </c>
      <c r="D156" s="94" t="s">
        <v>85</v>
      </c>
      <c r="E156" s="94" t="s">
        <v>21</v>
      </c>
      <c r="F156" s="94" t="s">
        <v>15</v>
      </c>
      <c r="G156" s="94" t="s">
        <v>17</v>
      </c>
      <c r="H156" s="177" t="s">
        <v>134</v>
      </c>
      <c r="I156" s="172" t="s">
        <v>12</v>
      </c>
      <c r="J156" s="130"/>
      <c r="K156" s="95">
        <v>2868000</v>
      </c>
      <c r="L156" s="96">
        <v>0</v>
      </c>
      <c r="M156" s="96">
        <v>0</v>
      </c>
      <c r="N156" s="96">
        <v>0</v>
      </c>
      <c r="O156" s="96">
        <v>2868000</v>
      </c>
      <c r="P156" s="96">
        <v>1607029</v>
      </c>
      <c r="Q156" s="96">
        <v>1607029</v>
      </c>
      <c r="R156" s="96">
        <v>1607029</v>
      </c>
      <c r="S156" s="97">
        <v>0</v>
      </c>
      <c r="T156" s="96">
        <v>1260971</v>
      </c>
      <c r="U156" s="98">
        <f t="shared" si="8"/>
        <v>56.033089260808921</v>
      </c>
      <c r="V156" s="99">
        <f>IF(OR(R156="", R307="", R307=0), "", R156/R$307*100)</f>
        <v>1.1199922188777394</v>
      </c>
      <c r="W156" s="95">
        <v>1345000</v>
      </c>
      <c r="X156" s="96">
        <v>0</v>
      </c>
      <c r="Y156" s="96">
        <v>0</v>
      </c>
      <c r="Z156" s="96">
        <v>0</v>
      </c>
      <c r="AA156" s="96">
        <v>1345000</v>
      </c>
      <c r="AB156" s="97">
        <v>872699</v>
      </c>
      <c r="AC156" s="100">
        <v>872699</v>
      </c>
      <c r="AD156" s="95">
        <v>872699</v>
      </c>
      <c r="AE156" s="96">
        <v>0</v>
      </c>
      <c r="AF156" s="96">
        <v>472301</v>
      </c>
      <c r="AG156" s="101">
        <f t="shared" si="9"/>
        <v>64.88468401486989</v>
      </c>
      <c r="AH156" s="99">
        <f>IF(OR(AD156="", AD307="", AD307=0), "", AD156/AD$307*100)</f>
        <v>0.37757213578650023</v>
      </c>
      <c r="AI156" s="102">
        <v>734330</v>
      </c>
      <c r="AJ156" s="5">
        <f t="shared" si="10"/>
        <v>84.144705104509114</v>
      </c>
      <c r="AK156" s="4">
        <f t="shared" si="11"/>
        <v>0.74242008309123908</v>
      </c>
      <c r="AL156" s="345"/>
      <c r="AM156" s="345"/>
      <c r="AN156" s="345"/>
      <c r="AO156" s="345"/>
      <c r="AP156" s="345"/>
      <c r="AQ156" s="345"/>
      <c r="AR156" s="345"/>
      <c r="AS156" s="35"/>
    </row>
    <row r="157" spans="1:45" ht="23.25" hidden="1" customHeight="1">
      <c r="A157" s="45" t="s">
        <v>4</v>
      </c>
      <c r="B157" s="46" t="s">
        <v>7</v>
      </c>
      <c r="C157" s="94" t="s">
        <v>19</v>
      </c>
      <c r="D157" s="94" t="s">
        <v>85</v>
      </c>
      <c r="E157" s="94" t="s">
        <v>21</v>
      </c>
      <c r="F157" s="94" t="s">
        <v>135</v>
      </c>
      <c r="G157" s="94" t="s">
        <v>5</v>
      </c>
      <c r="H157" s="177" t="s">
        <v>136</v>
      </c>
      <c r="I157" s="172" t="s">
        <v>12</v>
      </c>
      <c r="J157" s="130"/>
      <c r="K157" s="95">
        <v>4268000</v>
      </c>
      <c r="L157" s="96">
        <v>0</v>
      </c>
      <c r="M157" s="96">
        <v>0</v>
      </c>
      <c r="N157" s="96">
        <v>0</v>
      </c>
      <c r="O157" s="96">
        <v>4268000</v>
      </c>
      <c r="P157" s="96">
        <v>1530635</v>
      </c>
      <c r="Q157" s="96">
        <v>1530635</v>
      </c>
      <c r="R157" s="96">
        <v>1530635</v>
      </c>
      <c r="S157" s="97">
        <v>0</v>
      </c>
      <c r="T157" s="96">
        <v>2737365</v>
      </c>
      <c r="U157" s="98">
        <f t="shared" si="8"/>
        <v>35.863050609184633</v>
      </c>
      <c r="V157" s="99">
        <f>IF(OR(R157="", R307="", R307=0), "", R157/R$307*100)</f>
        <v>1.0667506871014329</v>
      </c>
      <c r="W157" s="95">
        <v>1940000</v>
      </c>
      <c r="X157" s="96">
        <v>0</v>
      </c>
      <c r="Y157" s="96">
        <v>0</v>
      </c>
      <c r="Z157" s="96">
        <v>0</v>
      </c>
      <c r="AA157" s="96">
        <v>1940000</v>
      </c>
      <c r="AB157" s="97">
        <v>927566</v>
      </c>
      <c r="AC157" s="100">
        <v>927566</v>
      </c>
      <c r="AD157" s="95">
        <v>927566</v>
      </c>
      <c r="AE157" s="96">
        <v>0</v>
      </c>
      <c r="AF157" s="96">
        <v>1012434</v>
      </c>
      <c r="AG157" s="101">
        <f t="shared" si="9"/>
        <v>47.812680412371137</v>
      </c>
      <c r="AH157" s="99">
        <f>IF(OR(AD157="", AD307="", AD307=0), "", AD157/AD$307*100)</f>
        <v>0.40131027502373767</v>
      </c>
      <c r="AI157" s="102">
        <v>603069</v>
      </c>
      <c r="AJ157" s="5">
        <f t="shared" si="10"/>
        <v>65.01628994594455</v>
      </c>
      <c r="AK157" s="4">
        <f t="shared" si="11"/>
        <v>0.66544041207769533</v>
      </c>
      <c r="AL157" s="344"/>
      <c r="AM157" s="344"/>
      <c r="AN157" s="344"/>
      <c r="AO157" s="344"/>
      <c r="AP157" s="344"/>
      <c r="AQ157" s="344"/>
      <c r="AR157" s="344"/>
      <c r="AS157" s="34"/>
    </row>
    <row r="158" spans="1:45" ht="23.25" customHeight="1" thickBot="1">
      <c r="A158" s="67" t="s">
        <v>4</v>
      </c>
      <c r="B158" s="68" t="s">
        <v>7</v>
      </c>
      <c r="C158" s="94" t="s">
        <v>19</v>
      </c>
      <c r="D158" s="94" t="s">
        <v>85</v>
      </c>
      <c r="E158" s="94" t="s">
        <v>21</v>
      </c>
      <c r="F158" s="94" t="s">
        <v>135</v>
      </c>
      <c r="G158" s="94" t="s">
        <v>137</v>
      </c>
      <c r="H158" s="177" t="s">
        <v>138</v>
      </c>
      <c r="I158" s="172" t="s">
        <v>12</v>
      </c>
      <c r="J158" s="130"/>
      <c r="K158" s="95">
        <v>4268000</v>
      </c>
      <c r="L158" s="96">
        <v>0</v>
      </c>
      <c r="M158" s="96">
        <v>0</v>
      </c>
      <c r="N158" s="96">
        <v>0</v>
      </c>
      <c r="O158" s="96">
        <v>4268000</v>
      </c>
      <c r="P158" s="96">
        <v>1530635</v>
      </c>
      <c r="Q158" s="96">
        <v>1530635</v>
      </c>
      <c r="R158" s="96">
        <v>1530635</v>
      </c>
      <c r="S158" s="97">
        <v>0</v>
      </c>
      <c r="T158" s="96">
        <v>2737365</v>
      </c>
      <c r="U158" s="98">
        <f t="shared" si="8"/>
        <v>35.863050609184633</v>
      </c>
      <c r="V158" s="99">
        <f>IF(OR(R158="", R307="", R307=0), "", R158/R$307*100)</f>
        <v>1.0667506871014329</v>
      </c>
      <c r="W158" s="95">
        <v>1940000</v>
      </c>
      <c r="X158" s="96">
        <v>0</v>
      </c>
      <c r="Y158" s="96">
        <v>0</v>
      </c>
      <c r="Z158" s="96">
        <v>0</v>
      </c>
      <c r="AA158" s="96">
        <v>1940000</v>
      </c>
      <c r="AB158" s="97">
        <v>927566</v>
      </c>
      <c r="AC158" s="100">
        <v>927566</v>
      </c>
      <c r="AD158" s="95">
        <v>927566</v>
      </c>
      <c r="AE158" s="96">
        <v>0</v>
      </c>
      <c r="AF158" s="96">
        <v>1012434</v>
      </c>
      <c r="AG158" s="101">
        <f t="shared" si="9"/>
        <v>47.812680412371137</v>
      </c>
      <c r="AH158" s="99">
        <f>IF(OR(AD158="", AD307="", AD307=0), "", AD158/AD$307*100)</f>
        <v>0.40131027502373767</v>
      </c>
      <c r="AI158" s="102">
        <v>603069</v>
      </c>
      <c r="AJ158" s="5">
        <f t="shared" si="10"/>
        <v>65.01628994594455</v>
      </c>
      <c r="AK158" s="4">
        <f t="shared" si="11"/>
        <v>0.66544041207769533</v>
      </c>
      <c r="AL158" s="345"/>
      <c r="AM158" s="345"/>
      <c r="AN158" s="345"/>
      <c r="AO158" s="345"/>
      <c r="AP158" s="345"/>
      <c r="AQ158" s="345"/>
      <c r="AR158" s="345"/>
      <c r="AS158" s="35"/>
    </row>
    <row r="159" spans="1:45" ht="23.25" hidden="1" customHeight="1">
      <c r="A159" s="76" t="s">
        <v>4</v>
      </c>
      <c r="B159" s="77" t="s">
        <v>7</v>
      </c>
      <c r="C159" s="94" t="s">
        <v>19</v>
      </c>
      <c r="D159" s="94" t="s">
        <v>85</v>
      </c>
      <c r="E159" s="94" t="s">
        <v>21</v>
      </c>
      <c r="F159" s="94" t="s">
        <v>127</v>
      </c>
      <c r="G159" s="94" t="s">
        <v>5</v>
      </c>
      <c r="H159" s="177" t="s">
        <v>128</v>
      </c>
      <c r="I159" s="172" t="s">
        <v>12</v>
      </c>
      <c r="J159" s="130"/>
      <c r="K159" s="95">
        <v>0</v>
      </c>
      <c r="L159" s="96">
        <v>0</v>
      </c>
      <c r="M159" s="96">
        <v>0</v>
      </c>
      <c r="N159" s="96">
        <v>135300</v>
      </c>
      <c r="O159" s="96">
        <v>135300</v>
      </c>
      <c r="P159" s="96">
        <v>135300</v>
      </c>
      <c r="Q159" s="96">
        <v>135300</v>
      </c>
      <c r="R159" s="96">
        <v>135300</v>
      </c>
      <c r="S159" s="97">
        <v>0</v>
      </c>
      <c r="T159" s="96">
        <v>0</v>
      </c>
      <c r="U159" s="98">
        <f t="shared" si="8"/>
        <v>100</v>
      </c>
      <c r="V159" s="99">
        <f>IF(OR(R159="", R307="", R307=0), "", R159/R$307*100)</f>
        <v>9.4295091883318929E-2</v>
      </c>
      <c r="W159" s="95">
        <v>0</v>
      </c>
      <c r="X159" s="96">
        <v>0</v>
      </c>
      <c r="Y159" s="96">
        <v>0</v>
      </c>
      <c r="Z159" s="96">
        <v>0</v>
      </c>
      <c r="AA159" s="96">
        <v>0</v>
      </c>
      <c r="AB159" s="97">
        <v>0</v>
      </c>
      <c r="AC159" s="100">
        <v>0</v>
      </c>
      <c r="AD159" s="95">
        <v>0</v>
      </c>
      <c r="AE159" s="96">
        <v>0</v>
      </c>
      <c r="AF159" s="96">
        <v>0</v>
      </c>
      <c r="AG159" s="101" t="str">
        <f t="shared" si="9"/>
        <v/>
      </c>
      <c r="AH159" s="99">
        <f>IF(OR(AD159="", AD307="", AD307=0), "", AD159/AD$307*100)</f>
        <v>0</v>
      </c>
      <c r="AI159" s="102">
        <v>135300</v>
      </c>
      <c r="AJ159" s="5" t="str">
        <f t="shared" si="10"/>
        <v>皆増</v>
      </c>
      <c r="AK159" s="4">
        <f t="shared" si="11"/>
        <v>9.4295091883318929E-2</v>
      </c>
      <c r="AL159" s="344"/>
      <c r="AM159" s="344"/>
      <c r="AN159" s="344"/>
      <c r="AO159" s="344"/>
      <c r="AP159" s="344"/>
      <c r="AQ159" s="344"/>
      <c r="AR159" s="344"/>
      <c r="AS159" s="34"/>
    </row>
    <row r="160" spans="1:45" ht="23.25" customHeight="1" thickBot="1">
      <c r="A160" s="67" t="s">
        <v>4</v>
      </c>
      <c r="B160" s="68" t="s">
        <v>7</v>
      </c>
      <c r="C160" s="94" t="s">
        <v>19</v>
      </c>
      <c r="D160" s="94" t="s">
        <v>85</v>
      </c>
      <c r="E160" s="94" t="s">
        <v>21</v>
      </c>
      <c r="F160" s="94" t="s">
        <v>127</v>
      </c>
      <c r="G160" s="94" t="s">
        <v>129</v>
      </c>
      <c r="H160" s="177" t="s">
        <v>130</v>
      </c>
      <c r="I160" s="172" t="s">
        <v>12</v>
      </c>
      <c r="J160" s="130"/>
      <c r="K160" s="95">
        <v>0</v>
      </c>
      <c r="L160" s="96">
        <v>0</v>
      </c>
      <c r="M160" s="96">
        <v>0</v>
      </c>
      <c r="N160" s="96">
        <v>135300</v>
      </c>
      <c r="O160" s="96">
        <v>135300</v>
      </c>
      <c r="P160" s="96">
        <v>135300</v>
      </c>
      <c r="Q160" s="96">
        <v>135300</v>
      </c>
      <c r="R160" s="96">
        <v>135300</v>
      </c>
      <c r="S160" s="97">
        <v>0</v>
      </c>
      <c r="T160" s="96">
        <v>0</v>
      </c>
      <c r="U160" s="98">
        <f t="shared" si="8"/>
        <v>100</v>
      </c>
      <c r="V160" s="99">
        <f>IF(OR(R160="", R307="", R307=0), "", R160/R$307*100)</f>
        <v>9.4295091883318929E-2</v>
      </c>
      <c r="W160" s="95">
        <v>0</v>
      </c>
      <c r="X160" s="96">
        <v>0</v>
      </c>
      <c r="Y160" s="96">
        <v>0</v>
      </c>
      <c r="Z160" s="96">
        <v>0</v>
      </c>
      <c r="AA160" s="96">
        <v>0</v>
      </c>
      <c r="AB160" s="97">
        <v>0</v>
      </c>
      <c r="AC160" s="100">
        <v>0</v>
      </c>
      <c r="AD160" s="95">
        <v>0</v>
      </c>
      <c r="AE160" s="96">
        <v>0</v>
      </c>
      <c r="AF160" s="96">
        <v>0</v>
      </c>
      <c r="AG160" s="101" t="str">
        <f t="shared" si="9"/>
        <v/>
      </c>
      <c r="AH160" s="99">
        <f>IF(OR(AD160="", AD307="", AD307=0), "", AD160/AD$307*100)</f>
        <v>0</v>
      </c>
      <c r="AI160" s="102">
        <v>135300</v>
      </c>
      <c r="AJ160" s="5" t="str">
        <f t="shared" si="10"/>
        <v>皆増</v>
      </c>
      <c r="AK160" s="4">
        <f t="shared" si="11"/>
        <v>9.4295091883318929E-2</v>
      </c>
      <c r="AL160" s="345"/>
      <c r="AM160" s="345"/>
      <c r="AN160" s="345"/>
      <c r="AO160" s="345"/>
      <c r="AP160" s="345"/>
      <c r="AQ160" s="345"/>
      <c r="AR160" s="345"/>
      <c r="AS160" s="35"/>
    </row>
    <row r="161" spans="1:45" ht="16.5" hidden="1" customHeight="1" thickBot="1">
      <c r="A161" s="80" t="s">
        <v>4</v>
      </c>
      <c r="B161" s="81" t="s">
        <v>7</v>
      </c>
      <c r="C161" s="94" t="s">
        <v>19</v>
      </c>
      <c r="D161" s="94" t="s">
        <v>85</v>
      </c>
      <c r="E161" s="94" t="s">
        <v>36</v>
      </c>
      <c r="F161" s="94" t="s">
        <v>5</v>
      </c>
      <c r="G161" s="94" t="s">
        <v>5</v>
      </c>
      <c r="H161" s="177" t="s">
        <v>37</v>
      </c>
      <c r="I161" s="172" t="s">
        <v>12</v>
      </c>
      <c r="J161" s="130"/>
      <c r="K161" s="95">
        <v>279000</v>
      </c>
      <c r="L161" s="96">
        <v>0</v>
      </c>
      <c r="M161" s="96">
        <v>0</v>
      </c>
      <c r="N161" s="96">
        <v>0</v>
      </c>
      <c r="O161" s="96">
        <v>279000</v>
      </c>
      <c r="P161" s="96">
        <v>262439</v>
      </c>
      <c r="Q161" s="96">
        <v>262439</v>
      </c>
      <c r="R161" s="96">
        <v>262439</v>
      </c>
      <c r="S161" s="97">
        <v>0</v>
      </c>
      <c r="T161" s="96">
        <v>16561</v>
      </c>
      <c r="U161" s="98">
        <f t="shared" si="8"/>
        <v>94.064157706093184</v>
      </c>
      <c r="V161" s="99">
        <f>IF(OR(R161="", R307="", R307=0), "", R161/R$307*100)</f>
        <v>0.18290251011652872</v>
      </c>
      <c r="W161" s="95">
        <v>270000</v>
      </c>
      <c r="X161" s="96">
        <v>0</v>
      </c>
      <c r="Y161" s="96">
        <v>0</v>
      </c>
      <c r="Z161" s="96">
        <v>83600</v>
      </c>
      <c r="AA161" s="96">
        <v>353600</v>
      </c>
      <c r="AB161" s="97">
        <v>347534</v>
      </c>
      <c r="AC161" s="100">
        <v>347534</v>
      </c>
      <c r="AD161" s="95">
        <v>347534</v>
      </c>
      <c r="AE161" s="96">
        <v>0</v>
      </c>
      <c r="AF161" s="96">
        <v>6066</v>
      </c>
      <c r="AG161" s="101">
        <f t="shared" si="9"/>
        <v>98.284502262443439</v>
      </c>
      <c r="AH161" s="99">
        <f>IF(OR(AD161="", AD307="", AD307=0), "", AD161/AD$307*100)</f>
        <v>0.15036015239896638</v>
      </c>
      <c r="AI161" s="102">
        <v>-85095</v>
      </c>
      <c r="AJ161" s="30">
        <f t="shared" si="10"/>
        <v>-24.485374092894507</v>
      </c>
      <c r="AK161" s="29">
        <f t="shared" si="11"/>
        <v>3.2542357717562337E-2</v>
      </c>
      <c r="AL161" s="145"/>
      <c r="AM161" s="147"/>
      <c r="AN161" s="147"/>
      <c r="AO161" s="147"/>
      <c r="AP161" s="147"/>
      <c r="AQ161" s="147"/>
      <c r="AR161" s="147"/>
    </row>
    <row r="162" spans="1:45" ht="16.5" hidden="1" customHeight="1">
      <c r="A162" s="45" t="s">
        <v>4</v>
      </c>
      <c r="B162" s="46" t="s">
        <v>7</v>
      </c>
      <c r="C162" s="94" t="s">
        <v>19</v>
      </c>
      <c r="D162" s="94" t="s">
        <v>85</v>
      </c>
      <c r="E162" s="94" t="s">
        <v>36</v>
      </c>
      <c r="F162" s="94" t="s">
        <v>21</v>
      </c>
      <c r="G162" s="94" t="s">
        <v>5</v>
      </c>
      <c r="H162" s="177" t="s">
        <v>90</v>
      </c>
      <c r="I162" s="172" t="s">
        <v>12</v>
      </c>
      <c r="J162" s="130"/>
      <c r="K162" s="95">
        <v>147000</v>
      </c>
      <c r="L162" s="96">
        <v>0</v>
      </c>
      <c r="M162" s="96">
        <v>0</v>
      </c>
      <c r="N162" s="96">
        <v>0</v>
      </c>
      <c r="O162" s="96">
        <v>147000</v>
      </c>
      <c r="P162" s="96">
        <v>139830</v>
      </c>
      <c r="Q162" s="96">
        <v>139830</v>
      </c>
      <c r="R162" s="96">
        <v>139830</v>
      </c>
      <c r="S162" s="97">
        <v>0</v>
      </c>
      <c r="T162" s="96">
        <v>7170</v>
      </c>
      <c r="U162" s="98">
        <f t="shared" si="8"/>
        <v>95.122448979591837</v>
      </c>
      <c r="V162" s="99">
        <f>IF(OR(R162="", R307="", R307=0), "", R162/R$307*100)</f>
        <v>9.745220028118616E-2</v>
      </c>
      <c r="W162" s="95">
        <v>147000</v>
      </c>
      <c r="X162" s="96">
        <v>0</v>
      </c>
      <c r="Y162" s="96">
        <v>0</v>
      </c>
      <c r="Z162" s="96">
        <v>0</v>
      </c>
      <c r="AA162" s="96">
        <v>147000</v>
      </c>
      <c r="AB162" s="97">
        <v>141325</v>
      </c>
      <c r="AC162" s="100">
        <v>141325</v>
      </c>
      <c r="AD162" s="95">
        <v>141325</v>
      </c>
      <c r="AE162" s="96">
        <v>0</v>
      </c>
      <c r="AF162" s="96">
        <v>5675</v>
      </c>
      <c r="AG162" s="101">
        <f t="shared" si="9"/>
        <v>96.139455782312922</v>
      </c>
      <c r="AH162" s="99">
        <f>IF(OR(AD162="", AD307="", AD307=0), "", AD162/AD$307*100)</f>
        <v>6.1144085291752533E-2</v>
      </c>
      <c r="AI162" s="102">
        <v>-1495</v>
      </c>
      <c r="AJ162" s="5">
        <f t="shared" si="10"/>
        <v>-1.0578453918273483</v>
      </c>
      <c r="AK162" s="4">
        <f t="shared" si="11"/>
        <v>3.6308114989433628E-2</v>
      </c>
      <c r="AL162" s="344"/>
      <c r="AM162" s="344"/>
      <c r="AN162" s="344"/>
      <c r="AO162" s="344"/>
      <c r="AP162" s="344"/>
      <c r="AQ162" s="344"/>
      <c r="AR162" s="344"/>
      <c r="AS162" s="34"/>
    </row>
    <row r="163" spans="1:45" ht="28.5" customHeight="1" thickBot="1">
      <c r="A163" s="67" t="s">
        <v>4</v>
      </c>
      <c r="B163" s="68" t="s">
        <v>7</v>
      </c>
      <c r="C163" s="94" t="s">
        <v>19</v>
      </c>
      <c r="D163" s="94" t="s">
        <v>85</v>
      </c>
      <c r="E163" s="94" t="s">
        <v>36</v>
      </c>
      <c r="F163" s="94" t="s">
        <v>21</v>
      </c>
      <c r="G163" s="94" t="s">
        <v>23</v>
      </c>
      <c r="H163" s="177" t="s">
        <v>91</v>
      </c>
      <c r="I163" s="172" t="s">
        <v>12</v>
      </c>
      <c r="J163" s="130"/>
      <c r="K163" s="95">
        <v>147000</v>
      </c>
      <c r="L163" s="96">
        <v>0</v>
      </c>
      <c r="M163" s="96">
        <v>0</v>
      </c>
      <c r="N163" s="96">
        <v>0</v>
      </c>
      <c r="O163" s="96">
        <v>147000</v>
      </c>
      <c r="P163" s="96">
        <v>139830</v>
      </c>
      <c r="Q163" s="96">
        <v>139830</v>
      </c>
      <c r="R163" s="96">
        <v>139830</v>
      </c>
      <c r="S163" s="97">
        <v>0</v>
      </c>
      <c r="T163" s="96">
        <v>7170</v>
      </c>
      <c r="U163" s="98">
        <f t="shared" si="8"/>
        <v>95.122448979591837</v>
      </c>
      <c r="V163" s="99">
        <f>IF(OR(R163="", R307="", R307=0), "", R163/R$307*100)</f>
        <v>9.745220028118616E-2</v>
      </c>
      <c r="W163" s="95">
        <v>147000</v>
      </c>
      <c r="X163" s="96">
        <v>0</v>
      </c>
      <c r="Y163" s="96">
        <v>0</v>
      </c>
      <c r="Z163" s="96">
        <v>0</v>
      </c>
      <c r="AA163" s="96">
        <v>147000</v>
      </c>
      <c r="AB163" s="97">
        <v>141325</v>
      </c>
      <c r="AC163" s="100">
        <v>141325</v>
      </c>
      <c r="AD163" s="95">
        <v>141325</v>
      </c>
      <c r="AE163" s="96">
        <v>0</v>
      </c>
      <c r="AF163" s="96">
        <v>5675</v>
      </c>
      <c r="AG163" s="101">
        <f t="shared" si="9"/>
        <v>96.139455782312922</v>
      </c>
      <c r="AH163" s="99">
        <f>IF(OR(AD163="", AD307="", AD307=0), "", AD163/AD$307*100)</f>
        <v>6.1144085291752533E-2</v>
      </c>
      <c r="AI163" s="102">
        <v>-1495</v>
      </c>
      <c r="AJ163" s="5">
        <f t="shared" si="10"/>
        <v>-1.0578453918273483</v>
      </c>
      <c r="AK163" s="4">
        <f t="shared" si="11"/>
        <v>3.6308114989433628E-2</v>
      </c>
      <c r="AL163" s="345"/>
      <c r="AM163" s="345"/>
      <c r="AN163" s="345"/>
      <c r="AO163" s="345"/>
      <c r="AP163" s="345"/>
      <c r="AQ163" s="345"/>
      <c r="AR163" s="345"/>
      <c r="AS163" s="35"/>
    </row>
    <row r="164" spans="1:45" ht="16.5" hidden="1" customHeight="1" thickBot="1">
      <c r="A164" s="109" t="s">
        <v>4</v>
      </c>
      <c r="B164" s="110" t="s">
        <v>7</v>
      </c>
      <c r="C164" s="94" t="s">
        <v>19</v>
      </c>
      <c r="D164" s="94" t="s">
        <v>85</v>
      </c>
      <c r="E164" s="94" t="s">
        <v>36</v>
      </c>
      <c r="F164" s="94" t="s">
        <v>32</v>
      </c>
      <c r="G164" s="94" t="s">
        <v>5</v>
      </c>
      <c r="H164" s="177" t="s">
        <v>54</v>
      </c>
      <c r="I164" s="172" t="s">
        <v>12</v>
      </c>
      <c r="J164" s="130"/>
      <c r="K164" s="95">
        <v>9000</v>
      </c>
      <c r="L164" s="96">
        <v>0</v>
      </c>
      <c r="M164" s="96">
        <v>0</v>
      </c>
      <c r="N164" s="96">
        <v>0</v>
      </c>
      <c r="O164" s="96">
        <v>9000</v>
      </c>
      <c r="P164" s="96">
        <v>0</v>
      </c>
      <c r="Q164" s="96">
        <v>0</v>
      </c>
      <c r="R164" s="96">
        <v>0</v>
      </c>
      <c r="S164" s="97">
        <v>0</v>
      </c>
      <c r="T164" s="96">
        <v>9000</v>
      </c>
      <c r="U164" s="98">
        <f t="shared" si="8"/>
        <v>0</v>
      </c>
      <c r="V164" s="99">
        <f>IF(OR(R164="", R307="", R307=0), "", R164/R$307*100)</f>
        <v>0</v>
      </c>
      <c r="W164" s="95">
        <v>0</v>
      </c>
      <c r="X164" s="96">
        <v>0</v>
      </c>
      <c r="Y164" s="96">
        <v>0</v>
      </c>
      <c r="Z164" s="96">
        <v>83600</v>
      </c>
      <c r="AA164" s="96">
        <v>83600</v>
      </c>
      <c r="AB164" s="97">
        <v>83600</v>
      </c>
      <c r="AC164" s="100">
        <v>83600</v>
      </c>
      <c r="AD164" s="95">
        <v>83600</v>
      </c>
      <c r="AE164" s="96">
        <v>0</v>
      </c>
      <c r="AF164" s="96">
        <v>0</v>
      </c>
      <c r="AG164" s="101">
        <f t="shared" si="9"/>
        <v>100</v>
      </c>
      <c r="AH164" s="99">
        <f>IF(OR(AD164="", AD307="", AD307=0), "", AD164/AD$307*100)</f>
        <v>3.6169435912899429E-2</v>
      </c>
      <c r="AI164" s="102">
        <v>-83600</v>
      </c>
      <c r="AJ164" s="5" t="str">
        <f t="shared" si="10"/>
        <v>皆減</v>
      </c>
      <c r="AK164" s="4">
        <f t="shared" si="11"/>
        <v>-3.6169435912899429E-2</v>
      </c>
      <c r="AL164" s="344"/>
      <c r="AM164" s="344"/>
      <c r="AN164" s="344"/>
      <c r="AO164" s="344"/>
      <c r="AP164" s="344"/>
      <c r="AQ164" s="344"/>
      <c r="AR164" s="344"/>
      <c r="AS164" s="34"/>
    </row>
    <row r="165" spans="1:45" ht="31.5" customHeight="1" thickBot="1">
      <c r="A165" s="93" t="s">
        <v>4</v>
      </c>
      <c r="B165" s="94" t="s">
        <v>7</v>
      </c>
      <c r="C165" s="94" t="s">
        <v>19</v>
      </c>
      <c r="D165" s="94" t="s">
        <v>85</v>
      </c>
      <c r="E165" s="94" t="s">
        <v>36</v>
      </c>
      <c r="F165" s="94" t="s">
        <v>32</v>
      </c>
      <c r="G165" s="94" t="s">
        <v>34</v>
      </c>
      <c r="H165" s="177" t="s">
        <v>139</v>
      </c>
      <c r="I165" s="172" t="s">
        <v>12</v>
      </c>
      <c r="J165" s="130"/>
      <c r="K165" s="95">
        <v>0</v>
      </c>
      <c r="L165" s="96">
        <v>0</v>
      </c>
      <c r="M165" s="96">
        <v>0</v>
      </c>
      <c r="N165" s="96">
        <v>0</v>
      </c>
      <c r="O165" s="96">
        <v>0</v>
      </c>
      <c r="P165" s="96">
        <v>0</v>
      </c>
      <c r="Q165" s="96">
        <v>0</v>
      </c>
      <c r="R165" s="96">
        <v>0</v>
      </c>
      <c r="S165" s="97">
        <v>0</v>
      </c>
      <c r="T165" s="96">
        <v>0</v>
      </c>
      <c r="U165" s="98" t="str">
        <f t="shared" si="8"/>
        <v/>
      </c>
      <c r="V165" s="99">
        <f>IF(OR(R165="", R307="", R307=0), "", R165/R$307*100)</f>
        <v>0</v>
      </c>
      <c r="W165" s="95">
        <v>0</v>
      </c>
      <c r="X165" s="96">
        <v>0</v>
      </c>
      <c r="Y165" s="96">
        <v>0</v>
      </c>
      <c r="Z165" s="96">
        <v>83600</v>
      </c>
      <c r="AA165" s="96">
        <v>83600</v>
      </c>
      <c r="AB165" s="97">
        <v>83600</v>
      </c>
      <c r="AC165" s="100">
        <v>83600</v>
      </c>
      <c r="AD165" s="95">
        <v>83600</v>
      </c>
      <c r="AE165" s="96">
        <v>0</v>
      </c>
      <c r="AF165" s="96">
        <v>0</v>
      </c>
      <c r="AG165" s="101">
        <f t="shared" si="9"/>
        <v>100</v>
      </c>
      <c r="AH165" s="99">
        <f>IF(OR(AD165="", AD307="", AD307=0), "", AD165/AD$307*100)</f>
        <v>3.6169435912899429E-2</v>
      </c>
      <c r="AI165" s="102">
        <v>-83600</v>
      </c>
      <c r="AJ165" s="5" t="str">
        <f t="shared" si="10"/>
        <v>皆減</v>
      </c>
      <c r="AK165" s="4">
        <f t="shared" si="11"/>
        <v>-3.6169435912899429E-2</v>
      </c>
      <c r="AL165" s="345"/>
      <c r="AM165" s="345"/>
      <c r="AN165" s="345"/>
      <c r="AO165" s="345"/>
      <c r="AP165" s="345"/>
      <c r="AQ165" s="345"/>
      <c r="AR165" s="345"/>
      <c r="AS165" s="35"/>
    </row>
    <row r="166" spans="1:45" ht="33" customHeight="1" thickBot="1">
      <c r="A166" s="93" t="s">
        <v>4</v>
      </c>
      <c r="B166" s="94" t="s">
        <v>7</v>
      </c>
      <c r="C166" s="94" t="s">
        <v>19</v>
      </c>
      <c r="D166" s="94" t="s">
        <v>85</v>
      </c>
      <c r="E166" s="94" t="s">
        <v>36</v>
      </c>
      <c r="F166" s="94" t="s">
        <v>32</v>
      </c>
      <c r="G166" s="94" t="s">
        <v>140</v>
      </c>
      <c r="H166" s="178" t="s">
        <v>55</v>
      </c>
      <c r="I166" s="172" t="s">
        <v>12</v>
      </c>
      <c r="J166" s="130"/>
      <c r="K166" s="95">
        <v>9000</v>
      </c>
      <c r="L166" s="96">
        <v>0</v>
      </c>
      <c r="M166" s="96">
        <v>0</v>
      </c>
      <c r="N166" s="96">
        <v>0</v>
      </c>
      <c r="O166" s="96">
        <v>9000</v>
      </c>
      <c r="P166" s="96">
        <v>0</v>
      </c>
      <c r="Q166" s="96">
        <v>0</v>
      </c>
      <c r="R166" s="96">
        <v>0</v>
      </c>
      <c r="S166" s="97">
        <v>0</v>
      </c>
      <c r="T166" s="96">
        <v>9000</v>
      </c>
      <c r="U166" s="98">
        <f t="shared" si="8"/>
        <v>0</v>
      </c>
      <c r="V166" s="99">
        <f>IF(OR(R166="", R307="", R307=0), "", R166/R$307*100)</f>
        <v>0</v>
      </c>
      <c r="W166" s="95">
        <v>0</v>
      </c>
      <c r="X166" s="96">
        <v>0</v>
      </c>
      <c r="Y166" s="96">
        <v>0</v>
      </c>
      <c r="Z166" s="96">
        <v>0</v>
      </c>
      <c r="AA166" s="96">
        <v>0</v>
      </c>
      <c r="AB166" s="97">
        <v>0</v>
      </c>
      <c r="AC166" s="100">
        <v>0</v>
      </c>
      <c r="AD166" s="95">
        <v>0</v>
      </c>
      <c r="AE166" s="96">
        <v>0</v>
      </c>
      <c r="AF166" s="96">
        <v>0</v>
      </c>
      <c r="AG166" s="101" t="str">
        <f t="shared" si="9"/>
        <v/>
      </c>
      <c r="AH166" s="99">
        <f>IF(OR(AD166="", AD307="", AD307=0), "", AD166/AD$307*100)</f>
        <v>0</v>
      </c>
      <c r="AI166" s="102">
        <v>0</v>
      </c>
      <c r="AJ166" s="5">
        <f t="shared" si="10"/>
        <v>0</v>
      </c>
      <c r="AK166" s="4">
        <f t="shared" si="11"/>
        <v>0</v>
      </c>
      <c r="AL166" s="143"/>
      <c r="AM166" s="143"/>
      <c r="AN166" s="143"/>
      <c r="AO166" s="143"/>
      <c r="AP166" s="143"/>
      <c r="AQ166" s="143"/>
      <c r="AR166" s="143"/>
      <c r="AS166" s="32"/>
    </row>
    <row r="167" spans="1:45" ht="16.5" hidden="1" customHeight="1">
      <c r="A167" s="76" t="s">
        <v>4</v>
      </c>
      <c r="B167" s="77" t="s">
        <v>7</v>
      </c>
      <c r="C167" s="94" t="s">
        <v>19</v>
      </c>
      <c r="D167" s="94" t="s">
        <v>85</v>
      </c>
      <c r="E167" s="94" t="s">
        <v>36</v>
      </c>
      <c r="F167" s="94" t="s">
        <v>141</v>
      </c>
      <c r="G167" s="94" t="s">
        <v>5</v>
      </c>
      <c r="H167" s="177" t="s">
        <v>142</v>
      </c>
      <c r="I167" s="172" t="s">
        <v>12</v>
      </c>
      <c r="J167" s="130"/>
      <c r="K167" s="95">
        <v>123000</v>
      </c>
      <c r="L167" s="96">
        <v>0</v>
      </c>
      <c r="M167" s="96">
        <v>0</v>
      </c>
      <c r="N167" s="96">
        <v>0</v>
      </c>
      <c r="O167" s="96">
        <v>123000</v>
      </c>
      <c r="P167" s="96">
        <v>122609</v>
      </c>
      <c r="Q167" s="96">
        <v>122609</v>
      </c>
      <c r="R167" s="96">
        <v>122609</v>
      </c>
      <c r="S167" s="97">
        <v>0</v>
      </c>
      <c r="T167" s="96">
        <v>391</v>
      </c>
      <c r="U167" s="98">
        <f t="shared" si="8"/>
        <v>99.682113821138202</v>
      </c>
      <c r="V167" s="99">
        <f>IF(OR(R167="", R307="", R307=0), "", R167/R$307*100)</f>
        <v>8.5450309835342589E-2</v>
      </c>
      <c r="W167" s="95">
        <v>123000</v>
      </c>
      <c r="X167" s="96">
        <v>0</v>
      </c>
      <c r="Y167" s="96">
        <v>0</v>
      </c>
      <c r="Z167" s="96">
        <v>0</v>
      </c>
      <c r="AA167" s="96">
        <v>123000</v>
      </c>
      <c r="AB167" s="97">
        <v>122609</v>
      </c>
      <c r="AC167" s="100">
        <v>122609</v>
      </c>
      <c r="AD167" s="95">
        <v>122609</v>
      </c>
      <c r="AE167" s="96">
        <v>0</v>
      </c>
      <c r="AF167" s="96">
        <v>391</v>
      </c>
      <c r="AG167" s="101">
        <f t="shared" si="9"/>
        <v>99.682113821138202</v>
      </c>
      <c r="AH167" s="99">
        <f>IF(OR(AD167="", AD307="", AD307=0), "", AD167/AD$307*100)</f>
        <v>5.3046631194314436E-2</v>
      </c>
      <c r="AI167" s="102">
        <v>0</v>
      </c>
      <c r="AJ167" s="5">
        <f t="shared" si="10"/>
        <v>0</v>
      </c>
      <c r="AK167" s="4">
        <f t="shared" si="11"/>
        <v>3.2403678641028152E-2</v>
      </c>
      <c r="AL167" s="344"/>
      <c r="AM167" s="344"/>
      <c r="AN167" s="344"/>
      <c r="AO167" s="344"/>
      <c r="AP167" s="344"/>
      <c r="AQ167" s="344"/>
      <c r="AR167" s="344"/>
      <c r="AS167" s="34"/>
    </row>
    <row r="168" spans="1:45" ht="27.75" customHeight="1" thickBot="1">
      <c r="A168" s="67" t="s">
        <v>4</v>
      </c>
      <c r="B168" s="68" t="s">
        <v>7</v>
      </c>
      <c r="C168" s="94" t="s">
        <v>19</v>
      </c>
      <c r="D168" s="94" t="s">
        <v>85</v>
      </c>
      <c r="E168" s="94" t="s">
        <v>36</v>
      </c>
      <c r="F168" s="94" t="s">
        <v>141</v>
      </c>
      <c r="G168" s="94" t="s">
        <v>143</v>
      </c>
      <c r="H168" s="177" t="s">
        <v>144</v>
      </c>
      <c r="I168" s="172" t="s">
        <v>12</v>
      </c>
      <c r="J168" s="130"/>
      <c r="K168" s="95">
        <v>123000</v>
      </c>
      <c r="L168" s="96">
        <v>0</v>
      </c>
      <c r="M168" s="96">
        <v>0</v>
      </c>
      <c r="N168" s="96">
        <v>0</v>
      </c>
      <c r="O168" s="96">
        <v>123000</v>
      </c>
      <c r="P168" s="96">
        <v>122609</v>
      </c>
      <c r="Q168" s="96">
        <v>122609</v>
      </c>
      <c r="R168" s="96">
        <v>122609</v>
      </c>
      <c r="S168" s="97">
        <v>0</v>
      </c>
      <c r="T168" s="96">
        <v>391</v>
      </c>
      <c r="U168" s="98">
        <f t="shared" si="8"/>
        <v>99.682113821138202</v>
      </c>
      <c r="V168" s="99">
        <f>IF(OR(R168="", R307="", R307=0), "", R168/R$307*100)</f>
        <v>8.5450309835342589E-2</v>
      </c>
      <c r="W168" s="95">
        <v>123000</v>
      </c>
      <c r="X168" s="96">
        <v>0</v>
      </c>
      <c r="Y168" s="96">
        <v>0</v>
      </c>
      <c r="Z168" s="96">
        <v>0</v>
      </c>
      <c r="AA168" s="96">
        <v>123000</v>
      </c>
      <c r="AB168" s="97">
        <v>122609</v>
      </c>
      <c r="AC168" s="100">
        <v>122609</v>
      </c>
      <c r="AD168" s="95">
        <v>122609</v>
      </c>
      <c r="AE168" s="96">
        <v>0</v>
      </c>
      <c r="AF168" s="96">
        <v>391</v>
      </c>
      <c r="AG168" s="101">
        <f t="shared" si="9"/>
        <v>99.682113821138202</v>
      </c>
      <c r="AH168" s="99">
        <f>IF(OR(AD168="", AD307="", AD307=0), "", AD168/AD$307*100)</f>
        <v>5.3046631194314436E-2</v>
      </c>
      <c r="AI168" s="102">
        <v>0</v>
      </c>
      <c r="AJ168" s="5">
        <f t="shared" si="10"/>
        <v>0</v>
      </c>
      <c r="AK168" s="4">
        <f t="shared" si="11"/>
        <v>3.2403678641028152E-2</v>
      </c>
      <c r="AL168" s="345"/>
      <c r="AM168" s="345"/>
      <c r="AN168" s="345"/>
      <c r="AO168" s="345"/>
      <c r="AP168" s="345"/>
      <c r="AQ168" s="345"/>
      <c r="AR168" s="345"/>
      <c r="AS168" s="35"/>
    </row>
    <row r="169" spans="1:45" ht="16.5" hidden="1" customHeight="1">
      <c r="A169" s="45" t="s">
        <v>4</v>
      </c>
      <c r="B169" s="46" t="s">
        <v>7</v>
      </c>
      <c r="C169" s="94" t="s">
        <v>19</v>
      </c>
      <c r="D169" s="94" t="s">
        <v>85</v>
      </c>
      <c r="E169" s="94" t="s">
        <v>56</v>
      </c>
      <c r="F169" s="94" t="s">
        <v>5</v>
      </c>
      <c r="G169" s="94" t="s">
        <v>5</v>
      </c>
      <c r="H169" s="177" t="s">
        <v>57</v>
      </c>
      <c r="I169" s="172" t="s">
        <v>12</v>
      </c>
      <c r="J169" s="130"/>
      <c r="K169" s="95">
        <v>3442000</v>
      </c>
      <c r="L169" s="96">
        <v>0</v>
      </c>
      <c r="M169" s="96">
        <v>0</v>
      </c>
      <c r="N169" s="96">
        <v>-135300</v>
      </c>
      <c r="O169" s="96">
        <v>3306700</v>
      </c>
      <c r="P169" s="96">
        <v>2053618</v>
      </c>
      <c r="Q169" s="96">
        <v>2053618</v>
      </c>
      <c r="R169" s="96">
        <v>2053618</v>
      </c>
      <c r="S169" s="97">
        <v>0</v>
      </c>
      <c r="T169" s="96">
        <v>1253082</v>
      </c>
      <c r="U169" s="98">
        <f t="shared" si="8"/>
        <v>62.104757008497899</v>
      </c>
      <c r="V169" s="99">
        <f>IF(OR(R169="", R307="", R307=0), "", R169/R$307*100)</f>
        <v>1.4312350185013871</v>
      </c>
      <c r="W169" s="95">
        <v>4924000</v>
      </c>
      <c r="X169" s="96">
        <v>0</v>
      </c>
      <c r="Y169" s="96">
        <v>0</v>
      </c>
      <c r="Z169" s="96">
        <v>0</v>
      </c>
      <c r="AA169" s="96">
        <v>4924000</v>
      </c>
      <c r="AB169" s="97">
        <v>3013908</v>
      </c>
      <c r="AC169" s="100">
        <v>3013908</v>
      </c>
      <c r="AD169" s="95">
        <v>3013908</v>
      </c>
      <c r="AE169" s="96">
        <v>0</v>
      </c>
      <c r="AF169" s="96">
        <v>1910092</v>
      </c>
      <c r="AG169" s="101">
        <f t="shared" si="9"/>
        <v>61.208529650690494</v>
      </c>
      <c r="AH169" s="99">
        <f>IF(OR(AD169="", AD307="", AD307=0), "", AD169/AD$307*100)</f>
        <v>1.3039635437006565</v>
      </c>
      <c r="AI169" s="102">
        <v>-960290</v>
      </c>
      <c r="AJ169" s="30">
        <f t="shared" si="10"/>
        <v>-31.861954644932762</v>
      </c>
      <c r="AK169" s="29">
        <f t="shared" si="11"/>
        <v>0.12727147480073064</v>
      </c>
      <c r="AL169" s="343"/>
      <c r="AM169" s="342"/>
      <c r="AN169" s="342"/>
      <c r="AO169" s="342"/>
      <c r="AP169" s="342"/>
      <c r="AQ169" s="342"/>
      <c r="AR169" s="342"/>
      <c r="AS169" s="3"/>
    </row>
    <row r="170" spans="1:45" ht="32.25" hidden="1" customHeight="1" thickBot="1">
      <c r="A170" s="89" t="s">
        <v>4</v>
      </c>
      <c r="B170" s="90" t="s">
        <v>7</v>
      </c>
      <c r="C170" s="94" t="s">
        <v>19</v>
      </c>
      <c r="D170" s="94" t="s">
        <v>85</v>
      </c>
      <c r="E170" s="94" t="s">
        <v>56</v>
      </c>
      <c r="F170" s="94" t="s">
        <v>28</v>
      </c>
      <c r="G170" s="94" t="s">
        <v>5</v>
      </c>
      <c r="H170" s="177" t="s">
        <v>58</v>
      </c>
      <c r="I170" s="172" t="s">
        <v>12</v>
      </c>
      <c r="J170" s="130"/>
      <c r="K170" s="95">
        <v>3442000</v>
      </c>
      <c r="L170" s="96">
        <v>0</v>
      </c>
      <c r="M170" s="96">
        <v>0</v>
      </c>
      <c r="N170" s="96">
        <v>-135300</v>
      </c>
      <c r="O170" s="96">
        <v>3306700</v>
      </c>
      <c r="P170" s="96">
        <v>2053618</v>
      </c>
      <c r="Q170" s="96">
        <v>2053618</v>
      </c>
      <c r="R170" s="96">
        <v>2053618</v>
      </c>
      <c r="S170" s="97">
        <v>0</v>
      </c>
      <c r="T170" s="96">
        <v>1253082</v>
      </c>
      <c r="U170" s="98">
        <f t="shared" si="8"/>
        <v>62.104757008497899</v>
      </c>
      <c r="V170" s="99">
        <f>IF(OR(R170="", R307="", R307=0), "", R170/R$307*100)</f>
        <v>1.4312350185013871</v>
      </c>
      <c r="W170" s="95">
        <v>4924000</v>
      </c>
      <c r="X170" s="96">
        <v>0</v>
      </c>
      <c r="Y170" s="96">
        <v>0</v>
      </c>
      <c r="Z170" s="96">
        <v>0</v>
      </c>
      <c r="AA170" s="96">
        <v>4924000</v>
      </c>
      <c r="AB170" s="97">
        <v>3013908</v>
      </c>
      <c r="AC170" s="100">
        <v>3013908</v>
      </c>
      <c r="AD170" s="95">
        <v>3013908</v>
      </c>
      <c r="AE170" s="96">
        <v>0</v>
      </c>
      <c r="AF170" s="96">
        <v>1910092</v>
      </c>
      <c r="AG170" s="101">
        <f t="shared" si="9"/>
        <v>61.208529650690494</v>
      </c>
      <c r="AH170" s="99">
        <f>IF(OR(AD170="", AD307="", AD307=0), "", AD170/AD$307*100)</f>
        <v>1.3039635437006565</v>
      </c>
      <c r="AI170" s="102">
        <v>-960290</v>
      </c>
      <c r="AJ170" s="5">
        <f t="shared" si="10"/>
        <v>-31.861954644932762</v>
      </c>
      <c r="AK170" s="4">
        <f t="shared" si="11"/>
        <v>0.12727147480073064</v>
      </c>
      <c r="AL170" s="343"/>
      <c r="AM170" s="342"/>
      <c r="AN170" s="342"/>
      <c r="AO170" s="342"/>
      <c r="AP170" s="342"/>
      <c r="AQ170" s="342"/>
      <c r="AR170" s="342"/>
      <c r="AS170" s="3"/>
    </row>
    <row r="171" spans="1:45" ht="34.5" customHeight="1" thickBot="1">
      <c r="A171" s="93" t="s">
        <v>4</v>
      </c>
      <c r="B171" s="94" t="s">
        <v>7</v>
      </c>
      <c r="C171" s="94" t="s">
        <v>19</v>
      </c>
      <c r="D171" s="94" t="s">
        <v>85</v>
      </c>
      <c r="E171" s="94" t="s">
        <v>56</v>
      </c>
      <c r="F171" s="94" t="s">
        <v>28</v>
      </c>
      <c r="G171" s="94" t="s">
        <v>78</v>
      </c>
      <c r="H171" s="177" t="s">
        <v>145</v>
      </c>
      <c r="I171" s="172" t="s">
        <v>12</v>
      </c>
      <c r="J171" s="130"/>
      <c r="K171" s="95">
        <v>614000</v>
      </c>
      <c r="L171" s="96">
        <v>0</v>
      </c>
      <c r="M171" s="96">
        <v>0</v>
      </c>
      <c r="N171" s="96">
        <v>0</v>
      </c>
      <c r="O171" s="96">
        <v>614000</v>
      </c>
      <c r="P171" s="96">
        <v>528678</v>
      </c>
      <c r="Q171" s="96">
        <v>528678</v>
      </c>
      <c r="R171" s="96">
        <v>528678</v>
      </c>
      <c r="S171" s="97">
        <v>0</v>
      </c>
      <c r="T171" s="96">
        <v>85322</v>
      </c>
      <c r="U171" s="98">
        <f t="shared" si="8"/>
        <v>86.103908794788282</v>
      </c>
      <c r="V171" s="99">
        <f>IF(OR(R171="", R307="", R307=0), "", R171/R$307*100)</f>
        <v>0.36845336723347588</v>
      </c>
      <c r="W171" s="95">
        <v>433000</v>
      </c>
      <c r="X171" s="96">
        <v>0</v>
      </c>
      <c r="Y171" s="96">
        <v>0</v>
      </c>
      <c r="Z171" s="96">
        <v>-27720</v>
      </c>
      <c r="AA171" s="96">
        <v>405280</v>
      </c>
      <c r="AB171" s="97">
        <v>405280</v>
      </c>
      <c r="AC171" s="100">
        <v>405280</v>
      </c>
      <c r="AD171" s="95">
        <v>405280</v>
      </c>
      <c r="AE171" s="96">
        <v>0</v>
      </c>
      <c r="AF171" s="96">
        <v>0</v>
      </c>
      <c r="AG171" s="101">
        <f t="shared" si="9"/>
        <v>100</v>
      </c>
      <c r="AH171" s="99">
        <f>IF(OR(AD171="", AD307="", AD307=0), "", AD171/AD$307*100)</f>
        <v>0.17534388740167323</v>
      </c>
      <c r="AI171" s="102">
        <v>123398</v>
      </c>
      <c r="AJ171" s="5">
        <f t="shared" si="10"/>
        <v>30.447591788393208</v>
      </c>
      <c r="AK171" s="4">
        <f t="shared" si="11"/>
        <v>0.19310947983180266</v>
      </c>
      <c r="AL171" s="143"/>
      <c r="AM171" s="143"/>
      <c r="AN171" s="143"/>
      <c r="AO171" s="143"/>
      <c r="AP171" s="143"/>
      <c r="AQ171" s="143"/>
      <c r="AR171" s="143"/>
      <c r="AS171" s="32"/>
    </row>
    <row r="172" spans="1:45" ht="34.5" customHeight="1" thickBot="1">
      <c r="A172" s="93" t="s">
        <v>4</v>
      </c>
      <c r="B172" s="94" t="s">
        <v>7</v>
      </c>
      <c r="C172" s="94" t="s">
        <v>19</v>
      </c>
      <c r="D172" s="94" t="s">
        <v>85</v>
      </c>
      <c r="E172" s="94" t="s">
        <v>56</v>
      </c>
      <c r="F172" s="94" t="s">
        <v>28</v>
      </c>
      <c r="G172" s="94" t="s">
        <v>146</v>
      </c>
      <c r="H172" s="177" t="s">
        <v>147</v>
      </c>
      <c r="I172" s="172" t="s">
        <v>12</v>
      </c>
      <c r="J172" s="130"/>
      <c r="K172" s="95">
        <v>172000</v>
      </c>
      <c r="L172" s="96">
        <v>0</v>
      </c>
      <c r="M172" s="96">
        <v>0</v>
      </c>
      <c r="N172" s="96">
        <v>0</v>
      </c>
      <c r="O172" s="96">
        <v>172000</v>
      </c>
      <c r="P172" s="96">
        <v>171600</v>
      </c>
      <c r="Q172" s="96">
        <v>171600</v>
      </c>
      <c r="R172" s="96">
        <v>171600</v>
      </c>
      <c r="S172" s="97">
        <v>0</v>
      </c>
      <c r="T172" s="96">
        <v>400</v>
      </c>
      <c r="U172" s="98">
        <f t="shared" si="8"/>
        <v>99.767441860465112</v>
      </c>
      <c r="V172" s="99">
        <f>IF(OR(R172="", R307="", R307=0), "", R172/R$307*100)</f>
        <v>0.11959377507152645</v>
      </c>
      <c r="W172" s="95">
        <v>172000</v>
      </c>
      <c r="X172" s="96">
        <v>0</v>
      </c>
      <c r="Y172" s="96">
        <v>0</v>
      </c>
      <c r="Z172" s="96">
        <v>0</v>
      </c>
      <c r="AA172" s="96">
        <v>172000</v>
      </c>
      <c r="AB172" s="97">
        <v>171600</v>
      </c>
      <c r="AC172" s="100">
        <v>171600</v>
      </c>
      <c r="AD172" s="95">
        <v>171600</v>
      </c>
      <c r="AE172" s="96">
        <v>0</v>
      </c>
      <c r="AF172" s="96">
        <v>400</v>
      </c>
      <c r="AG172" s="101">
        <f t="shared" si="9"/>
        <v>99.767441860465112</v>
      </c>
      <c r="AH172" s="99">
        <f>IF(OR(AD172="", AD307="", AD307=0), "", AD172/AD$307*100)</f>
        <v>7.424252634753041E-2</v>
      </c>
      <c r="AI172" s="102">
        <v>0</v>
      </c>
      <c r="AJ172" s="5">
        <f t="shared" si="10"/>
        <v>0</v>
      </c>
      <c r="AK172" s="4">
        <f t="shared" si="11"/>
        <v>4.535124872399604E-2</v>
      </c>
      <c r="AL172" s="143"/>
      <c r="AM172" s="143"/>
      <c r="AN172" s="143"/>
      <c r="AO172" s="143"/>
      <c r="AP172" s="143"/>
      <c r="AQ172" s="143"/>
      <c r="AR172" s="143"/>
      <c r="AS172" s="32"/>
    </row>
    <row r="173" spans="1:45" ht="34.5" customHeight="1" thickBot="1">
      <c r="A173" s="93" t="s">
        <v>4</v>
      </c>
      <c r="B173" s="94" t="s">
        <v>7</v>
      </c>
      <c r="C173" s="94" t="s">
        <v>19</v>
      </c>
      <c r="D173" s="94" t="s">
        <v>85</v>
      </c>
      <c r="E173" s="94" t="s">
        <v>56</v>
      </c>
      <c r="F173" s="94" t="s">
        <v>28</v>
      </c>
      <c r="G173" s="94" t="s">
        <v>103</v>
      </c>
      <c r="H173" s="177" t="s">
        <v>148</v>
      </c>
      <c r="I173" s="172" t="s">
        <v>12</v>
      </c>
      <c r="J173" s="130"/>
      <c r="K173" s="95">
        <v>241000</v>
      </c>
      <c r="L173" s="96">
        <v>0</v>
      </c>
      <c r="M173" s="96">
        <v>0</v>
      </c>
      <c r="N173" s="96">
        <v>0</v>
      </c>
      <c r="O173" s="96">
        <v>241000</v>
      </c>
      <c r="P173" s="96">
        <v>240768</v>
      </c>
      <c r="Q173" s="96">
        <v>240768</v>
      </c>
      <c r="R173" s="96">
        <v>240768</v>
      </c>
      <c r="S173" s="97">
        <v>0</v>
      </c>
      <c r="T173" s="96">
        <v>232</v>
      </c>
      <c r="U173" s="98">
        <f t="shared" si="8"/>
        <v>99.903734439834025</v>
      </c>
      <c r="V173" s="99">
        <f>IF(OR(R173="", R307="", R307=0), "", R173/R$307*100)</f>
        <v>0.16779926594651096</v>
      </c>
      <c r="W173" s="95">
        <v>241000</v>
      </c>
      <c r="X173" s="96">
        <v>0</v>
      </c>
      <c r="Y173" s="96">
        <v>0</v>
      </c>
      <c r="Z173" s="96">
        <v>0</v>
      </c>
      <c r="AA173" s="96">
        <v>241000</v>
      </c>
      <c r="AB173" s="97">
        <v>240768</v>
      </c>
      <c r="AC173" s="100">
        <v>240768</v>
      </c>
      <c r="AD173" s="95">
        <v>240768</v>
      </c>
      <c r="AE173" s="96">
        <v>0</v>
      </c>
      <c r="AF173" s="96">
        <v>232</v>
      </c>
      <c r="AG173" s="101">
        <f t="shared" si="9"/>
        <v>99.903734439834025</v>
      </c>
      <c r="AH173" s="99">
        <f>IF(OR(AD173="", AD307="", AD307=0), "", AD173/AD$307*100)</f>
        <v>0.10416797542915036</v>
      </c>
      <c r="AI173" s="102">
        <v>0</v>
      </c>
      <c r="AJ173" s="5">
        <f t="shared" si="10"/>
        <v>0</v>
      </c>
      <c r="AK173" s="4">
        <f t="shared" si="11"/>
        <v>6.3631290517360592E-2</v>
      </c>
      <c r="AL173" s="143"/>
      <c r="AM173" s="143"/>
      <c r="AN173" s="143"/>
      <c r="AO173" s="143"/>
      <c r="AP173" s="143"/>
      <c r="AQ173" s="143"/>
      <c r="AR173" s="143"/>
      <c r="AS173" s="32"/>
    </row>
    <row r="174" spans="1:45" ht="34.5" customHeight="1" thickBot="1">
      <c r="A174" s="93" t="s">
        <v>4</v>
      </c>
      <c r="B174" s="94" t="s">
        <v>7</v>
      </c>
      <c r="C174" s="94" t="s">
        <v>19</v>
      </c>
      <c r="D174" s="94" t="s">
        <v>85</v>
      </c>
      <c r="E174" s="94" t="s">
        <v>56</v>
      </c>
      <c r="F174" s="94" t="s">
        <v>28</v>
      </c>
      <c r="G174" s="94" t="s">
        <v>149</v>
      </c>
      <c r="H174" s="177" t="s">
        <v>150</v>
      </c>
      <c r="I174" s="172" t="s">
        <v>12</v>
      </c>
      <c r="J174" s="130"/>
      <c r="K174" s="95">
        <v>264000</v>
      </c>
      <c r="L174" s="96">
        <v>0</v>
      </c>
      <c r="M174" s="96">
        <v>0</v>
      </c>
      <c r="N174" s="96">
        <v>0</v>
      </c>
      <c r="O174" s="96">
        <v>264000</v>
      </c>
      <c r="P174" s="96">
        <v>264000</v>
      </c>
      <c r="Q174" s="96">
        <v>264000</v>
      </c>
      <c r="R174" s="96">
        <v>264000</v>
      </c>
      <c r="S174" s="97">
        <v>0</v>
      </c>
      <c r="T174" s="96">
        <v>0</v>
      </c>
      <c r="U174" s="98">
        <f t="shared" si="8"/>
        <v>100</v>
      </c>
      <c r="V174" s="99">
        <f>IF(OR(R174="", R307="", R307=0), "", R174/R$307*100)</f>
        <v>0.18399042318696376</v>
      </c>
      <c r="W174" s="95">
        <v>278000</v>
      </c>
      <c r="X174" s="96">
        <v>0</v>
      </c>
      <c r="Y174" s="96">
        <v>0</v>
      </c>
      <c r="Z174" s="96">
        <v>-560</v>
      </c>
      <c r="AA174" s="96">
        <v>277440</v>
      </c>
      <c r="AB174" s="97">
        <v>264000</v>
      </c>
      <c r="AC174" s="100">
        <v>264000</v>
      </c>
      <c r="AD174" s="95">
        <v>264000</v>
      </c>
      <c r="AE174" s="96">
        <v>0</v>
      </c>
      <c r="AF174" s="96">
        <v>13440</v>
      </c>
      <c r="AG174" s="101">
        <f t="shared" si="9"/>
        <v>95.155709342560556</v>
      </c>
      <c r="AH174" s="99">
        <f>IF(OR(AD174="", AD307="", AD307=0), "", AD174/AD$307*100)</f>
        <v>0.11421927130389294</v>
      </c>
      <c r="AI174" s="102">
        <v>0</v>
      </c>
      <c r="AJ174" s="5">
        <f t="shared" si="10"/>
        <v>0</v>
      </c>
      <c r="AK174" s="4">
        <f t="shared" si="11"/>
        <v>6.9771151883070828E-2</v>
      </c>
      <c r="AL174" s="143"/>
      <c r="AM174" s="143"/>
      <c r="AN174" s="143"/>
      <c r="AO174" s="143"/>
      <c r="AP174" s="143"/>
      <c r="AQ174" s="143"/>
      <c r="AR174" s="143"/>
      <c r="AS174" s="32"/>
    </row>
    <row r="175" spans="1:45" ht="34.5" customHeight="1" thickBot="1">
      <c r="A175" s="93" t="s">
        <v>4</v>
      </c>
      <c r="B175" s="94" t="s">
        <v>7</v>
      </c>
      <c r="C175" s="94" t="s">
        <v>19</v>
      </c>
      <c r="D175" s="94" t="s">
        <v>85</v>
      </c>
      <c r="E175" s="94" t="s">
        <v>56</v>
      </c>
      <c r="F175" s="94" t="s">
        <v>28</v>
      </c>
      <c r="G175" s="94" t="s">
        <v>151</v>
      </c>
      <c r="H175" s="177" t="s">
        <v>152</v>
      </c>
      <c r="I175" s="172" t="s">
        <v>12</v>
      </c>
      <c r="J175" s="130"/>
      <c r="K175" s="95">
        <v>36000</v>
      </c>
      <c r="L175" s="96">
        <v>0</v>
      </c>
      <c r="M175" s="96">
        <v>0</v>
      </c>
      <c r="N175" s="96">
        <v>0</v>
      </c>
      <c r="O175" s="96">
        <v>36000</v>
      </c>
      <c r="P175" s="96">
        <v>35200</v>
      </c>
      <c r="Q175" s="96">
        <v>35200</v>
      </c>
      <c r="R175" s="96">
        <v>35200</v>
      </c>
      <c r="S175" s="97">
        <v>0</v>
      </c>
      <c r="T175" s="96">
        <v>800</v>
      </c>
      <c r="U175" s="98">
        <f t="shared" si="8"/>
        <v>97.777777777777771</v>
      </c>
      <c r="V175" s="99">
        <f>IF(OR(R175="", R307="", R307=0), "", R175/R$307*100)</f>
        <v>2.4532056424928502E-2</v>
      </c>
      <c r="W175" s="95">
        <v>36000</v>
      </c>
      <c r="X175" s="96">
        <v>0</v>
      </c>
      <c r="Y175" s="96">
        <v>0</v>
      </c>
      <c r="Z175" s="96">
        <v>0</v>
      </c>
      <c r="AA175" s="96">
        <v>36000</v>
      </c>
      <c r="AB175" s="97">
        <v>35200</v>
      </c>
      <c r="AC175" s="100">
        <v>35200</v>
      </c>
      <c r="AD175" s="95">
        <v>35200</v>
      </c>
      <c r="AE175" s="96">
        <v>0</v>
      </c>
      <c r="AF175" s="96">
        <v>800</v>
      </c>
      <c r="AG175" s="101">
        <f t="shared" si="9"/>
        <v>97.777777777777771</v>
      </c>
      <c r="AH175" s="99">
        <f>IF(OR(AD175="", AD307="", AD307=0), "", AD175/AD$307*100)</f>
        <v>1.5229236173852393E-2</v>
      </c>
      <c r="AI175" s="102">
        <v>0</v>
      </c>
      <c r="AJ175" s="5">
        <f t="shared" si="10"/>
        <v>0</v>
      </c>
      <c r="AK175" s="4">
        <f t="shared" si="11"/>
        <v>9.3028202510761094E-3</v>
      </c>
      <c r="AL175" s="143"/>
      <c r="AM175" s="143"/>
      <c r="AN175" s="143"/>
      <c r="AO175" s="143"/>
      <c r="AP175" s="143"/>
      <c r="AQ175" s="143"/>
      <c r="AR175" s="143"/>
      <c r="AS175" s="32"/>
    </row>
    <row r="176" spans="1:45" ht="34.5" customHeight="1" thickBot="1">
      <c r="A176" s="93" t="s">
        <v>4</v>
      </c>
      <c r="B176" s="94" t="s">
        <v>7</v>
      </c>
      <c r="C176" s="94" t="s">
        <v>19</v>
      </c>
      <c r="D176" s="94" t="s">
        <v>85</v>
      </c>
      <c r="E176" s="94" t="s">
        <v>56</v>
      </c>
      <c r="F176" s="94" t="s">
        <v>28</v>
      </c>
      <c r="G176" s="94" t="s">
        <v>92</v>
      </c>
      <c r="H176" s="177" t="s">
        <v>153</v>
      </c>
      <c r="I176" s="172" t="s">
        <v>12</v>
      </c>
      <c r="J176" s="130"/>
      <c r="K176" s="95">
        <v>250000</v>
      </c>
      <c r="L176" s="96">
        <v>0</v>
      </c>
      <c r="M176" s="96">
        <v>0</v>
      </c>
      <c r="N176" s="96">
        <v>-135300</v>
      </c>
      <c r="O176" s="96">
        <v>114700</v>
      </c>
      <c r="P176" s="96">
        <v>0</v>
      </c>
      <c r="Q176" s="96">
        <v>0</v>
      </c>
      <c r="R176" s="96">
        <v>0</v>
      </c>
      <c r="S176" s="97">
        <v>0</v>
      </c>
      <c r="T176" s="96">
        <v>114700</v>
      </c>
      <c r="U176" s="98">
        <f t="shared" si="8"/>
        <v>0</v>
      </c>
      <c r="V176" s="99">
        <f>IF(OR(R176="", R307="", R307=0), "", R176/R$307*100)</f>
        <v>0</v>
      </c>
      <c r="W176" s="95">
        <v>250000</v>
      </c>
      <c r="X176" s="96">
        <v>0</v>
      </c>
      <c r="Y176" s="96">
        <v>0</v>
      </c>
      <c r="Z176" s="96">
        <v>0</v>
      </c>
      <c r="AA176" s="96">
        <v>250000</v>
      </c>
      <c r="AB176" s="97">
        <v>0</v>
      </c>
      <c r="AC176" s="100">
        <v>0</v>
      </c>
      <c r="AD176" s="95">
        <v>0</v>
      </c>
      <c r="AE176" s="96">
        <v>0</v>
      </c>
      <c r="AF176" s="96">
        <v>250000</v>
      </c>
      <c r="AG176" s="101">
        <f t="shared" si="9"/>
        <v>0</v>
      </c>
      <c r="AH176" s="99">
        <f>IF(OR(AD176="", AD307="", AD307=0), "", AD176/AD$307*100)</f>
        <v>0</v>
      </c>
      <c r="AI176" s="102">
        <v>0</v>
      </c>
      <c r="AJ176" s="5">
        <f t="shared" si="10"/>
        <v>0</v>
      </c>
      <c r="AK176" s="4">
        <f t="shared" si="11"/>
        <v>0</v>
      </c>
      <c r="AL176" s="143"/>
      <c r="AM176" s="143"/>
      <c r="AN176" s="143"/>
      <c r="AO176" s="143"/>
      <c r="AP176" s="143"/>
      <c r="AQ176" s="143"/>
      <c r="AR176" s="143"/>
      <c r="AS176" s="32"/>
    </row>
    <row r="177" spans="1:45" ht="34.5" customHeight="1" thickBot="1">
      <c r="A177" s="93" t="s">
        <v>4</v>
      </c>
      <c r="B177" s="94" t="s">
        <v>7</v>
      </c>
      <c r="C177" s="94" t="s">
        <v>19</v>
      </c>
      <c r="D177" s="94" t="s">
        <v>85</v>
      </c>
      <c r="E177" s="94" t="s">
        <v>56</v>
      </c>
      <c r="F177" s="94" t="s">
        <v>28</v>
      </c>
      <c r="G177" s="94" t="s">
        <v>154</v>
      </c>
      <c r="H177" s="177" t="s">
        <v>155</v>
      </c>
      <c r="I177" s="172" t="s">
        <v>12</v>
      </c>
      <c r="J177" s="130"/>
      <c r="K177" s="95">
        <v>1598000</v>
      </c>
      <c r="L177" s="96">
        <v>0</v>
      </c>
      <c r="M177" s="96">
        <v>0</v>
      </c>
      <c r="N177" s="96">
        <v>0</v>
      </c>
      <c r="O177" s="96">
        <v>1598000</v>
      </c>
      <c r="P177" s="96">
        <v>547612</v>
      </c>
      <c r="Q177" s="96">
        <v>547612</v>
      </c>
      <c r="R177" s="96">
        <v>547612</v>
      </c>
      <c r="S177" s="97">
        <v>0</v>
      </c>
      <c r="T177" s="96">
        <v>1050388</v>
      </c>
      <c r="U177" s="98">
        <f t="shared" si="8"/>
        <v>34.268585732165207</v>
      </c>
      <c r="V177" s="99">
        <f>IF(OR(R177="", R307="", R307=0), "", R177/R$307*100)</f>
        <v>0.3816491046297712</v>
      </c>
      <c r="W177" s="95">
        <v>1154000</v>
      </c>
      <c r="X177" s="96">
        <v>0</v>
      </c>
      <c r="Y177" s="96">
        <v>0</v>
      </c>
      <c r="Z177" s="96">
        <v>28280</v>
      </c>
      <c r="AA177" s="96">
        <v>1182280</v>
      </c>
      <c r="AB177" s="97">
        <v>0</v>
      </c>
      <c r="AC177" s="100">
        <v>0</v>
      </c>
      <c r="AD177" s="95">
        <v>0</v>
      </c>
      <c r="AE177" s="96">
        <v>0</v>
      </c>
      <c r="AF177" s="96">
        <v>1182280</v>
      </c>
      <c r="AG177" s="101">
        <f t="shared" si="9"/>
        <v>0</v>
      </c>
      <c r="AH177" s="99">
        <f>IF(OR(AD177="", AD307="", AD307=0), "", AD177/AD$307*100)</f>
        <v>0</v>
      </c>
      <c r="AI177" s="102">
        <v>547612</v>
      </c>
      <c r="AJ177" s="5" t="str">
        <f t="shared" si="10"/>
        <v>皆増</v>
      </c>
      <c r="AK177" s="4">
        <f t="shared" si="11"/>
        <v>0.3816491046297712</v>
      </c>
      <c r="AL177" s="143"/>
      <c r="AM177" s="143"/>
      <c r="AN177" s="143"/>
      <c r="AO177" s="143"/>
      <c r="AP177" s="143"/>
      <c r="AQ177" s="143"/>
      <c r="AR177" s="143"/>
      <c r="AS177" s="32"/>
    </row>
    <row r="178" spans="1:45" ht="34.5" customHeight="1" thickBot="1">
      <c r="A178" s="93" t="s">
        <v>4</v>
      </c>
      <c r="B178" s="94" t="s">
        <v>7</v>
      </c>
      <c r="C178" s="94" t="s">
        <v>19</v>
      </c>
      <c r="D178" s="94" t="s">
        <v>85</v>
      </c>
      <c r="E178" s="94" t="s">
        <v>56</v>
      </c>
      <c r="F178" s="94" t="s">
        <v>28</v>
      </c>
      <c r="G178" s="94" t="s">
        <v>156</v>
      </c>
      <c r="H178" s="177" t="s">
        <v>157</v>
      </c>
      <c r="I178" s="172" t="s">
        <v>12</v>
      </c>
      <c r="J178" s="130"/>
      <c r="K178" s="95">
        <v>195000</v>
      </c>
      <c r="L178" s="96">
        <v>0</v>
      </c>
      <c r="M178" s="96">
        <v>0</v>
      </c>
      <c r="N178" s="96">
        <v>0</v>
      </c>
      <c r="O178" s="96">
        <v>195000</v>
      </c>
      <c r="P178" s="96">
        <v>194700</v>
      </c>
      <c r="Q178" s="96">
        <v>194700</v>
      </c>
      <c r="R178" s="96">
        <v>194700</v>
      </c>
      <c r="S178" s="97">
        <v>0</v>
      </c>
      <c r="T178" s="96">
        <v>300</v>
      </c>
      <c r="U178" s="98">
        <f t="shared" si="8"/>
        <v>99.846153846153854</v>
      </c>
      <c r="V178" s="99">
        <f>IF(OR(R178="", R307="", R307=0), "", R178/R$307*100)</f>
        <v>0.1356929371003858</v>
      </c>
      <c r="W178" s="95">
        <v>2288000</v>
      </c>
      <c r="X178" s="96">
        <v>0</v>
      </c>
      <c r="Y178" s="96">
        <v>0</v>
      </c>
      <c r="Z178" s="96">
        <v>0</v>
      </c>
      <c r="AA178" s="96">
        <v>2288000</v>
      </c>
      <c r="AB178" s="97">
        <v>1826000</v>
      </c>
      <c r="AC178" s="100">
        <v>1826000</v>
      </c>
      <c r="AD178" s="95">
        <v>1826000</v>
      </c>
      <c r="AE178" s="96">
        <v>0</v>
      </c>
      <c r="AF178" s="96">
        <v>462000</v>
      </c>
      <c r="AG178" s="101">
        <f t="shared" si="9"/>
        <v>79.807692307692307</v>
      </c>
      <c r="AH178" s="99">
        <f>IF(OR(AD178="", AD307="", AD307=0), "", AD178/AD$307*100)</f>
        <v>0.79001662651859272</v>
      </c>
      <c r="AI178" s="102">
        <v>-1631300</v>
      </c>
      <c r="AJ178" s="5">
        <f t="shared" si="10"/>
        <v>-89.337349397590359</v>
      </c>
      <c r="AK178" s="4">
        <f t="shared" si="11"/>
        <v>-0.65432368941820696</v>
      </c>
      <c r="AL178" s="143"/>
      <c r="AM178" s="143"/>
      <c r="AN178" s="143"/>
      <c r="AO178" s="143"/>
      <c r="AP178" s="143"/>
      <c r="AQ178" s="143"/>
      <c r="AR178" s="143"/>
      <c r="AS178" s="32"/>
    </row>
    <row r="179" spans="1:45" ht="34.5" customHeight="1" thickBot="1">
      <c r="A179" s="103" t="s">
        <v>4</v>
      </c>
      <c r="B179" s="104" t="s">
        <v>7</v>
      </c>
      <c r="C179" s="94" t="s">
        <v>19</v>
      </c>
      <c r="D179" s="94" t="s">
        <v>85</v>
      </c>
      <c r="E179" s="94" t="s">
        <v>56</v>
      </c>
      <c r="F179" s="94" t="s">
        <v>28</v>
      </c>
      <c r="G179" s="94" t="s">
        <v>34</v>
      </c>
      <c r="H179" s="177" t="s">
        <v>158</v>
      </c>
      <c r="I179" s="172" t="s">
        <v>12</v>
      </c>
      <c r="J179" s="130"/>
      <c r="K179" s="95">
        <v>72000</v>
      </c>
      <c r="L179" s="96">
        <v>0</v>
      </c>
      <c r="M179" s="96">
        <v>0</v>
      </c>
      <c r="N179" s="96">
        <v>0</v>
      </c>
      <c r="O179" s="96">
        <v>72000</v>
      </c>
      <c r="P179" s="96">
        <v>71060</v>
      </c>
      <c r="Q179" s="96">
        <v>71060</v>
      </c>
      <c r="R179" s="96">
        <v>71060</v>
      </c>
      <c r="S179" s="97">
        <v>0</v>
      </c>
      <c r="T179" s="96">
        <v>940</v>
      </c>
      <c r="U179" s="98">
        <f t="shared" si="8"/>
        <v>98.694444444444443</v>
      </c>
      <c r="V179" s="99">
        <f>IF(OR(R179="", R307="", R307=0), "", R179/R$307*100)</f>
        <v>4.9524088907824414E-2</v>
      </c>
      <c r="W179" s="95">
        <v>72000</v>
      </c>
      <c r="X179" s="96">
        <v>0</v>
      </c>
      <c r="Y179" s="96">
        <v>0</v>
      </c>
      <c r="Z179" s="96">
        <v>0</v>
      </c>
      <c r="AA179" s="96">
        <v>72000</v>
      </c>
      <c r="AB179" s="97">
        <v>71060</v>
      </c>
      <c r="AC179" s="100">
        <v>71060</v>
      </c>
      <c r="AD179" s="95">
        <v>71060</v>
      </c>
      <c r="AE179" s="96">
        <v>0</v>
      </c>
      <c r="AF179" s="96">
        <v>940</v>
      </c>
      <c r="AG179" s="101">
        <f t="shared" si="9"/>
        <v>98.694444444444443</v>
      </c>
      <c r="AH179" s="99">
        <f>IF(OR(AD179="", AD307="", AD307=0), "", AD179/AD$307*100)</f>
        <v>3.0744020525964512E-2</v>
      </c>
      <c r="AI179" s="102">
        <v>0</v>
      </c>
      <c r="AJ179" s="5">
        <f t="shared" si="10"/>
        <v>0</v>
      </c>
      <c r="AK179" s="4">
        <f t="shared" si="11"/>
        <v>1.8780068381859902E-2</v>
      </c>
      <c r="AL179" s="143"/>
      <c r="AM179" s="143"/>
      <c r="AN179" s="143"/>
      <c r="AO179" s="143"/>
      <c r="AP179" s="143"/>
      <c r="AQ179" s="143"/>
      <c r="AR179" s="143"/>
      <c r="AS179" s="32"/>
    </row>
    <row r="180" spans="1:45" ht="16.5" hidden="1" customHeight="1" thickBot="1">
      <c r="A180" s="80" t="s">
        <v>4</v>
      </c>
      <c r="B180" s="81" t="s">
        <v>7</v>
      </c>
      <c r="C180" s="94" t="s">
        <v>19</v>
      </c>
      <c r="D180" s="94" t="s">
        <v>85</v>
      </c>
      <c r="E180" s="94" t="s">
        <v>40</v>
      </c>
      <c r="F180" s="94" t="s">
        <v>5</v>
      </c>
      <c r="G180" s="94" t="s">
        <v>5</v>
      </c>
      <c r="H180" s="177" t="s">
        <v>41</v>
      </c>
      <c r="I180" s="172" t="s">
        <v>12</v>
      </c>
      <c r="J180" s="130"/>
      <c r="K180" s="95">
        <v>133000</v>
      </c>
      <c r="L180" s="96">
        <v>0</v>
      </c>
      <c r="M180" s="96">
        <v>0</v>
      </c>
      <c r="N180" s="96">
        <v>0</v>
      </c>
      <c r="O180" s="96">
        <v>133000</v>
      </c>
      <c r="P180" s="96">
        <v>114199</v>
      </c>
      <c r="Q180" s="96">
        <v>114199</v>
      </c>
      <c r="R180" s="96">
        <v>114199</v>
      </c>
      <c r="S180" s="97">
        <v>0</v>
      </c>
      <c r="T180" s="96">
        <v>18801</v>
      </c>
      <c r="U180" s="98">
        <f t="shared" si="8"/>
        <v>85.863909774436081</v>
      </c>
      <c r="V180" s="99">
        <f>IF(OR(R180="", R307="", R307=0), "", R180/R$307*100)</f>
        <v>7.9589099763363924E-2</v>
      </c>
      <c r="W180" s="95">
        <v>118000</v>
      </c>
      <c r="X180" s="96">
        <v>0</v>
      </c>
      <c r="Y180" s="96">
        <v>0</v>
      </c>
      <c r="Z180" s="96">
        <v>0</v>
      </c>
      <c r="AA180" s="96">
        <v>118000</v>
      </c>
      <c r="AB180" s="97">
        <v>102894</v>
      </c>
      <c r="AC180" s="100">
        <v>102894</v>
      </c>
      <c r="AD180" s="95">
        <v>102894</v>
      </c>
      <c r="AE180" s="96">
        <v>0</v>
      </c>
      <c r="AF180" s="96">
        <v>15106</v>
      </c>
      <c r="AG180" s="101">
        <f t="shared" si="9"/>
        <v>87.198305084745769</v>
      </c>
      <c r="AH180" s="99">
        <f>IF(OR(AD180="", AD307="", AD307=0), "", AD180/AD$307*100)</f>
        <v>4.4516960990692273E-2</v>
      </c>
      <c r="AI180" s="102">
        <v>11305</v>
      </c>
      <c r="AJ180" s="30">
        <f t="shared" si="10"/>
        <v>10.987035201275098</v>
      </c>
      <c r="AK180" s="29">
        <f t="shared" si="11"/>
        <v>3.5072138772671652E-2</v>
      </c>
      <c r="AL180" s="174"/>
      <c r="AM180" s="174"/>
      <c r="AN180" s="174"/>
      <c r="AO180" s="174"/>
      <c r="AP180" s="174"/>
      <c r="AQ180" s="174"/>
      <c r="AR180" s="175"/>
    </row>
    <row r="181" spans="1:45" ht="19.5" hidden="1" customHeight="1">
      <c r="A181" s="45" t="s">
        <v>4</v>
      </c>
      <c r="B181" s="46" t="s">
        <v>7</v>
      </c>
      <c r="C181" s="94" t="s">
        <v>19</v>
      </c>
      <c r="D181" s="94" t="s">
        <v>85</v>
      </c>
      <c r="E181" s="94" t="s">
        <v>40</v>
      </c>
      <c r="F181" s="94" t="s">
        <v>28</v>
      </c>
      <c r="G181" s="94" t="s">
        <v>5</v>
      </c>
      <c r="H181" s="177" t="s">
        <v>159</v>
      </c>
      <c r="I181" s="172" t="s">
        <v>12</v>
      </c>
      <c r="J181" s="130"/>
      <c r="K181" s="95">
        <v>15000</v>
      </c>
      <c r="L181" s="96">
        <v>0</v>
      </c>
      <c r="M181" s="96">
        <v>0</v>
      </c>
      <c r="N181" s="96">
        <v>0</v>
      </c>
      <c r="O181" s="96">
        <v>15000</v>
      </c>
      <c r="P181" s="96">
        <v>13650</v>
      </c>
      <c r="Q181" s="96">
        <v>13650</v>
      </c>
      <c r="R181" s="96">
        <v>13650</v>
      </c>
      <c r="S181" s="97">
        <v>0</v>
      </c>
      <c r="T181" s="96">
        <v>1350</v>
      </c>
      <c r="U181" s="98">
        <f t="shared" si="8"/>
        <v>91</v>
      </c>
      <c r="V181" s="99">
        <f>IF(OR(R181="", R307="", R307=0), "", R181/R$307*100)</f>
        <v>9.5131411988714221E-3</v>
      </c>
      <c r="W181" s="95">
        <v>15000</v>
      </c>
      <c r="X181" s="96">
        <v>0</v>
      </c>
      <c r="Y181" s="96">
        <v>0</v>
      </c>
      <c r="Z181" s="96">
        <v>0</v>
      </c>
      <c r="AA181" s="96">
        <v>15000</v>
      </c>
      <c r="AB181" s="97">
        <v>13650</v>
      </c>
      <c r="AC181" s="100">
        <v>13650</v>
      </c>
      <c r="AD181" s="95">
        <v>13650</v>
      </c>
      <c r="AE181" s="96">
        <v>0</v>
      </c>
      <c r="AF181" s="96">
        <v>1350</v>
      </c>
      <c r="AG181" s="101">
        <f t="shared" si="9"/>
        <v>91</v>
      </c>
      <c r="AH181" s="99">
        <f>IF(OR(AD181="", AD307="", AD307=0), "", AD181/AD$307*100)</f>
        <v>5.9056555049171915E-3</v>
      </c>
      <c r="AI181" s="102">
        <v>0</v>
      </c>
      <c r="AJ181" s="5">
        <f t="shared" si="10"/>
        <v>0</v>
      </c>
      <c r="AK181" s="4">
        <f t="shared" si="11"/>
        <v>3.6074856939542306E-3</v>
      </c>
      <c r="AL181" s="344" t="s">
        <v>398</v>
      </c>
      <c r="AM181" s="344"/>
      <c r="AN181" s="344"/>
      <c r="AO181" s="344"/>
      <c r="AP181" s="344"/>
      <c r="AQ181" s="344"/>
      <c r="AR181" s="344"/>
      <c r="AS181" s="34"/>
    </row>
    <row r="182" spans="1:45" ht="19.5" customHeight="1" thickBot="1">
      <c r="A182" s="67" t="s">
        <v>4</v>
      </c>
      <c r="B182" s="68" t="s">
        <v>7</v>
      </c>
      <c r="C182" s="94" t="s">
        <v>19</v>
      </c>
      <c r="D182" s="94" t="s">
        <v>85</v>
      </c>
      <c r="E182" s="94" t="s">
        <v>40</v>
      </c>
      <c r="F182" s="94" t="s">
        <v>28</v>
      </c>
      <c r="G182" s="94" t="s">
        <v>30</v>
      </c>
      <c r="H182" s="177" t="s">
        <v>285</v>
      </c>
      <c r="I182" s="172" t="s">
        <v>12</v>
      </c>
      <c r="J182" s="130"/>
      <c r="K182" s="95">
        <v>15000</v>
      </c>
      <c r="L182" s="96">
        <v>0</v>
      </c>
      <c r="M182" s="96">
        <v>0</v>
      </c>
      <c r="N182" s="96">
        <v>0</v>
      </c>
      <c r="O182" s="96">
        <v>15000</v>
      </c>
      <c r="P182" s="96">
        <v>13650</v>
      </c>
      <c r="Q182" s="96">
        <v>13650</v>
      </c>
      <c r="R182" s="96">
        <v>13650</v>
      </c>
      <c r="S182" s="97">
        <v>0</v>
      </c>
      <c r="T182" s="96">
        <v>1350</v>
      </c>
      <c r="U182" s="98">
        <f t="shared" si="8"/>
        <v>91</v>
      </c>
      <c r="V182" s="99">
        <f>IF(OR(R182="", R307="", R307=0), "", R182/R$307*100)</f>
        <v>9.5131411988714221E-3</v>
      </c>
      <c r="W182" s="95">
        <v>15000</v>
      </c>
      <c r="X182" s="96">
        <v>0</v>
      </c>
      <c r="Y182" s="96">
        <v>0</v>
      </c>
      <c r="Z182" s="96">
        <v>0</v>
      </c>
      <c r="AA182" s="96">
        <v>15000</v>
      </c>
      <c r="AB182" s="97">
        <v>13650</v>
      </c>
      <c r="AC182" s="100">
        <v>13650</v>
      </c>
      <c r="AD182" s="95">
        <v>13650</v>
      </c>
      <c r="AE182" s="96">
        <v>0</v>
      </c>
      <c r="AF182" s="96">
        <v>1350</v>
      </c>
      <c r="AG182" s="101">
        <f t="shared" si="9"/>
        <v>91</v>
      </c>
      <c r="AH182" s="99">
        <f>IF(OR(AD182="", AD307="", AD307=0), "", AD182/AD$307*100)</f>
        <v>5.9056555049171915E-3</v>
      </c>
      <c r="AI182" s="102">
        <v>0</v>
      </c>
      <c r="AJ182" s="5">
        <f t="shared" si="10"/>
        <v>0</v>
      </c>
      <c r="AK182" s="4">
        <f t="shared" si="11"/>
        <v>3.6074856939542306E-3</v>
      </c>
      <c r="AL182" s="345"/>
      <c r="AM182" s="345"/>
      <c r="AN182" s="345"/>
      <c r="AO182" s="345"/>
      <c r="AP182" s="345"/>
      <c r="AQ182" s="345"/>
      <c r="AR182" s="345"/>
      <c r="AS182" s="35"/>
    </row>
    <row r="183" spans="1:45" ht="16.5" hidden="1" customHeight="1">
      <c r="A183" s="45" t="s">
        <v>4</v>
      </c>
      <c r="B183" s="46" t="s">
        <v>7</v>
      </c>
      <c r="C183" s="94" t="s">
        <v>19</v>
      </c>
      <c r="D183" s="94" t="s">
        <v>85</v>
      </c>
      <c r="E183" s="94" t="s">
        <v>40</v>
      </c>
      <c r="F183" s="94" t="s">
        <v>127</v>
      </c>
      <c r="G183" s="94" t="s">
        <v>5</v>
      </c>
      <c r="H183" s="177" t="s">
        <v>160</v>
      </c>
      <c r="I183" s="172" t="s">
        <v>12</v>
      </c>
      <c r="J183" s="130"/>
      <c r="K183" s="95">
        <v>37000</v>
      </c>
      <c r="L183" s="96">
        <v>0</v>
      </c>
      <c r="M183" s="96">
        <v>0</v>
      </c>
      <c r="N183" s="96">
        <v>0</v>
      </c>
      <c r="O183" s="96">
        <v>37000</v>
      </c>
      <c r="P183" s="96">
        <v>20029</v>
      </c>
      <c r="Q183" s="96">
        <v>20029</v>
      </c>
      <c r="R183" s="96">
        <v>20029</v>
      </c>
      <c r="S183" s="97">
        <v>0</v>
      </c>
      <c r="T183" s="96">
        <v>16971</v>
      </c>
      <c r="U183" s="98">
        <f t="shared" si="8"/>
        <v>54.132432432432431</v>
      </c>
      <c r="V183" s="99">
        <f>IF(OR(R183="", R307="", R307=0), "", R183/R$307*100)</f>
        <v>1.3958879492468552E-2</v>
      </c>
      <c r="W183" s="95">
        <v>26000</v>
      </c>
      <c r="X183" s="96">
        <v>0</v>
      </c>
      <c r="Y183" s="96">
        <v>0</v>
      </c>
      <c r="Z183" s="96">
        <v>0</v>
      </c>
      <c r="AA183" s="96">
        <v>26000</v>
      </c>
      <c r="AB183" s="97">
        <v>12684</v>
      </c>
      <c r="AC183" s="100">
        <v>12684</v>
      </c>
      <c r="AD183" s="95">
        <v>12684</v>
      </c>
      <c r="AE183" s="96">
        <v>0</v>
      </c>
      <c r="AF183" s="96">
        <v>13316</v>
      </c>
      <c r="AG183" s="101">
        <f t="shared" si="9"/>
        <v>48.784615384615385</v>
      </c>
      <c r="AH183" s="99">
        <f>IF(OR(AD183="", AD307="", AD307=0), "", AD183/AD$307*100)</f>
        <v>5.4877168076461289E-3</v>
      </c>
      <c r="AI183" s="102">
        <v>7345</v>
      </c>
      <c r="AJ183" s="5">
        <f t="shared" si="10"/>
        <v>57.90760012614318</v>
      </c>
      <c r="AK183" s="4">
        <f t="shared" si="11"/>
        <v>8.4711626848224236E-3</v>
      </c>
      <c r="AL183" s="344" t="s">
        <v>284</v>
      </c>
      <c r="AM183" s="344"/>
      <c r="AN183" s="344"/>
      <c r="AO183" s="344"/>
      <c r="AP183" s="344"/>
      <c r="AQ183" s="344"/>
      <c r="AR183" s="344"/>
      <c r="AS183" s="34"/>
    </row>
    <row r="184" spans="1:45" ht="22.5" customHeight="1" thickBot="1">
      <c r="A184" s="67" t="s">
        <v>4</v>
      </c>
      <c r="B184" s="68" t="s">
        <v>7</v>
      </c>
      <c r="C184" s="94" t="s">
        <v>19</v>
      </c>
      <c r="D184" s="94" t="s">
        <v>85</v>
      </c>
      <c r="E184" s="94" t="s">
        <v>40</v>
      </c>
      <c r="F184" s="94" t="s">
        <v>127</v>
      </c>
      <c r="G184" s="94" t="s">
        <v>129</v>
      </c>
      <c r="H184" s="177" t="s">
        <v>284</v>
      </c>
      <c r="I184" s="172" t="s">
        <v>12</v>
      </c>
      <c r="J184" s="130"/>
      <c r="K184" s="95">
        <v>37000</v>
      </c>
      <c r="L184" s="96">
        <v>0</v>
      </c>
      <c r="M184" s="96">
        <v>0</v>
      </c>
      <c r="N184" s="96">
        <v>0</v>
      </c>
      <c r="O184" s="96">
        <v>37000</v>
      </c>
      <c r="P184" s="96">
        <v>20029</v>
      </c>
      <c r="Q184" s="96">
        <v>20029</v>
      </c>
      <c r="R184" s="96">
        <v>20029</v>
      </c>
      <c r="S184" s="97">
        <v>0</v>
      </c>
      <c r="T184" s="96">
        <v>16971</v>
      </c>
      <c r="U184" s="98">
        <f t="shared" si="8"/>
        <v>54.132432432432431</v>
      </c>
      <c r="V184" s="99">
        <f>IF(OR(R184="", R307="", R307=0), "", R184/R$307*100)</f>
        <v>1.3958879492468552E-2</v>
      </c>
      <c r="W184" s="95">
        <v>26000</v>
      </c>
      <c r="X184" s="96">
        <v>0</v>
      </c>
      <c r="Y184" s="96">
        <v>0</v>
      </c>
      <c r="Z184" s="96">
        <v>0</v>
      </c>
      <c r="AA184" s="96">
        <v>26000</v>
      </c>
      <c r="AB184" s="97">
        <v>12684</v>
      </c>
      <c r="AC184" s="100">
        <v>12684</v>
      </c>
      <c r="AD184" s="95">
        <v>12684</v>
      </c>
      <c r="AE184" s="96">
        <v>0</v>
      </c>
      <c r="AF184" s="96">
        <v>13316</v>
      </c>
      <c r="AG184" s="101">
        <f t="shared" si="9"/>
        <v>48.784615384615385</v>
      </c>
      <c r="AH184" s="99">
        <f>IF(OR(AD184="", AD307="", AD307=0), "", AD184/AD$307*100)</f>
        <v>5.4877168076461289E-3</v>
      </c>
      <c r="AI184" s="102">
        <v>7345</v>
      </c>
      <c r="AJ184" s="5">
        <f t="shared" si="10"/>
        <v>57.90760012614318</v>
      </c>
      <c r="AK184" s="4">
        <f t="shared" si="11"/>
        <v>8.4711626848224236E-3</v>
      </c>
      <c r="AL184" s="345"/>
      <c r="AM184" s="345"/>
      <c r="AN184" s="345"/>
      <c r="AO184" s="345"/>
      <c r="AP184" s="345"/>
      <c r="AQ184" s="345"/>
      <c r="AR184" s="345"/>
      <c r="AS184" s="35"/>
    </row>
    <row r="185" spans="1:45" ht="24.75" hidden="1" customHeight="1" thickBot="1">
      <c r="A185" s="109" t="s">
        <v>4</v>
      </c>
      <c r="B185" s="110" t="s">
        <v>7</v>
      </c>
      <c r="C185" s="94" t="s">
        <v>19</v>
      </c>
      <c r="D185" s="94" t="s">
        <v>85</v>
      </c>
      <c r="E185" s="94" t="s">
        <v>40</v>
      </c>
      <c r="F185" s="94" t="s">
        <v>161</v>
      </c>
      <c r="G185" s="94" t="s">
        <v>5</v>
      </c>
      <c r="H185" s="177" t="s">
        <v>162</v>
      </c>
      <c r="I185" s="172" t="s">
        <v>12</v>
      </c>
      <c r="J185" s="130"/>
      <c r="K185" s="95">
        <v>81000</v>
      </c>
      <c r="L185" s="96">
        <v>0</v>
      </c>
      <c r="M185" s="96">
        <v>0</v>
      </c>
      <c r="N185" s="96">
        <v>0</v>
      </c>
      <c r="O185" s="96">
        <v>81000</v>
      </c>
      <c r="P185" s="96">
        <v>80520</v>
      </c>
      <c r="Q185" s="96">
        <v>80520</v>
      </c>
      <c r="R185" s="96">
        <v>80520</v>
      </c>
      <c r="S185" s="97">
        <v>0</v>
      </c>
      <c r="T185" s="96">
        <v>480</v>
      </c>
      <c r="U185" s="98">
        <f t="shared" si="8"/>
        <v>99.407407407407405</v>
      </c>
      <c r="V185" s="99">
        <f>IF(OR(R185="", R307="", R307=0), "", R185/R$307*100)</f>
        <v>5.6117079072023957E-2</v>
      </c>
      <c r="W185" s="95">
        <v>77000</v>
      </c>
      <c r="X185" s="96">
        <v>0</v>
      </c>
      <c r="Y185" s="96">
        <v>0</v>
      </c>
      <c r="Z185" s="96">
        <v>0</v>
      </c>
      <c r="AA185" s="96">
        <v>77000</v>
      </c>
      <c r="AB185" s="97">
        <v>76560</v>
      </c>
      <c r="AC185" s="100">
        <v>76560</v>
      </c>
      <c r="AD185" s="95">
        <v>76560</v>
      </c>
      <c r="AE185" s="96">
        <v>0</v>
      </c>
      <c r="AF185" s="96">
        <v>440</v>
      </c>
      <c r="AG185" s="101">
        <f t="shared" si="9"/>
        <v>99.428571428571431</v>
      </c>
      <c r="AH185" s="99">
        <f>IF(OR(AD185="", AD307="", AD307=0), "", AD185/AD$307*100)</f>
        <v>3.3123588678128951E-2</v>
      </c>
      <c r="AI185" s="102">
        <v>3960</v>
      </c>
      <c r="AJ185" s="5">
        <f t="shared" si="10"/>
        <v>5.1724137931034484</v>
      </c>
      <c r="AK185" s="4">
        <f t="shared" si="11"/>
        <v>2.2993490393895005E-2</v>
      </c>
      <c r="AL185" s="145"/>
      <c r="AM185" s="147"/>
      <c r="AN185" s="147"/>
      <c r="AO185" s="147"/>
      <c r="AP185" s="147"/>
      <c r="AQ185" s="147"/>
      <c r="AR185" s="147"/>
    </row>
    <row r="186" spans="1:45" ht="43.5" customHeight="1" thickBot="1">
      <c r="A186" s="93" t="s">
        <v>4</v>
      </c>
      <c r="B186" s="94" t="s">
        <v>7</v>
      </c>
      <c r="C186" s="94" t="s">
        <v>19</v>
      </c>
      <c r="D186" s="94" t="s">
        <v>85</v>
      </c>
      <c r="E186" s="94" t="s">
        <v>40</v>
      </c>
      <c r="F186" s="94" t="s">
        <v>161</v>
      </c>
      <c r="G186" s="94" t="s">
        <v>163</v>
      </c>
      <c r="H186" s="177" t="s">
        <v>283</v>
      </c>
      <c r="I186" s="172" t="s">
        <v>12</v>
      </c>
      <c r="J186" s="130"/>
      <c r="K186" s="95">
        <v>45000</v>
      </c>
      <c r="L186" s="96">
        <v>0</v>
      </c>
      <c r="M186" s="96">
        <v>0</v>
      </c>
      <c r="N186" s="96">
        <v>0</v>
      </c>
      <c r="O186" s="96">
        <v>45000</v>
      </c>
      <c r="P186" s="96">
        <v>44880</v>
      </c>
      <c r="Q186" s="96">
        <v>44880</v>
      </c>
      <c r="R186" s="96">
        <v>44880</v>
      </c>
      <c r="S186" s="97">
        <v>0</v>
      </c>
      <c r="T186" s="96">
        <v>120</v>
      </c>
      <c r="U186" s="98">
        <f t="shared" si="8"/>
        <v>99.733333333333334</v>
      </c>
      <c r="V186" s="99">
        <f>IF(OR(R186="", R307="", R307=0), "", R186/R$307*100)</f>
        <v>3.1278371941783845E-2</v>
      </c>
      <c r="W186" s="95">
        <v>41000</v>
      </c>
      <c r="X186" s="96">
        <v>0</v>
      </c>
      <c r="Y186" s="96">
        <v>0</v>
      </c>
      <c r="Z186" s="96">
        <v>0</v>
      </c>
      <c r="AA186" s="96">
        <v>41000</v>
      </c>
      <c r="AB186" s="97">
        <v>40920</v>
      </c>
      <c r="AC186" s="100">
        <v>40920</v>
      </c>
      <c r="AD186" s="95">
        <v>40920</v>
      </c>
      <c r="AE186" s="96">
        <v>0</v>
      </c>
      <c r="AF186" s="96">
        <v>80</v>
      </c>
      <c r="AG186" s="101">
        <f t="shared" si="9"/>
        <v>99.804878048780495</v>
      </c>
      <c r="AH186" s="99">
        <f>IF(OR(AD186="", AD307="", AD307=0), "", AD186/AD$307*100)</f>
        <v>1.7703987052103402E-2</v>
      </c>
      <c r="AI186" s="102">
        <v>3960</v>
      </c>
      <c r="AJ186" s="5">
        <f t="shared" si="10"/>
        <v>9.67741935483871</v>
      </c>
      <c r="AK186" s="4">
        <f t="shared" si="11"/>
        <v>1.3574384889680442E-2</v>
      </c>
      <c r="AL186" s="143" t="s">
        <v>283</v>
      </c>
      <c r="AM186" s="143" t="s">
        <v>366</v>
      </c>
      <c r="AN186" s="143"/>
      <c r="AO186" s="143"/>
      <c r="AP186" s="143"/>
      <c r="AQ186" s="143"/>
      <c r="AR186" s="143"/>
      <c r="AS186" s="32"/>
    </row>
    <row r="187" spans="1:45" ht="40.5" customHeight="1" thickBot="1">
      <c r="A187" s="93" t="s">
        <v>4</v>
      </c>
      <c r="B187" s="94" t="s">
        <v>7</v>
      </c>
      <c r="C187" s="94" t="s">
        <v>19</v>
      </c>
      <c r="D187" s="94" t="s">
        <v>85</v>
      </c>
      <c r="E187" s="94" t="s">
        <v>40</v>
      </c>
      <c r="F187" s="94" t="s">
        <v>161</v>
      </c>
      <c r="G187" s="94" t="s">
        <v>164</v>
      </c>
      <c r="H187" s="177" t="s">
        <v>165</v>
      </c>
      <c r="I187" s="172" t="s">
        <v>12</v>
      </c>
      <c r="J187" s="130"/>
      <c r="K187" s="95">
        <v>16000</v>
      </c>
      <c r="L187" s="96">
        <v>0</v>
      </c>
      <c r="M187" s="96">
        <v>0</v>
      </c>
      <c r="N187" s="96">
        <v>0</v>
      </c>
      <c r="O187" s="96">
        <v>16000</v>
      </c>
      <c r="P187" s="96">
        <v>15840</v>
      </c>
      <c r="Q187" s="96">
        <v>15840</v>
      </c>
      <c r="R187" s="96">
        <v>15840</v>
      </c>
      <c r="S187" s="97">
        <v>0</v>
      </c>
      <c r="T187" s="96">
        <v>160</v>
      </c>
      <c r="U187" s="98">
        <f t="shared" si="8"/>
        <v>99</v>
      </c>
      <c r="V187" s="99">
        <f>IF(OR(R187="", R307="", R307=0), "", R187/R$307*100)</f>
        <v>1.1039425391217826E-2</v>
      </c>
      <c r="W187" s="95">
        <v>16000</v>
      </c>
      <c r="X187" s="96">
        <v>0</v>
      </c>
      <c r="Y187" s="96">
        <v>0</v>
      </c>
      <c r="Z187" s="96">
        <v>0</v>
      </c>
      <c r="AA187" s="96">
        <v>16000</v>
      </c>
      <c r="AB187" s="97">
        <v>15840</v>
      </c>
      <c r="AC187" s="100">
        <v>15840</v>
      </c>
      <c r="AD187" s="95">
        <v>15840</v>
      </c>
      <c r="AE187" s="96">
        <v>0</v>
      </c>
      <c r="AF187" s="96">
        <v>160</v>
      </c>
      <c r="AG187" s="101">
        <f t="shared" si="9"/>
        <v>99</v>
      </c>
      <c r="AH187" s="99">
        <f>IF(OR(AD187="", AD307="", AD307=0), "", AD187/AD$307*100)</f>
        <v>6.8531562782335759E-3</v>
      </c>
      <c r="AI187" s="102">
        <v>0</v>
      </c>
      <c r="AJ187" s="5">
        <f t="shared" si="10"/>
        <v>0</v>
      </c>
      <c r="AK187" s="4">
        <f t="shared" si="11"/>
        <v>4.1862691129842498E-3</v>
      </c>
      <c r="AL187" s="143"/>
      <c r="AM187" s="143" t="s">
        <v>329</v>
      </c>
      <c r="AN187" s="143" t="s">
        <v>316</v>
      </c>
      <c r="AO187" s="143"/>
      <c r="AP187" s="143"/>
      <c r="AQ187" s="143"/>
      <c r="AR187" s="143"/>
      <c r="AS187" s="32"/>
    </row>
    <row r="188" spans="1:45" ht="36.75" customHeight="1" thickBot="1">
      <c r="A188" s="103" t="s">
        <v>4</v>
      </c>
      <c r="B188" s="104" t="s">
        <v>7</v>
      </c>
      <c r="C188" s="94" t="s">
        <v>19</v>
      </c>
      <c r="D188" s="94" t="s">
        <v>85</v>
      </c>
      <c r="E188" s="94" t="s">
        <v>40</v>
      </c>
      <c r="F188" s="94" t="s">
        <v>161</v>
      </c>
      <c r="G188" s="94" t="s">
        <v>166</v>
      </c>
      <c r="H188" s="177" t="s">
        <v>167</v>
      </c>
      <c r="I188" s="172" t="s">
        <v>12</v>
      </c>
      <c r="J188" s="130"/>
      <c r="K188" s="95">
        <v>20000</v>
      </c>
      <c r="L188" s="96">
        <v>0</v>
      </c>
      <c r="M188" s="96">
        <v>0</v>
      </c>
      <c r="N188" s="96">
        <v>0</v>
      </c>
      <c r="O188" s="96">
        <v>20000</v>
      </c>
      <c r="P188" s="96">
        <v>19800</v>
      </c>
      <c r="Q188" s="96">
        <v>19800</v>
      </c>
      <c r="R188" s="96">
        <v>19800</v>
      </c>
      <c r="S188" s="97">
        <v>0</v>
      </c>
      <c r="T188" s="96">
        <v>200</v>
      </c>
      <c r="U188" s="98">
        <f t="shared" si="8"/>
        <v>99</v>
      </c>
      <c r="V188" s="99">
        <f>IF(OR(R188="", R307="", R307=0), "", R188/R$307*100)</f>
        <v>1.3799281739022284E-2</v>
      </c>
      <c r="W188" s="95">
        <v>20000</v>
      </c>
      <c r="X188" s="96">
        <v>0</v>
      </c>
      <c r="Y188" s="96">
        <v>0</v>
      </c>
      <c r="Z188" s="96">
        <v>0</v>
      </c>
      <c r="AA188" s="96">
        <v>20000</v>
      </c>
      <c r="AB188" s="97">
        <v>19800</v>
      </c>
      <c r="AC188" s="100">
        <v>19800</v>
      </c>
      <c r="AD188" s="95">
        <v>19800</v>
      </c>
      <c r="AE188" s="96">
        <v>0</v>
      </c>
      <c r="AF188" s="96">
        <v>200</v>
      </c>
      <c r="AG188" s="101">
        <f t="shared" si="9"/>
        <v>99</v>
      </c>
      <c r="AH188" s="99">
        <f>IF(OR(AD188="", AD307="", AD307=0), "", AD188/AD$307*100)</f>
        <v>8.5664453477919695E-3</v>
      </c>
      <c r="AI188" s="102">
        <v>0</v>
      </c>
      <c r="AJ188" s="5">
        <f t="shared" si="10"/>
        <v>0</v>
      </c>
      <c r="AK188" s="4">
        <f t="shared" si="11"/>
        <v>5.2328363912303149E-3</v>
      </c>
      <c r="AL188" s="143"/>
      <c r="AM188" s="143" t="s">
        <v>329</v>
      </c>
      <c r="AN188" s="143" t="s">
        <v>316</v>
      </c>
      <c r="AO188" s="143"/>
      <c r="AP188" s="143"/>
      <c r="AQ188" s="143"/>
      <c r="AR188" s="143"/>
      <c r="AS188" s="32"/>
    </row>
    <row r="189" spans="1:45" ht="16.5" hidden="1" customHeight="1" thickBot="1">
      <c r="A189" s="109" t="s">
        <v>4</v>
      </c>
      <c r="B189" s="110" t="s">
        <v>7</v>
      </c>
      <c r="C189" s="94" t="s">
        <v>21</v>
      </c>
      <c r="D189" s="94" t="s">
        <v>5</v>
      </c>
      <c r="E189" s="94" t="s">
        <v>5</v>
      </c>
      <c r="F189" s="94" t="s">
        <v>5</v>
      </c>
      <c r="G189" s="94" t="s">
        <v>5</v>
      </c>
      <c r="H189" s="177" t="s">
        <v>168</v>
      </c>
      <c r="I189" s="172" t="s">
        <v>5</v>
      </c>
      <c r="J189" s="130"/>
      <c r="K189" s="95">
        <v>11687000</v>
      </c>
      <c r="L189" s="96">
        <v>34560000</v>
      </c>
      <c r="M189" s="96">
        <v>7513000</v>
      </c>
      <c r="N189" s="96">
        <v>0</v>
      </c>
      <c r="O189" s="96">
        <v>53760000</v>
      </c>
      <c r="P189" s="96">
        <v>50489561</v>
      </c>
      <c r="Q189" s="96">
        <v>50489561</v>
      </c>
      <c r="R189" s="96">
        <v>50489561</v>
      </c>
      <c r="S189" s="97">
        <v>0</v>
      </c>
      <c r="T189" s="96">
        <v>3270439</v>
      </c>
      <c r="U189" s="98">
        <f t="shared" si="8"/>
        <v>93.91659412202381</v>
      </c>
      <c r="V189" s="99">
        <f>IF(OR(R189="", R307="", R307=0), "", R189/R$307*100)</f>
        <v>35.187862480734935</v>
      </c>
      <c r="W189" s="95">
        <v>94572000</v>
      </c>
      <c r="X189" s="96">
        <v>63679000</v>
      </c>
      <c r="Y189" s="96">
        <v>0</v>
      </c>
      <c r="Z189" s="96">
        <v>0</v>
      </c>
      <c r="AA189" s="96">
        <v>158251000</v>
      </c>
      <c r="AB189" s="97">
        <v>149995619</v>
      </c>
      <c r="AC189" s="100">
        <v>146046619</v>
      </c>
      <c r="AD189" s="95">
        <v>146046619</v>
      </c>
      <c r="AE189" s="96">
        <v>7513000</v>
      </c>
      <c r="AF189" s="96">
        <v>4691381</v>
      </c>
      <c r="AG189" s="101">
        <f t="shared" si="9"/>
        <v>92.287959633746382</v>
      </c>
      <c r="AH189" s="99">
        <f>IF(OR(AD189="", AD307="", AD307=0), "", AD189/AD$307*100)</f>
        <v>63.186887873398803</v>
      </c>
      <c r="AI189" s="102">
        <v>-95557058</v>
      </c>
      <c r="AJ189" s="26">
        <f t="shared" si="10"/>
        <v>-65.429147661405295</v>
      </c>
      <c r="AK189" s="25">
        <f t="shared" si="11"/>
        <v>-27.999025392663867</v>
      </c>
      <c r="AL189" s="145"/>
      <c r="AM189" s="147"/>
      <c r="AN189" s="147"/>
      <c r="AO189" s="147"/>
      <c r="AP189" s="147"/>
      <c r="AQ189" s="147"/>
      <c r="AR189" s="147"/>
    </row>
    <row r="190" spans="1:45" ht="37.5" customHeight="1" thickBot="1">
      <c r="A190" s="80" t="s">
        <v>4</v>
      </c>
      <c r="B190" s="81" t="s">
        <v>7</v>
      </c>
      <c r="C190" s="94" t="s">
        <v>21</v>
      </c>
      <c r="D190" s="94" t="s">
        <v>69</v>
      </c>
      <c r="E190" s="94" t="s">
        <v>5</v>
      </c>
      <c r="F190" s="94" t="s">
        <v>5</v>
      </c>
      <c r="G190" s="94" t="s">
        <v>5</v>
      </c>
      <c r="H190" s="177" t="s">
        <v>169</v>
      </c>
      <c r="I190" s="172" t="s">
        <v>12</v>
      </c>
      <c r="J190" s="130"/>
      <c r="K190" s="95">
        <v>117000</v>
      </c>
      <c r="L190" s="96">
        <v>0</v>
      </c>
      <c r="M190" s="96">
        <v>0</v>
      </c>
      <c r="N190" s="96">
        <v>0</v>
      </c>
      <c r="O190" s="96">
        <v>117000</v>
      </c>
      <c r="P190" s="96">
        <v>62760</v>
      </c>
      <c r="Q190" s="96">
        <v>62760</v>
      </c>
      <c r="R190" s="96">
        <v>62760</v>
      </c>
      <c r="S190" s="97">
        <v>0</v>
      </c>
      <c r="T190" s="96">
        <v>54240</v>
      </c>
      <c r="U190" s="98">
        <f t="shared" si="8"/>
        <v>53.641025641025642</v>
      </c>
      <c r="V190" s="99">
        <f>IF(OR(R190="", R307="", R307=0), "", R190/R$307*100)</f>
        <v>4.3739541512173657E-2</v>
      </c>
      <c r="W190" s="95">
        <v>85000</v>
      </c>
      <c r="X190" s="96">
        <v>0</v>
      </c>
      <c r="Y190" s="96">
        <v>0</v>
      </c>
      <c r="Z190" s="96">
        <v>0</v>
      </c>
      <c r="AA190" s="96">
        <v>85000</v>
      </c>
      <c r="AB190" s="97">
        <v>82556</v>
      </c>
      <c r="AC190" s="100">
        <v>82556</v>
      </c>
      <c r="AD190" s="95">
        <v>82556</v>
      </c>
      <c r="AE190" s="96">
        <v>0</v>
      </c>
      <c r="AF190" s="96">
        <v>2444</v>
      </c>
      <c r="AG190" s="101">
        <f t="shared" si="9"/>
        <v>97.124705882352941</v>
      </c>
      <c r="AH190" s="99">
        <f>IF(OR(AD190="", AD307="", AD307=0), "", AD190/AD$307*100)</f>
        <v>3.5717750612743127E-2</v>
      </c>
      <c r="AI190" s="102">
        <v>-19796</v>
      </c>
      <c r="AJ190" s="28">
        <f t="shared" si="10"/>
        <v>-23.978874945491548</v>
      </c>
      <c r="AK190" s="27">
        <f t="shared" si="11"/>
        <v>8.0217908994305309E-3</v>
      </c>
      <c r="AL190" s="147" t="s">
        <v>274</v>
      </c>
      <c r="AM190" s="171"/>
      <c r="AN190" s="171"/>
      <c r="AO190" s="171"/>
      <c r="AP190" s="171"/>
      <c r="AQ190" s="171"/>
      <c r="AR190" s="171"/>
    </row>
    <row r="191" spans="1:45" ht="16.5" hidden="1" customHeight="1">
      <c r="A191" s="45" t="s">
        <v>4</v>
      </c>
      <c r="B191" s="46" t="s">
        <v>7</v>
      </c>
      <c r="C191" s="94" t="s">
        <v>21</v>
      </c>
      <c r="D191" s="94" t="s">
        <v>69</v>
      </c>
      <c r="E191" s="94" t="s">
        <v>117</v>
      </c>
      <c r="F191" s="94" t="s">
        <v>5</v>
      </c>
      <c r="G191" s="94" t="s">
        <v>5</v>
      </c>
      <c r="H191" s="177" t="s">
        <v>118</v>
      </c>
      <c r="I191" s="172" t="s">
        <v>12</v>
      </c>
      <c r="J191" s="130"/>
      <c r="K191" s="95">
        <v>90000</v>
      </c>
      <c r="L191" s="96">
        <v>0</v>
      </c>
      <c r="M191" s="96">
        <v>0</v>
      </c>
      <c r="N191" s="96">
        <v>0</v>
      </c>
      <c r="O191" s="96">
        <v>90000</v>
      </c>
      <c r="P191" s="96">
        <v>60000</v>
      </c>
      <c r="Q191" s="96">
        <v>60000</v>
      </c>
      <c r="R191" s="96">
        <v>60000</v>
      </c>
      <c r="S191" s="97">
        <v>0</v>
      </c>
      <c r="T191" s="96">
        <v>30000</v>
      </c>
      <c r="U191" s="98">
        <f t="shared" si="8"/>
        <v>66.666666666666657</v>
      </c>
      <c r="V191" s="99">
        <f>IF(OR(R191="", R307="", R307=0), "", R191/R$307*100)</f>
        <v>4.1816005269764492E-2</v>
      </c>
      <c r="W191" s="95">
        <v>60000</v>
      </c>
      <c r="X191" s="96">
        <v>0</v>
      </c>
      <c r="Y191" s="96">
        <v>0</v>
      </c>
      <c r="Z191" s="96">
        <v>0</v>
      </c>
      <c r="AA191" s="96">
        <v>60000</v>
      </c>
      <c r="AB191" s="97">
        <v>60000</v>
      </c>
      <c r="AC191" s="100">
        <v>60000</v>
      </c>
      <c r="AD191" s="95">
        <v>60000</v>
      </c>
      <c r="AE191" s="96">
        <v>0</v>
      </c>
      <c r="AF191" s="96">
        <v>0</v>
      </c>
      <c r="AG191" s="101">
        <f t="shared" si="9"/>
        <v>100</v>
      </c>
      <c r="AH191" s="99">
        <f>IF(OR(AD191="", AD307="", AD307=0), "", AD191/AD$307*100)</f>
        <v>2.5958925296339301E-2</v>
      </c>
      <c r="AI191" s="102">
        <v>0</v>
      </c>
      <c r="AJ191" s="30">
        <f t="shared" si="10"/>
        <v>0</v>
      </c>
      <c r="AK191" s="29">
        <f t="shared" si="11"/>
        <v>1.5857079973425191E-2</v>
      </c>
      <c r="AL191" s="344" t="s">
        <v>399</v>
      </c>
      <c r="AM191" s="344" t="s">
        <v>404</v>
      </c>
      <c r="AN191" s="344"/>
      <c r="AO191" s="344"/>
      <c r="AP191" s="344"/>
      <c r="AQ191" s="344"/>
      <c r="AR191" s="344"/>
      <c r="AS191" s="34"/>
    </row>
    <row r="192" spans="1:45" ht="16.5" hidden="1" customHeight="1">
      <c r="A192" s="56" t="s">
        <v>4</v>
      </c>
      <c r="B192" s="57" t="s">
        <v>7</v>
      </c>
      <c r="C192" s="94" t="s">
        <v>21</v>
      </c>
      <c r="D192" s="94" t="s">
        <v>69</v>
      </c>
      <c r="E192" s="94" t="s">
        <v>117</v>
      </c>
      <c r="F192" s="94" t="s">
        <v>21</v>
      </c>
      <c r="G192" s="94" t="s">
        <v>5</v>
      </c>
      <c r="H192" s="177" t="s">
        <v>119</v>
      </c>
      <c r="I192" s="172" t="s">
        <v>12</v>
      </c>
      <c r="J192" s="130"/>
      <c r="K192" s="95">
        <v>90000</v>
      </c>
      <c r="L192" s="96">
        <v>0</v>
      </c>
      <c r="M192" s="96">
        <v>0</v>
      </c>
      <c r="N192" s="96">
        <v>0</v>
      </c>
      <c r="O192" s="96">
        <v>90000</v>
      </c>
      <c r="P192" s="96">
        <v>60000</v>
      </c>
      <c r="Q192" s="96">
        <v>60000</v>
      </c>
      <c r="R192" s="96">
        <v>60000</v>
      </c>
      <c r="S192" s="97">
        <v>0</v>
      </c>
      <c r="T192" s="96">
        <v>30000</v>
      </c>
      <c r="U192" s="98">
        <f t="shared" si="8"/>
        <v>66.666666666666657</v>
      </c>
      <c r="V192" s="99">
        <f>IF(OR(R192="", R307="", R307=0), "", R192/R$307*100)</f>
        <v>4.1816005269764492E-2</v>
      </c>
      <c r="W192" s="95">
        <v>60000</v>
      </c>
      <c r="X192" s="96">
        <v>0</v>
      </c>
      <c r="Y192" s="96">
        <v>0</v>
      </c>
      <c r="Z192" s="96">
        <v>0</v>
      </c>
      <c r="AA192" s="96">
        <v>60000</v>
      </c>
      <c r="AB192" s="97">
        <v>60000</v>
      </c>
      <c r="AC192" s="100">
        <v>60000</v>
      </c>
      <c r="AD192" s="95">
        <v>60000</v>
      </c>
      <c r="AE192" s="96">
        <v>0</v>
      </c>
      <c r="AF192" s="96">
        <v>0</v>
      </c>
      <c r="AG192" s="101">
        <f t="shared" si="9"/>
        <v>100</v>
      </c>
      <c r="AH192" s="99">
        <f>IF(OR(AD192="", AD307="", AD307=0), "", AD192/AD$307*100)</f>
        <v>2.5958925296339301E-2</v>
      </c>
      <c r="AI192" s="102">
        <v>0</v>
      </c>
      <c r="AJ192" s="5">
        <f t="shared" si="10"/>
        <v>0</v>
      </c>
      <c r="AK192" s="4">
        <f t="shared" si="11"/>
        <v>1.5857079973425191E-2</v>
      </c>
      <c r="AL192" s="345"/>
      <c r="AM192" s="345"/>
      <c r="AN192" s="345"/>
      <c r="AO192" s="345"/>
      <c r="AP192" s="345"/>
      <c r="AQ192" s="345"/>
      <c r="AR192" s="345"/>
      <c r="AS192" s="35"/>
    </row>
    <row r="193" spans="1:45" ht="44.25" customHeight="1" thickBot="1">
      <c r="A193" s="67" t="s">
        <v>4</v>
      </c>
      <c r="B193" s="68" t="s">
        <v>7</v>
      </c>
      <c r="C193" s="94" t="s">
        <v>21</v>
      </c>
      <c r="D193" s="94" t="s">
        <v>69</v>
      </c>
      <c r="E193" s="94" t="s">
        <v>117</v>
      </c>
      <c r="F193" s="94" t="s">
        <v>21</v>
      </c>
      <c r="G193" s="94" t="s">
        <v>170</v>
      </c>
      <c r="H193" s="177" t="s">
        <v>171</v>
      </c>
      <c r="I193" s="172" t="s">
        <v>12</v>
      </c>
      <c r="J193" s="130"/>
      <c r="K193" s="95">
        <v>90000</v>
      </c>
      <c r="L193" s="96">
        <v>0</v>
      </c>
      <c r="M193" s="96">
        <v>0</v>
      </c>
      <c r="N193" s="96">
        <v>0</v>
      </c>
      <c r="O193" s="96">
        <v>90000</v>
      </c>
      <c r="P193" s="96">
        <v>60000</v>
      </c>
      <c r="Q193" s="96">
        <v>60000</v>
      </c>
      <c r="R193" s="96">
        <v>60000</v>
      </c>
      <c r="S193" s="97">
        <v>0</v>
      </c>
      <c r="T193" s="96">
        <v>30000</v>
      </c>
      <c r="U193" s="98">
        <f t="shared" si="8"/>
        <v>66.666666666666657</v>
      </c>
      <c r="V193" s="99">
        <f>IF(OR(R193="", R307="", R307=0), "", R193/R$307*100)</f>
        <v>4.1816005269764492E-2</v>
      </c>
      <c r="W193" s="95">
        <v>60000</v>
      </c>
      <c r="X193" s="96">
        <v>0</v>
      </c>
      <c r="Y193" s="96">
        <v>0</v>
      </c>
      <c r="Z193" s="96">
        <v>0</v>
      </c>
      <c r="AA193" s="96">
        <v>60000</v>
      </c>
      <c r="AB193" s="97">
        <v>60000</v>
      </c>
      <c r="AC193" s="100">
        <v>60000</v>
      </c>
      <c r="AD193" s="95">
        <v>60000</v>
      </c>
      <c r="AE193" s="96">
        <v>0</v>
      </c>
      <c r="AF193" s="96">
        <v>0</v>
      </c>
      <c r="AG193" s="101">
        <f t="shared" si="9"/>
        <v>100</v>
      </c>
      <c r="AH193" s="99">
        <f>IF(OR(AD193="", AD307="", AD307=0), "", AD193/AD$307*100)</f>
        <v>2.5958925296339301E-2</v>
      </c>
      <c r="AI193" s="102">
        <v>0</v>
      </c>
      <c r="AJ193" s="5">
        <f t="shared" si="10"/>
        <v>0</v>
      </c>
      <c r="AK193" s="4">
        <f t="shared" si="11"/>
        <v>1.5857079973425191E-2</v>
      </c>
      <c r="AL193" s="345"/>
      <c r="AM193" s="345"/>
      <c r="AN193" s="345"/>
      <c r="AO193" s="345"/>
      <c r="AP193" s="345"/>
      <c r="AQ193" s="345"/>
      <c r="AR193" s="345"/>
      <c r="AS193" s="35"/>
    </row>
    <row r="194" spans="1:45" ht="16.5" hidden="1" customHeight="1">
      <c r="A194" s="76" t="s">
        <v>4</v>
      </c>
      <c r="B194" s="77" t="s">
        <v>7</v>
      </c>
      <c r="C194" s="94" t="s">
        <v>21</v>
      </c>
      <c r="D194" s="94" t="s">
        <v>69</v>
      </c>
      <c r="E194" s="94" t="s">
        <v>13</v>
      </c>
      <c r="F194" s="94" t="s">
        <v>5</v>
      </c>
      <c r="G194" s="94" t="s">
        <v>5</v>
      </c>
      <c r="H194" s="177" t="s">
        <v>14</v>
      </c>
      <c r="I194" s="172" t="s">
        <v>12</v>
      </c>
      <c r="J194" s="130"/>
      <c r="K194" s="95">
        <v>27000</v>
      </c>
      <c r="L194" s="96">
        <v>0</v>
      </c>
      <c r="M194" s="96">
        <v>0</v>
      </c>
      <c r="N194" s="96">
        <v>0</v>
      </c>
      <c r="O194" s="96">
        <v>27000</v>
      </c>
      <c r="P194" s="96">
        <v>2760</v>
      </c>
      <c r="Q194" s="96">
        <v>2760</v>
      </c>
      <c r="R194" s="96">
        <v>2760</v>
      </c>
      <c r="S194" s="97">
        <v>0</v>
      </c>
      <c r="T194" s="96">
        <v>24240</v>
      </c>
      <c r="U194" s="98">
        <f t="shared" si="8"/>
        <v>10.222222222222223</v>
      </c>
      <c r="V194" s="99">
        <f>IF(OR(R194="", R307="", R307=0), "", R194/R$307*100)</f>
        <v>1.9235362424091667E-3</v>
      </c>
      <c r="W194" s="95">
        <v>25000</v>
      </c>
      <c r="X194" s="96">
        <v>0</v>
      </c>
      <c r="Y194" s="96">
        <v>0</v>
      </c>
      <c r="Z194" s="96">
        <v>0</v>
      </c>
      <c r="AA194" s="96">
        <v>25000</v>
      </c>
      <c r="AB194" s="97">
        <v>22556</v>
      </c>
      <c r="AC194" s="100">
        <v>22556</v>
      </c>
      <c r="AD194" s="95">
        <v>22556</v>
      </c>
      <c r="AE194" s="96">
        <v>0</v>
      </c>
      <c r="AF194" s="96">
        <v>2444</v>
      </c>
      <c r="AG194" s="101">
        <f t="shared" si="9"/>
        <v>90.224000000000004</v>
      </c>
      <c r="AH194" s="99">
        <f>IF(OR(AD194="", AD307="", AD307=0), "", AD194/AD$307*100)</f>
        <v>9.758825316403822E-3</v>
      </c>
      <c r="AI194" s="102">
        <v>-19796</v>
      </c>
      <c r="AJ194" s="30">
        <f t="shared" si="10"/>
        <v>-87.763787905657026</v>
      </c>
      <c r="AK194" s="29">
        <f t="shared" si="11"/>
        <v>-7.8352890739946546E-3</v>
      </c>
      <c r="AL194" s="342"/>
      <c r="AM194" s="342"/>
      <c r="AN194" s="342"/>
      <c r="AO194" s="342"/>
      <c r="AP194" s="342"/>
      <c r="AQ194" s="342"/>
      <c r="AR194" s="342"/>
      <c r="AS194" s="3"/>
    </row>
    <row r="195" spans="1:45" ht="16.5" hidden="1" customHeight="1">
      <c r="A195" s="56" t="s">
        <v>4</v>
      </c>
      <c r="B195" s="57" t="s">
        <v>7</v>
      </c>
      <c r="C195" s="94" t="s">
        <v>21</v>
      </c>
      <c r="D195" s="94" t="s">
        <v>69</v>
      </c>
      <c r="E195" s="94" t="s">
        <v>13</v>
      </c>
      <c r="F195" s="94" t="s">
        <v>15</v>
      </c>
      <c r="G195" s="94" t="s">
        <v>5</v>
      </c>
      <c r="H195" s="177" t="s">
        <v>16</v>
      </c>
      <c r="I195" s="172" t="s">
        <v>12</v>
      </c>
      <c r="J195" s="130"/>
      <c r="K195" s="95">
        <v>27000</v>
      </c>
      <c r="L195" s="96">
        <v>0</v>
      </c>
      <c r="M195" s="96">
        <v>0</v>
      </c>
      <c r="N195" s="96">
        <v>0</v>
      </c>
      <c r="O195" s="96">
        <v>27000</v>
      </c>
      <c r="P195" s="96">
        <v>2760</v>
      </c>
      <c r="Q195" s="96">
        <v>2760</v>
      </c>
      <c r="R195" s="96">
        <v>2760</v>
      </c>
      <c r="S195" s="97">
        <v>0</v>
      </c>
      <c r="T195" s="96">
        <v>24240</v>
      </c>
      <c r="U195" s="98">
        <f t="shared" ref="U195:U258" si="12">IF(OR(R195="", O195="", O195=0), "", R195/O195*100)</f>
        <v>10.222222222222223</v>
      </c>
      <c r="V195" s="99">
        <f>IF(OR(R195="", R307="", R307=0), "", R195/R$307*100)</f>
        <v>1.9235362424091667E-3</v>
      </c>
      <c r="W195" s="95">
        <v>25000</v>
      </c>
      <c r="X195" s="96">
        <v>0</v>
      </c>
      <c r="Y195" s="96">
        <v>0</v>
      </c>
      <c r="Z195" s="96">
        <v>0</v>
      </c>
      <c r="AA195" s="96">
        <v>25000</v>
      </c>
      <c r="AB195" s="97">
        <v>22556</v>
      </c>
      <c r="AC195" s="100">
        <v>22556</v>
      </c>
      <c r="AD195" s="95">
        <v>22556</v>
      </c>
      <c r="AE195" s="96">
        <v>0</v>
      </c>
      <c r="AF195" s="96">
        <v>2444</v>
      </c>
      <c r="AG195" s="101">
        <f t="shared" ref="AG195:AG258" si="13">IF(OR(AD195="", AA195="", AA195=0), "", AD195/AA195*100)</f>
        <v>90.224000000000004</v>
      </c>
      <c r="AH195" s="99">
        <f>IF(OR(AD195="", AD307="", AD307=0), "", AD195/AD$307*100)</f>
        <v>9.758825316403822E-3</v>
      </c>
      <c r="AI195" s="102">
        <v>-19796</v>
      </c>
      <c r="AJ195" s="5">
        <f t="shared" ref="AJ195:AJ258" si="14">IF(AI195=0, 0, IF(AND(OR(R195="", R195=0), AD195&lt;&gt;"", AD195&lt;&gt;0), "皆減", IF(AND(OR(AD195="", AD195=0), R195&lt;&gt;"", R195&lt;&gt;0), "皆増", AI195/AD195*100)))</f>
        <v>-87.763787905657026</v>
      </c>
      <c r="AK195" s="4">
        <f t="shared" ref="AK195:AK258" si="15">IF(V195="", IF(AH195="", "", 0-AH195), IF(AH195="", V195, V195-AH195))</f>
        <v>-7.8352890739946546E-3</v>
      </c>
      <c r="AL195" s="342"/>
      <c r="AM195" s="342"/>
      <c r="AN195" s="342"/>
      <c r="AO195" s="342"/>
      <c r="AP195" s="342"/>
      <c r="AQ195" s="342"/>
      <c r="AR195" s="342"/>
      <c r="AS195" s="3"/>
    </row>
    <row r="196" spans="1:45" ht="27.75" customHeight="1" thickBot="1">
      <c r="A196" s="67" t="s">
        <v>4</v>
      </c>
      <c r="B196" s="68" t="s">
        <v>7</v>
      </c>
      <c r="C196" s="94" t="s">
        <v>21</v>
      </c>
      <c r="D196" s="94" t="s">
        <v>69</v>
      </c>
      <c r="E196" s="94" t="s">
        <v>13</v>
      </c>
      <c r="F196" s="94" t="s">
        <v>15</v>
      </c>
      <c r="G196" s="94" t="s">
        <v>17</v>
      </c>
      <c r="H196" s="177" t="s">
        <v>172</v>
      </c>
      <c r="I196" s="172" t="s">
        <v>12</v>
      </c>
      <c r="J196" s="130"/>
      <c r="K196" s="95">
        <v>27000</v>
      </c>
      <c r="L196" s="96">
        <v>0</v>
      </c>
      <c r="M196" s="96">
        <v>0</v>
      </c>
      <c r="N196" s="96">
        <v>0</v>
      </c>
      <c r="O196" s="96">
        <v>27000</v>
      </c>
      <c r="P196" s="96">
        <v>2760</v>
      </c>
      <c r="Q196" s="96">
        <v>2760</v>
      </c>
      <c r="R196" s="96">
        <v>2760</v>
      </c>
      <c r="S196" s="97">
        <v>0</v>
      </c>
      <c r="T196" s="96">
        <v>24240</v>
      </c>
      <c r="U196" s="98">
        <f t="shared" si="12"/>
        <v>10.222222222222223</v>
      </c>
      <c r="V196" s="99">
        <f>IF(OR(R196="", R307="", R307=0), "", R196/R$307*100)</f>
        <v>1.9235362424091667E-3</v>
      </c>
      <c r="W196" s="95">
        <v>25000</v>
      </c>
      <c r="X196" s="96">
        <v>0</v>
      </c>
      <c r="Y196" s="96">
        <v>0</v>
      </c>
      <c r="Z196" s="96">
        <v>0</v>
      </c>
      <c r="AA196" s="96">
        <v>25000</v>
      </c>
      <c r="AB196" s="97">
        <v>22556</v>
      </c>
      <c r="AC196" s="100">
        <v>22556</v>
      </c>
      <c r="AD196" s="95">
        <v>22556</v>
      </c>
      <c r="AE196" s="96">
        <v>0</v>
      </c>
      <c r="AF196" s="96">
        <v>2444</v>
      </c>
      <c r="AG196" s="101">
        <f t="shared" si="13"/>
        <v>90.224000000000004</v>
      </c>
      <c r="AH196" s="99">
        <f>IF(OR(AD196="", AD307="", AD307=0), "", AD196/AD$307*100)</f>
        <v>9.758825316403822E-3</v>
      </c>
      <c r="AI196" s="102">
        <v>-19796</v>
      </c>
      <c r="AJ196" s="5">
        <f t="shared" si="14"/>
        <v>-87.763787905657026</v>
      </c>
      <c r="AK196" s="4">
        <f t="shared" si="15"/>
        <v>-7.8352890739946546E-3</v>
      </c>
      <c r="AL196" s="342"/>
      <c r="AM196" s="342"/>
      <c r="AN196" s="342"/>
      <c r="AO196" s="342"/>
      <c r="AP196" s="342"/>
      <c r="AQ196" s="342"/>
      <c r="AR196" s="342"/>
      <c r="AS196" s="3"/>
    </row>
    <row r="197" spans="1:45" ht="53.25" customHeight="1" thickBot="1">
      <c r="A197" s="109" t="s">
        <v>4</v>
      </c>
      <c r="B197" s="110" t="s">
        <v>7</v>
      </c>
      <c r="C197" s="94" t="s">
        <v>21</v>
      </c>
      <c r="D197" s="94" t="s">
        <v>51</v>
      </c>
      <c r="E197" s="94" t="s">
        <v>5</v>
      </c>
      <c r="F197" s="94" t="s">
        <v>5</v>
      </c>
      <c r="G197" s="94" t="s">
        <v>5</v>
      </c>
      <c r="H197" s="177" t="s">
        <v>173</v>
      </c>
      <c r="I197" s="172" t="s">
        <v>12</v>
      </c>
      <c r="J197" s="130"/>
      <c r="K197" s="95">
        <v>1766000</v>
      </c>
      <c r="L197" s="96">
        <v>0</v>
      </c>
      <c r="M197" s="96">
        <v>0</v>
      </c>
      <c r="N197" s="96">
        <v>0</v>
      </c>
      <c r="O197" s="96">
        <v>1766000</v>
      </c>
      <c r="P197" s="96">
        <v>1265599</v>
      </c>
      <c r="Q197" s="96">
        <v>1265599</v>
      </c>
      <c r="R197" s="96">
        <v>1265599</v>
      </c>
      <c r="S197" s="97">
        <v>0</v>
      </c>
      <c r="T197" s="96">
        <v>500401</v>
      </c>
      <c r="U197" s="98">
        <f t="shared" si="12"/>
        <v>71.664722536806352</v>
      </c>
      <c r="V197" s="99">
        <f>IF(OR(R197="", R307="", R307=0), "", R197/R$307*100)</f>
        <v>0.8820382408901446</v>
      </c>
      <c r="W197" s="95">
        <v>1942000</v>
      </c>
      <c r="X197" s="96">
        <v>-279000</v>
      </c>
      <c r="Y197" s="96">
        <v>0</v>
      </c>
      <c r="Z197" s="96">
        <v>0</v>
      </c>
      <c r="AA197" s="96">
        <v>1663000</v>
      </c>
      <c r="AB197" s="97">
        <v>1566002</v>
      </c>
      <c r="AC197" s="100">
        <v>1566002</v>
      </c>
      <c r="AD197" s="95">
        <v>1566002</v>
      </c>
      <c r="AE197" s="96">
        <v>0</v>
      </c>
      <c r="AF197" s="96">
        <v>96998</v>
      </c>
      <c r="AG197" s="101">
        <f t="shared" si="13"/>
        <v>94.167288033674083</v>
      </c>
      <c r="AH197" s="99">
        <f>IF(OR(AD197="", AD307="", AD307=0), "", AD197/AD$307*100)</f>
        <v>0.67752881553196576</v>
      </c>
      <c r="AI197" s="102">
        <v>-300403</v>
      </c>
      <c r="AJ197" s="28">
        <f t="shared" si="14"/>
        <v>-19.182797978546642</v>
      </c>
      <c r="AK197" s="27">
        <f t="shared" si="15"/>
        <v>0.20450942535817884</v>
      </c>
      <c r="AL197" s="143" t="s">
        <v>275</v>
      </c>
      <c r="AM197" s="169"/>
      <c r="AN197" s="169"/>
      <c r="AO197" s="169"/>
      <c r="AP197" s="169"/>
      <c r="AQ197" s="169"/>
      <c r="AR197" s="169"/>
      <c r="AS197" s="32"/>
    </row>
    <row r="198" spans="1:45" ht="16.5" hidden="1" customHeight="1" thickBot="1">
      <c r="A198" s="80" t="s">
        <v>4</v>
      </c>
      <c r="B198" s="81" t="s">
        <v>7</v>
      </c>
      <c r="C198" s="94" t="s">
        <v>21</v>
      </c>
      <c r="D198" s="94" t="s">
        <v>51</v>
      </c>
      <c r="E198" s="94" t="s">
        <v>21</v>
      </c>
      <c r="F198" s="94" t="s">
        <v>5</v>
      </c>
      <c r="G198" s="94" t="s">
        <v>5</v>
      </c>
      <c r="H198" s="177" t="s">
        <v>25</v>
      </c>
      <c r="I198" s="172" t="s">
        <v>12</v>
      </c>
      <c r="J198" s="130"/>
      <c r="K198" s="95">
        <v>321000</v>
      </c>
      <c r="L198" s="96">
        <v>0</v>
      </c>
      <c r="M198" s="96">
        <v>0</v>
      </c>
      <c r="N198" s="96">
        <v>0</v>
      </c>
      <c r="O198" s="96">
        <v>321000</v>
      </c>
      <c r="P198" s="96">
        <v>156393</v>
      </c>
      <c r="Q198" s="96">
        <v>156393</v>
      </c>
      <c r="R198" s="96">
        <v>156393</v>
      </c>
      <c r="S198" s="97">
        <v>0</v>
      </c>
      <c r="T198" s="96">
        <v>164607</v>
      </c>
      <c r="U198" s="98">
        <f t="shared" si="12"/>
        <v>48.720560747663548</v>
      </c>
      <c r="V198" s="99">
        <f>IF(OR(R198="", R307="", R307=0), "", R198/R$307*100)</f>
        <v>0.10899550853590463</v>
      </c>
      <c r="W198" s="95">
        <v>475000</v>
      </c>
      <c r="X198" s="96">
        <v>-229000</v>
      </c>
      <c r="Y198" s="96">
        <v>0</v>
      </c>
      <c r="Z198" s="96">
        <v>0</v>
      </c>
      <c r="AA198" s="96">
        <v>246000</v>
      </c>
      <c r="AB198" s="97">
        <v>159322</v>
      </c>
      <c r="AC198" s="100">
        <v>159322</v>
      </c>
      <c r="AD198" s="95">
        <v>159322</v>
      </c>
      <c r="AE198" s="96">
        <v>0</v>
      </c>
      <c r="AF198" s="96">
        <v>86678</v>
      </c>
      <c r="AG198" s="101">
        <f t="shared" si="13"/>
        <v>64.765040650406505</v>
      </c>
      <c r="AH198" s="99">
        <f>IF(OR(AD198="", AD307="", AD307=0), "", AD198/AD$307*100)</f>
        <v>6.8930464934389507E-2</v>
      </c>
      <c r="AI198" s="102">
        <v>-2929</v>
      </c>
      <c r="AJ198" s="30">
        <f t="shared" si="14"/>
        <v>-1.8384152847692095</v>
      </c>
      <c r="AK198" s="29">
        <f t="shared" si="15"/>
        <v>4.0065043601515124E-2</v>
      </c>
      <c r="AL198" s="145"/>
      <c r="AM198" s="147"/>
      <c r="AN198" s="147"/>
      <c r="AO198" s="147"/>
      <c r="AP198" s="147"/>
      <c r="AQ198" s="147"/>
      <c r="AR198" s="147"/>
    </row>
    <row r="199" spans="1:45" ht="16.5" hidden="1" customHeight="1">
      <c r="A199" s="45" t="s">
        <v>4</v>
      </c>
      <c r="B199" s="46" t="s">
        <v>7</v>
      </c>
      <c r="C199" s="94" t="s">
        <v>21</v>
      </c>
      <c r="D199" s="94" t="s">
        <v>51</v>
      </c>
      <c r="E199" s="94" t="s">
        <v>21</v>
      </c>
      <c r="F199" s="94" t="s">
        <v>21</v>
      </c>
      <c r="G199" s="94" t="s">
        <v>5</v>
      </c>
      <c r="H199" s="177" t="s">
        <v>26</v>
      </c>
      <c r="I199" s="172" t="s">
        <v>12</v>
      </c>
      <c r="J199" s="130"/>
      <c r="K199" s="95">
        <v>22000</v>
      </c>
      <c r="L199" s="96">
        <v>0</v>
      </c>
      <c r="M199" s="96">
        <v>0</v>
      </c>
      <c r="N199" s="96">
        <v>0</v>
      </c>
      <c r="O199" s="96">
        <v>22000</v>
      </c>
      <c r="P199" s="96">
        <v>19822</v>
      </c>
      <c r="Q199" s="96">
        <v>19822</v>
      </c>
      <c r="R199" s="96">
        <v>19822</v>
      </c>
      <c r="S199" s="97">
        <v>0</v>
      </c>
      <c r="T199" s="96">
        <v>2178</v>
      </c>
      <c r="U199" s="98">
        <f t="shared" si="12"/>
        <v>90.100000000000009</v>
      </c>
      <c r="V199" s="99">
        <f>IF(OR(R199="", R307="", R307=0), "", R199/R$307*100)</f>
        <v>1.3814614274287863E-2</v>
      </c>
      <c r="W199" s="95">
        <v>30000</v>
      </c>
      <c r="X199" s="96">
        <v>0</v>
      </c>
      <c r="Y199" s="96">
        <v>0</v>
      </c>
      <c r="Z199" s="96">
        <v>0</v>
      </c>
      <c r="AA199" s="96">
        <v>30000</v>
      </c>
      <c r="AB199" s="97">
        <v>24041</v>
      </c>
      <c r="AC199" s="100">
        <v>24041</v>
      </c>
      <c r="AD199" s="95">
        <v>24041</v>
      </c>
      <c r="AE199" s="96">
        <v>0</v>
      </c>
      <c r="AF199" s="96">
        <v>5959</v>
      </c>
      <c r="AG199" s="101">
        <f t="shared" si="13"/>
        <v>80.13666666666667</v>
      </c>
      <c r="AH199" s="99">
        <f>IF(OR(AD199="", AD307="", AD307=0), "", AD199/AD$307*100)</f>
        <v>1.040130871748822E-2</v>
      </c>
      <c r="AI199" s="102">
        <v>-4219</v>
      </c>
      <c r="AJ199" s="5">
        <f t="shared" si="14"/>
        <v>-17.549186805873298</v>
      </c>
      <c r="AK199" s="4">
        <f t="shared" si="15"/>
        <v>3.413305556799643E-3</v>
      </c>
      <c r="AL199" s="342"/>
      <c r="AM199" s="342"/>
      <c r="AN199" s="342"/>
      <c r="AO199" s="342"/>
      <c r="AP199" s="342"/>
      <c r="AQ199" s="342"/>
      <c r="AR199" s="342"/>
      <c r="AS199" s="3"/>
    </row>
    <row r="200" spans="1:45" ht="26.25" customHeight="1" thickBot="1">
      <c r="A200" s="67" t="s">
        <v>4</v>
      </c>
      <c r="B200" s="68" t="s">
        <v>7</v>
      </c>
      <c r="C200" s="94" t="s">
        <v>21</v>
      </c>
      <c r="D200" s="94" t="s">
        <v>51</v>
      </c>
      <c r="E200" s="94" t="s">
        <v>21</v>
      </c>
      <c r="F200" s="94" t="s">
        <v>21</v>
      </c>
      <c r="G200" s="94" t="s">
        <v>23</v>
      </c>
      <c r="H200" s="177" t="s">
        <v>174</v>
      </c>
      <c r="I200" s="172" t="s">
        <v>12</v>
      </c>
      <c r="J200" s="130"/>
      <c r="K200" s="95">
        <v>22000</v>
      </c>
      <c r="L200" s="96">
        <v>0</v>
      </c>
      <c r="M200" s="96">
        <v>0</v>
      </c>
      <c r="N200" s="96">
        <v>0</v>
      </c>
      <c r="O200" s="96">
        <v>22000</v>
      </c>
      <c r="P200" s="96">
        <v>19822</v>
      </c>
      <c r="Q200" s="96">
        <v>19822</v>
      </c>
      <c r="R200" s="96">
        <v>19822</v>
      </c>
      <c r="S200" s="97">
        <v>0</v>
      </c>
      <c r="T200" s="96">
        <v>2178</v>
      </c>
      <c r="U200" s="98">
        <f t="shared" si="12"/>
        <v>90.100000000000009</v>
      </c>
      <c r="V200" s="99">
        <f>IF(OR(R200="", R307="", R307=0), "", R200/R$307*100)</f>
        <v>1.3814614274287863E-2</v>
      </c>
      <c r="W200" s="95">
        <v>30000</v>
      </c>
      <c r="X200" s="96">
        <v>0</v>
      </c>
      <c r="Y200" s="96">
        <v>0</v>
      </c>
      <c r="Z200" s="96">
        <v>0</v>
      </c>
      <c r="AA200" s="96">
        <v>30000</v>
      </c>
      <c r="AB200" s="97">
        <v>24041</v>
      </c>
      <c r="AC200" s="100">
        <v>24041</v>
      </c>
      <c r="AD200" s="95">
        <v>24041</v>
      </c>
      <c r="AE200" s="96">
        <v>0</v>
      </c>
      <c r="AF200" s="96">
        <v>5959</v>
      </c>
      <c r="AG200" s="101">
        <f t="shared" si="13"/>
        <v>80.13666666666667</v>
      </c>
      <c r="AH200" s="99">
        <f>IF(OR(AD200="", AD307="", AD307=0), "", AD200/AD$307*100)</f>
        <v>1.040130871748822E-2</v>
      </c>
      <c r="AI200" s="102">
        <v>-4219</v>
      </c>
      <c r="AJ200" s="5">
        <f t="shared" si="14"/>
        <v>-17.549186805873298</v>
      </c>
      <c r="AK200" s="4">
        <f t="shared" si="15"/>
        <v>3.413305556799643E-3</v>
      </c>
      <c r="AL200" s="342"/>
      <c r="AM200" s="342"/>
      <c r="AN200" s="342"/>
      <c r="AO200" s="342"/>
      <c r="AP200" s="342"/>
      <c r="AQ200" s="342"/>
      <c r="AR200" s="342"/>
      <c r="AS200" s="3"/>
    </row>
    <row r="201" spans="1:45" ht="20.25" hidden="1" customHeight="1">
      <c r="A201" s="76" t="s">
        <v>4</v>
      </c>
      <c r="B201" s="77" t="s">
        <v>7</v>
      </c>
      <c r="C201" s="94" t="s">
        <v>21</v>
      </c>
      <c r="D201" s="94" t="s">
        <v>51</v>
      </c>
      <c r="E201" s="94" t="s">
        <v>21</v>
      </c>
      <c r="F201" s="94" t="s">
        <v>15</v>
      </c>
      <c r="G201" s="94" t="s">
        <v>5</v>
      </c>
      <c r="H201" s="177" t="s">
        <v>133</v>
      </c>
      <c r="I201" s="172" t="s">
        <v>12</v>
      </c>
      <c r="J201" s="130"/>
      <c r="K201" s="95">
        <v>121000</v>
      </c>
      <c r="L201" s="96">
        <v>0</v>
      </c>
      <c r="M201" s="96">
        <v>0</v>
      </c>
      <c r="N201" s="96">
        <v>0</v>
      </c>
      <c r="O201" s="96">
        <v>121000</v>
      </c>
      <c r="P201" s="96">
        <v>36642</v>
      </c>
      <c r="Q201" s="96">
        <v>36642</v>
      </c>
      <c r="R201" s="96">
        <v>36642</v>
      </c>
      <c r="S201" s="97">
        <v>0</v>
      </c>
      <c r="T201" s="96">
        <v>84358</v>
      </c>
      <c r="U201" s="98">
        <f t="shared" si="12"/>
        <v>30.282644628099177</v>
      </c>
      <c r="V201" s="99">
        <f>IF(OR(R201="", R307="", R307=0), "", R201/R$307*100)</f>
        <v>2.5537034418245178E-2</v>
      </c>
      <c r="W201" s="95">
        <v>113000</v>
      </c>
      <c r="X201" s="96">
        <v>-70000</v>
      </c>
      <c r="Y201" s="96">
        <v>0</v>
      </c>
      <c r="Z201" s="96">
        <v>0</v>
      </c>
      <c r="AA201" s="96">
        <v>43000</v>
      </c>
      <c r="AB201" s="97">
        <v>33968</v>
      </c>
      <c r="AC201" s="100">
        <v>33968</v>
      </c>
      <c r="AD201" s="95">
        <v>33968</v>
      </c>
      <c r="AE201" s="96">
        <v>0</v>
      </c>
      <c r="AF201" s="96">
        <v>9032</v>
      </c>
      <c r="AG201" s="101">
        <f t="shared" si="13"/>
        <v>78.995348837209306</v>
      </c>
      <c r="AH201" s="99">
        <f>IF(OR(AD201="", AD307="", AD307=0), "", AD201/AD$307*100)</f>
        <v>1.4696212907767557E-2</v>
      </c>
      <c r="AI201" s="102">
        <v>2674</v>
      </c>
      <c r="AJ201" s="5">
        <f t="shared" si="14"/>
        <v>7.8721149317004233</v>
      </c>
      <c r="AK201" s="4">
        <f t="shared" si="15"/>
        <v>1.0840821510477621E-2</v>
      </c>
      <c r="AL201" s="342"/>
      <c r="AM201" s="342"/>
      <c r="AN201" s="342"/>
      <c r="AO201" s="342"/>
      <c r="AP201" s="342"/>
      <c r="AQ201" s="342"/>
      <c r="AR201" s="342"/>
      <c r="AS201" s="3"/>
    </row>
    <row r="202" spans="1:45" ht="21.75" customHeight="1" thickBot="1">
      <c r="A202" s="89" t="s">
        <v>4</v>
      </c>
      <c r="B202" s="90" t="s">
        <v>7</v>
      </c>
      <c r="C202" s="94" t="s">
        <v>21</v>
      </c>
      <c r="D202" s="94" t="s">
        <v>51</v>
      </c>
      <c r="E202" s="94" t="s">
        <v>21</v>
      </c>
      <c r="F202" s="94" t="s">
        <v>15</v>
      </c>
      <c r="G202" s="94" t="s">
        <v>17</v>
      </c>
      <c r="H202" s="177" t="s">
        <v>175</v>
      </c>
      <c r="I202" s="172" t="s">
        <v>12</v>
      </c>
      <c r="J202" s="130"/>
      <c r="K202" s="95">
        <v>121000</v>
      </c>
      <c r="L202" s="96">
        <v>0</v>
      </c>
      <c r="M202" s="96">
        <v>0</v>
      </c>
      <c r="N202" s="96">
        <v>0</v>
      </c>
      <c r="O202" s="96">
        <v>121000</v>
      </c>
      <c r="P202" s="96">
        <v>36642</v>
      </c>
      <c r="Q202" s="96">
        <v>36642</v>
      </c>
      <c r="R202" s="96">
        <v>36642</v>
      </c>
      <c r="S202" s="97">
        <v>0</v>
      </c>
      <c r="T202" s="96">
        <v>84358</v>
      </c>
      <c r="U202" s="98">
        <f t="shared" si="12"/>
        <v>30.282644628099177</v>
      </c>
      <c r="V202" s="99">
        <f>IF(OR(R202="", R307="", R307=0), "", R202/R$307*100)</f>
        <v>2.5537034418245178E-2</v>
      </c>
      <c r="W202" s="95">
        <v>113000</v>
      </c>
      <c r="X202" s="96">
        <v>-70000</v>
      </c>
      <c r="Y202" s="96">
        <v>0</v>
      </c>
      <c r="Z202" s="96">
        <v>0</v>
      </c>
      <c r="AA202" s="96">
        <v>43000</v>
      </c>
      <c r="AB202" s="97">
        <v>33968</v>
      </c>
      <c r="AC202" s="100">
        <v>33968</v>
      </c>
      <c r="AD202" s="95">
        <v>33968</v>
      </c>
      <c r="AE202" s="96">
        <v>0</v>
      </c>
      <c r="AF202" s="96">
        <v>9032</v>
      </c>
      <c r="AG202" s="101">
        <f t="shared" si="13"/>
        <v>78.995348837209306</v>
      </c>
      <c r="AH202" s="99">
        <f>IF(OR(AD202="", AD307="", AD307=0), "", AD202/AD$307*100)</f>
        <v>1.4696212907767557E-2</v>
      </c>
      <c r="AI202" s="102">
        <v>2674</v>
      </c>
      <c r="AJ202" s="5">
        <f t="shared" si="14"/>
        <v>7.8721149317004233</v>
      </c>
      <c r="AK202" s="4">
        <f t="shared" si="15"/>
        <v>1.0840821510477621E-2</v>
      </c>
      <c r="AL202" s="342"/>
      <c r="AM202" s="342"/>
      <c r="AN202" s="342"/>
      <c r="AO202" s="342"/>
      <c r="AP202" s="342"/>
      <c r="AQ202" s="342"/>
      <c r="AR202" s="342"/>
      <c r="AS202" s="3"/>
    </row>
    <row r="203" spans="1:45" ht="19.5" hidden="1" customHeight="1">
      <c r="A203" s="45" t="s">
        <v>4</v>
      </c>
      <c r="B203" s="46" t="s">
        <v>7</v>
      </c>
      <c r="C203" s="94" t="s">
        <v>21</v>
      </c>
      <c r="D203" s="94" t="s">
        <v>51</v>
      </c>
      <c r="E203" s="94" t="s">
        <v>21</v>
      </c>
      <c r="F203" s="94" t="s">
        <v>135</v>
      </c>
      <c r="G203" s="94" t="s">
        <v>5</v>
      </c>
      <c r="H203" s="177" t="s">
        <v>136</v>
      </c>
      <c r="I203" s="172" t="s">
        <v>12</v>
      </c>
      <c r="J203" s="130"/>
      <c r="K203" s="95">
        <v>128000</v>
      </c>
      <c r="L203" s="96">
        <v>0</v>
      </c>
      <c r="M203" s="96">
        <v>0</v>
      </c>
      <c r="N203" s="96">
        <v>0</v>
      </c>
      <c r="O203" s="96">
        <v>128000</v>
      </c>
      <c r="P203" s="96">
        <v>99929</v>
      </c>
      <c r="Q203" s="96">
        <v>99929</v>
      </c>
      <c r="R203" s="96">
        <v>99929</v>
      </c>
      <c r="S203" s="97">
        <v>0</v>
      </c>
      <c r="T203" s="96">
        <v>28071</v>
      </c>
      <c r="U203" s="98">
        <f t="shared" si="12"/>
        <v>78.069531249999997</v>
      </c>
      <c r="V203" s="99">
        <f>IF(OR(R203="", R307="", R307=0), "", R203/R$307*100)</f>
        <v>6.9643859843371611E-2</v>
      </c>
      <c r="W203" s="95">
        <v>282000</v>
      </c>
      <c r="X203" s="96">
        <v>-159000</v>
      </c>
      <c r="Y203" s="96">
        <v>0</v>
      </c>
      <c r="Z203" s="96">
        <v>0</v>
      </c>
      <c r="AA203" s="96">
        <v>123000</v>
      </c>
      <c r="AB203" s="97">
        <v>101313</v>
      </c>
      <c r="AC203" s="100">
        <v>101313</v>
      </c>
      <c r="AD203" s="95">
        <v>101313</v>
      </c>
      <c r="AE203" s="96">
        <v>0</v>
      </c>
      <c r="AF203" s="96">
        <v>21687</v>
      </c>
      <c r="AG203" s="101">
        <f t="shared" si="13"/>
        <v>82.368292682926821</v>
      </c>
      <c r="AH203" s="99">
        <f>IF(OR(AD203="", AD307="", AD307=0), "", AD203/AD$307*100)</f>
        <v>4.3832943309133732E-2</v>
      </c>
      <c r="AI203" s="102">
        <v>-1384</v>
      </c>
      <c r="AJ203" s="5">
        <f t="shared" si="14"/>
        <v>-1.3660635851272787</v>
      </c>
      <c r="AK203" s="4">
        <f t="shared" si="15"/>
        <v>2.5810916534237879E-2</v>
      </c>
      <c r="AL203" s="342"/>
      <c r="AM203" s="342"/>
      <c r="AN203" s="342"/>
      <c r="AO203" s="342"/>
      <c r="AP203" s="342"/>
      <c r="AQ203" s="342"/>
      <c r="AR203" s="342"/>
      <c r="AS203" s="3"/>
    </row>
    <row r="204" spans="1:45" ht="22.5" customHeight="1" thickBot="1">
      <c r="A204" s="67" t="s">
        <v>4</v>
      </c>
      <c r="B204" s="68" t="s">
        <v>7</v>
      </c>
      <c r="C204" s="94" t="s">
        <v>21</v>
      </c>
      <c r="D204" s="94" t="s">
        <v>51</v>
      </c>
      <c r="E204" s="94" t="s">
        <v>21</v>
      </c>
      <c r="F204" s="94" t="s">
        <v>135</v>
      </c>
      <c r="G204" s="94" t="s">
        <v>137</v>
      </c>
      <c r="H204" s="177" t="s">
        <v>176</v>
      </c>
      <c r="I204" s="172" t="s">
        <v>12</v>
      </c>
      <c r="J204" s="130"/>
      <c r="K204" s="95">
        <v>128000</v>
      </c>
      <c r="L204" s="96">
        <v>0</v>
      </c>
      <c r="M204" s="96">
        <v>0</v>
      </c>
      <c r="N204" s="96">
        <v>0</v>
      </c>
      <c r="O204" s="96">
        <v>128000</v>
      </c>
      <c r="P204" s="96">
        <v>99929</v>
      </c>
      <c r="Q204" s="96">
        <v>99929</v>
      </c>
      <c r="R204" s="96">
        <v>99929</v>
      </c>
      <c r="S204" s="97">
        <v>0</v>
      </c>
      <c r="T204" s="96">
        <v>28071</v>
      </c>
      <c r="U204" s="98">
        <f t="shared" si="12"/>
        <v>78.069531249999997</v>
      </c>
      <c r="V204" s="99">
        <f>IF(OR(R204="", R307="", R307=0), "", R204/R$307*100)</f>
        <v>6.9643859843371611E-2</v>
      </c>
      <c r="W204" s="95">
        <v>282000</v>
      </c>
      <c r="X204" s="96">
        <v>-159000</v>
      </c>
      <c r="Y204" s="96">
        <v>0</v>
      </c>
      <c r="Z204" s="96">
        <v>0</v>
      </c>
      <c r="AA204" s="96">
        <v>123000</v>
      </c>
      <c r="AB204" s="97">
        <v>101313</v>
      </c>
      <c r="AC204" s="100">
        <v>101313</v>
      </c>
      <c r="AD204" s="95">
        <v>101313</v>
      </c>
      <c r="AE204" s="96">
        <v>0</v>
      </c>
      <c r="AF204" s="96">
        <v>21687</v>
      </c>
      <c r="AG204" s="101">
        <f t="shared" si="13"/>
        <v>82.368292682926821</v>
      </c>
      <c r="AH204" s="99">
        <f>IF(OR(AD204="", AD307="", AD307=0), "", AD204/AD$307*100)</f>
        <v>4.3832943309133732E-2</v>
      </c>
      <c r="AI204" s="102">
        <v>-1384</v>
      </c>
      <c r="AJ204" s="5">
        <f t="shared" si="14"/>
        <v>-1.3660635851272787</v>
      </c>
      <c r="AK204" s="4">
        <f t="shared" si="15"/>
        <v>2.5810916534237879E-2</v>
      </c>
      <c r="AL204" s="342"/>
      <c r="AM204" s="342"/>
      <c r="AN204" s="342"/>
      <c r="AO204" s="342"/>
      <c r="AP204" s="342"/>
      <c r="AQ204" s="342"/>
      <c r="AR204" s="342"/>
      <c r="AS204" s="3"/>
    </row>
    <row r="205" spans="1:45" ht="19.5" hidden="1" customHeight="1">
      <c r="A205" s="76" t="s">
        <v>4</v>
      </c>
      <c r="B205" s="77" t="s">
        <v>7</v>
      </c>
      <c r="C205" s="94" t="s">
        <v>21</v>
      </c>
      <c r="D205" s="94" t="s">
        <v>51</v>
      </c>
      <c r="E205" s="94" t="s">
        <v>21</v>
      </c>
      <c r="F205" s="94" t="s">
        <v>127</v>
      </c>
      <c r="G205" s="94" t="s">
        <v>5</v>
      </c>
      <c r="H205" s="177" t="s">
        <v>128</v>
      </c>
      <c r="I205" s="172" t="s">
        <v>12</v>
      </c>
      <c r="J205" s="130"/>
      <c r="K205" s="95">
        <v>50000</v>
      </c>
      <c r="L205" s="96">
        <v>0</v>
      </c>
      <c r="M205" s="96">
        <v>0</v>
      </c>
      <c r="N205" s="96">
        <v>0</v>
      </c>
      <c r="O205" s="96">
        <v>50000</v>
      </c>
      <c r="P205" s="96">
        <v>0</v>
      </c>
      <c r="Q205" s="96">
        <v>0</v>
      </c>
      <c r="R205" s="96">
        <v>0</v>
      </c>
      <c r="S205" s="97">
        <v>0</v>
      </c>
      <c r="T205" s="96">
        <v>50000</v>
      </c>
      <c r="U205" s="98">
        <f t="shared" si="12"/>
        <v>0</v>
      </c>
      <c r="V205" s="99">
        <f>IF(OR(R205="", R307="", R307=0), "", R205/R$307*100)</f>
        <v>0</v>
      </c>
      <c r="W205" s="95">
        <v>50000</v>
      </c>
      <c r="X205" s="96">
        <v>0</v>
      </c>
      <c r="Y205" s="96">
        <v>0</v>
      </c>
      <c r="Z205" s="96">
        <v>0</v>
      </c>
      <c r="AA205" s="96">
        <v>50000</v>
      </c>
      <c r="AB205" s="97">
        <v>0</v>
      </c>
      <c r="AC205" s="100">
        <v>0</v>
      </c>
      <c r="AD205" s="95">
        <v>0</v>
      </c>
      <c r="AE205" s="96">
        <v>0</v>
      </c>
      <c r="AF205" s="96">
        <v>50000</v>
      </c>
      <c r="AG205" s="101">
        <f t="shared" si="13"/>
        <v>0</v>
      </c>
      <c r="AH205" s="99">
        <f>IF(OR(AD205="", AD307="", AD307=0), "", AD205/AD$307*100)</f>
        <v>0</v>
      </c>
      <c r="AI205" s="102">
        <v>0</v>
      </c>
      <c r="AJ205" s="5">
        <f t="shared" si="14"/>
        <v>0</v>
      </c>
      <c r="AK205" s="4">
        <f t="shared" si="15"/>
        <v>0</v>
      </c>
      <c r="AL205" s="342"/>
      <c r="AM205" s="342"/>
      <c r="AN205" s="342"/>
      <c r="AO205" s="342"/>
      <c r="AP205" s="342"/>
      <c r="AQ205" s="342"/>
      <c r="AR205" s="342"/>
      <c r="AS205" s="3"/>
    </row>
    <row r="206" spans="1:45" ht="20.25" customHeight="1" thickBot="1">
      <c r="A206" s="67" t="s">
        <v>4</v>
      </c>
      <c r="B206" s="68" t="s">
        <v>7</v>
      </c>
      <c r="C206" s="94" t="s">
        <v>21</v>
      </c>
      <c r="D206" s="94" t="s">
        <v>51</v>
      </c>
      <c r="E206" s="94" t="s">
        <v>21</v>
      </c>
      <c r="F206" s="94" t="s">
        <v>127</v>
      </c>
      <c r="G206" s="94" t="s">
        <v>129</v>
      </c>
      <c r="H206" s="177" t="s">
        <v>177</v>
      </c>
      <c r="I206" s="172" t="s">
        <v>12</v>
      </c>
      <c r="J206" s="130"/>
      <c r="K206" s="95">
        <v>50000</v>
      </c>
      <c r="L206" s="96">
        <v>0</v>
      </c>
      <c r="M206" s="96">
        <v>0</v>
      </c>
      <c r="N206" s="96">
        <v>0</v>
      </c>
      <c r="O206" s="96">
        <v>50000</v>
      </c>
      <c r="P206" s="96">
        <v>0</v>
      </c>
      <c r="Q206" s="96">
        <v>0</v>
      </c>
      <c r="R206" s="96">
        <v>0</v>
      </c>
      <c r="S206" s="97">
        <v>0</v>
      </c>
      <c r="T206" s="96">
        <v>50000</v>
      </c>
      <c r="U206" s="98">
        <f t="shared" si="12"/>
        <v>0</v>
      </c>
      <c r="V206" s="99">
        <f>IF(OR(R206="", R307="", R307=0), "", R206/R$307*100)</f>
        <v>0</v>
      </c>
      <c r="W206" s="95">
        <v>50000</v>
      </c>
      <c r="X206" s="96">
        <v>0</v>
      </c>
      <c r="Y206" s="96">
        <v>0</v>
      </c>
      <c r="Z206" s="96">
        <v>0</v>
      </c>
      <c r="AA206" s="96">
        <v>50000</v>
      </c>
      <c r="AB206" s="97">
        <v>0</v>
      </c>
      <c r="AC206" s="100">
        <v>0</v>
      </c>
      <c r="AD206" s="95">
        <v>0</v>
      </c>
      <c r="AE206" s="96">
        <v>0</v>
      </c>
      <c r="AF206" s="96">
        <v>50000</v>
      </c>
      <c r="AG206" s="101">
        <f t="shared" si="13"/>
        <v>0</v>
      </c>
      <c r="AH206" s="99">
        <f>IF(OR(AD206="", AD307="", AD307=0), "", AD206/AD$307*100)</f>
        <v>0</v>
      </c>
      <c r="AI206" s="102">
        <v>0</v>
      </c>
      <c r="AJ206" s="5">
        <f t="shared" si="14"/>
        <v>0</v>
      </c>
      <c r="AK206" s="4">
        <f t="shared" si="15"/>
        <v>0</v>
      </c>
      <c r="AL206" s="342"/>
      <c r="AM206" s="342"/>
      <c r="AN206" s="342"/>
      <c r="AO206" s="342"/>
      <c r="AP206" s="342"/>
      <c r="AQ206" s="342"/>
      <c r="AR206" s="342"/>
      <c r="AS206" s="3"/>
    </row>
    <row r="207" spans="1:45" ht="16.5" hidden="1" customHeight="1">
      <c r="A207" s="45" t="s">
        <v>4</v>
      </c>
      <c r="B207" s="46" t="s">
        <v>7</v>
      </c>
      <c r="C207" s="94" t="s">
        <v>21</v>
      </c>
      <c r="D207" s="94" t="s">
        <v>51</v>
      </c>
      <c r="E207" s="94" t="s">
        <v>36</v>
      </c>
      <c r="F207" s="94" t="s">
        <v>5</v>
      </c>
      <c r="G207" s="94" t="s">
        <v>5</v>
      </c>
      <c r="H207" s="177" t="s">
        <v>37</v>
      </c>
      <c r="I207" s="172" t="s">
        <v>12</v>
      </c>
      <c r="J207" s="130"/>
      <c r="K207" s="95">
        <v>99000</v>
      </c>
      <c r="L207" s="96">
        <v>0</v>
      </c>
      <c r="M207" s="96">
        <v>0</v>
      </c>
      <c r="N207" s="96">
        <v>0</v>
      </c>
      <c r="O207" s="96">
        <v>99000</v>
      </c>
      <c r="P207" s="96">
        <v>84366</v>
      </c>
      <c r="Q207" s="96">
        <v>84366</v>
      </c>
      <c r="R207" s="96">
        <v>84366</v>
      </c>
      <c r="S207" s="97">
        <v>0</v>
      </c>
      <c r="T207" s="96">
        <v>14634</v>
      </c>
      <c r="U207" s="98">
        <f t="shared" si="12"/>
        <v>85.218181818181819</v>
      </c>
      <c r="V207" s="99">
        <f>IF(OR(R207="", R307="", R307=0), "", R207/R$307*100)</f>
        <v>5.8797485009815853E-2</v>
      </c>
      <c r="W207" s="95">
        <v>142000</v>
      </c>
      <c r="X207" s="96">
        <v>-50000</v>
      </c>
      <c r="Y207" s="96">
        <v>0</v>
      </c>
      <c r="Z207" s="96">
        <v>0</v>
      </c>
      <c r="AA207" s="96">
        <v>92000</v>
      </c>
      <c r="AB207" s="97">
        <v>84180</v>
      </c>
      <c r="AC207" s="100">
        <v>84180</v>
      </c>
      <c r="AD207" s="95">
        <v>84180</v>
      </c>
      <c r="AE207" s="96">
        <v>0</v>
      </c>
      <c r="AF207" s="96">
        <v>7820</v>
      </c>
      <c r="AG207" s="101">
        <f t="shared" si="13"/>
        <v>91.5</v>
      </c>
      <c r="AH207" s="99">
        <f>IF(OR(AD207="", AD307="", AD307=0), "", AD207/AD$307*100)</f>
        <v>3.6420372190764043E-2</v>
      </c>
      <c r="AI207" s="102">
        <v>186</v>
      </c>
      <c r="AJ207" s="30">
        <f t="shared" si="14"/>
        <v>0.2209550962223806</v>
      </c>
      <c r="AK207" s="29">
        <f t="shared" si="15"/>
        <v>2.237711281905181E-2</v>
      </c>
      <c r="AL207" s="342"/>
      <c r="AM207" s="342"/>
      <c r="AN207" s="342"/>
      <c r="AO207" s="342"/>
      <c r="AP207" s="342"/>
      <c r="AQ207" s="342"/>
      <c r="AR207" s="342"/>
      <c r="AS207" s="3"/>
    </row>
    <row r="208" spans="1:45" ht="16.5" hidden="1" customHeight="1">
      <c r="A208" s="56" t="s">
        <v>4</v>
      </c>
      <c r="B208" s="57" t="s">
        <v>7</v>
      </c>
      <c r="C208" s="94" t="s">
        <v>21</v>
      </c>
      <c r="D208" s="94" t="s">
        <v>51</v>
      </c>
      <c r="E208" s="94" t="s">
        <v>36</v>
      </c>
      <c r="F208" s="94" t="s">
        <v>21</v>
      </c>
      <c r="G208" s="94" t="s">
        <v>5</v>
      </c>
      <c r="H208" s="177" t="s">
        <v>90</v>
      </c>
      <c r="I208" s="172" t="s">
        <v>12</v>
      </c>
      <c r="J208" s="130"/>
      <c r="K208" s="95">
        <v>85000</v>
      </c>
      <c r="L208" s="96">
        <v>0</v>
      </c>
      <c r="M208" s="96">
        <v>0</v>
      </c>
      <c r="N208" s="96">
        <v>0</v>
      </c>
      <c r="O208" s="96">
        <v>85000</v>
      </c>
      <c r="P208" s="96">
        <v>84366</v>
      </c>
      <c r="Q208" s="96">
        <v>84366</v>
      </c>
      <c r="R208" s="96">
        <v>84366</v>
      </c>
      <c r="S208" s="97">
        <v>0</v>
      </c>
      <c r="T208" s="96">
        <v>634</v>
      </c>
      <c r="U208" s="98">
        <f t="shared" si="12"/>
        <v>99.25411764705882</v>
      </c>
      <c r="V208" s="99">
        <f>IF(OR(R208="", R307="", R307=0), "", R208/R$307*100)</f>
        <v>5.8797485009815853E-2</v>
      </c>
      <c r="W208" s="95">
        <v>142000</v>
      </c>
      <c r="X208" s="96">
        <v>-50000</v>
      </c>
      <c r="Y208" s="96">
        <v>0</v>
      </c>
      <c r="Z208" s="96">
        <v>0</v>
      </c>
      <c r="AA208" s="96">
        <v>92000</v>
      </c>
      <c r="AB208" s="97">
        <v>84180</v>
      </c>
      <c r="AC208" s="100">
        <v>84180</v>
      </c>
      <c r="AD208" s="95">
        <v>84180</v>
      </c>
      <c r="AE208" s="96">
        <v>0</v>
      </c>
      <c r="AF208" s="96">
        <v>7820</v>
      </c>
      <c r="AG208" s="101">
        <f t="shared" si="13"/>
        <v>91.5</v>
      </c>
      <c r="AH208" s="99">
        <f>IF(OR(AD208="", AD307="", AD307=0), "", AD208/AD$307*100)</f>
        <v>3.6420372190764043E-2</v>
      </c>
      <c r="AI208" s="102">
        <v>186</v>
      </c>
      <c r="AJ208" s="5">
        <f t="shared" si="14"/>
        <v>0.2209550962223806</v>
      </c>
      <c r="AK208" s="4">
        <f t="shared" si="15"/>
        <v>2.237711281905181E-2</v>
      </c>
      <c r="AL208" s="342"/>
      <c r="AM208" s="342"/>
      <c r="AN208" s="342"/>
      <c r="AO208" s="342"/>
      <c r="AP208" s="342"/>
      <c r="AQ208" s="342"/>
      <c r="AR208" s="342"/>
      <c r="AS208" s="3"/>
    </row>
    <row r="209" spans="1:45" ht="21" customHeight="1" thickBot="1">
      <c r="A209" s="67" t="s">
        <v>4</v>
      </c>
      <c r="B209" s="68" t="s">
        <v>7</v>
      </c>
      <c r="C209" s="94" t="s">
        <v>21</v>
      </c>
      <c r="D209" s="94" t="s">
        <v>51</v>
      </c>
      <c r="E209" s="94" t="s">
        <v>36</v>
      </c>
      <c r="F209" s="94" t="s">
        <v>21</v>
      </c>
      <c r="G209" s="94" t="s">
        <v>23</v>
      </c>
      <c r="H209" s="177" t="s">
        <v>178</v>
      </c>
      <c r="I209" s="172" t="s">
        <v>12</v>
      </c>
      <c r="J209" s="130"/>
      <c r="K209" s="95">
        <v>85000</v>
      </c>
      <c r="L209" s="96">
        <v>0</v>
      </c>
      <c r="M209" s="96">
        <v>0</v>
      </c>
      <c r="N209" s="96">
        <v>0</v>
      </c>
      <c r="O209" s="96">
        <v>85000</v>
      </c>
      <c r="P209" s="96">
        <v>84366</v>
      </c>
      <c r="Q209" s="96">
        <v>84366</v>
      </c>
      <c r="R209" s="96">
        <v>84366</v>
      </c>
      <c r="S209" s="97">
        <v>0</v>
      </c>
      <c r="T209" s="96">
        <v>634</v>
      </c>
      <c r="U209" s="98">
        <f t="shared" si="12"/>
        <v>99.25411764705882</v>
      </c>
      <c r="V209" s="99">
        <f>IF(OR(R209="", R307="", R307=0), "", R209/R$307*100)</f>
        <v>5.8797485009815853E-2</v>
      </c>
      <c r="W209" s="95">
        <v>142000</v>
      </c>
      <c r="X209" s="96">
        <v>-50000</v>
      </c>
      <c r="Y209" s="96">
        <v>0</v>
      </c>
      <c r="Z209" s="96">
        <v>0</v>
      </c>
      <c r="AA209" s="96">
        <v>92000</v>
      </c>
      <c r="AB209" s="97">
        <v>84180</v>
      </c>
      <c r="AC209" s="100">
        <v>84180</v>
      </c>
      <c r="AD209" s="95">
        <v>84180</v>
      </c>
      <c r="AE209" s="96">
        <v>0</v>
      </c>
      <c r="AF209" s="96">
        <v>7820</v>
      </c>
      <c r="AG209" s="101">
        <f t="shared" si="13"/>
        <v>91.5</v>
      </c>
      <c r="AH209" s="99">
        <f>IF(OR(AD209="", AD307="", AD307=0), "", AD209/AD$307*100)</f>
        <v>3.6420372190764043E-2</v>
      </c>
      <c r="AI209" s="102">
        <v>186</v>
      </c>
      <c r="AJ209" s="5">
        <f t="shared" si="14"/>
        <v>0.2209550962223806</v>
      </c>
      <c r="AK209" s="4">
        <f t="shared" si="15"/>
        <v>2.237711281905181E-2</v>
      </c>
      <c r="AL209" s="342"/>
      <c r="AM209" s="342"/>
      <c r="AN209" s="342"/>
      <c r="AO209" s="342"/>
      <c r="AP209" s="342"/>
      <c r="AQ209" s="342"/>
      <c r="AR209" s="342"/>
      <c r="AS209" s="3"/>
    </row>
    <row r="210" spans="1:45" ht="31.5" hidden="1" customHeight="1" thickBot="1">
      <c r="A210" s="80" t="s">
        <v>4</v>
      </c>
      <c r="B210" s="81" t="s">
        <v>7</v>
      </c>
      <c r="C210" s="94" t="s">
        <v>21</v>
      </c>
      <c r="D210" s="94" t="s">
        <v>51</v>
      </c>
      <c r="E210" s="94" t="s">
        <v>36</v>
      </c>
      <c r="F210" s="94" t="s">
        <v>32</v>
      </c>
      <c r="G210" s="94" t="s">
        <v>5</v>
      </c>
      <c r="H210" s="177" t="s">
        <v>54</v>
      </c>
      <c r="I210" s="172" t="s">
        <v>12</v>
      </c>
      <c r="J210" s="130"/>
      <c r="K210" s="95">
        <v>14000</v>
      </c>
      <c r="L210" s="96">
        <v>0</v>
      </c>
      <c r="M210" s="96">
        <v>0</v>
      </c>
      <c r="N210" s="96">
        <v>0</v>
      </c>
      <c r="O210" s="96">
        <v>14000</v>
      </c>
      <c r="P210" s="96">
        <v>0</v>
      </c>
      <c r="Q210" s="96">
        <v>0</v>
      </c>
      <c r="R210" s="96">
        <v>0</v>
      </c>
      <c r="S210" s="97">
        <v>0</v>
      </c>
      <c r="T210" s="96">
        <v>14000</v>
      </c>
      <c r="U210" s="98">
        <f t="shared" si="12"/>
        <v>0</v>
      </c>
      <c r="V210" s="99">
        <f>IF(OR(R210="", R307="", R307=0), "", R210/R$307*100)</f>
        <v>0</v>
      </c>
      <c r="W210" s="95">
        <v>0</v>
      </c>
      <c r="X210" s="96">
        <v>0</v>
      </c>
      <c r="Y210" s="96">
        <v>0</v>
      </c>
      <c r="Z210" s="96">
        <v>0</v>
      </c>
      <c r="AA210" s="96">
        <v>0</v>
      </c>
      <c r="AB210" s="97">
        <v>0</v>
      </c>
      <c r="AC210" s="100">
        <v>0</v>
      </c>
      <c r="AD210" s="95">
        <v>0</v>
      </c>
      <c r="AE210" s="96">
        <v>0</v>
      </c>
      <c r="AF210" s="96">
        <v>0</v>
      </c>
      <c r="AG210" s="101" t="str">
        <f t="shared" si="13"/>
        <v/>
      </c>
      <c r="AH210" s="99">
        <f>IF(OR(AD210="", AD307="", AD307=0), "", AD210/AD$307*100)</f>
        <v>0</v>
      </c>
      <c r="AI210" s="102">
        <v>0</v>
      </c>
      <c r="AJ210" s="5">
        <f t="shared" si="14"/>
        <v>0</v>
      </c>
      <c r="AK210" s="4">
        <f t="shared" si="15"/>
        <v>0</v>
      </c>
      <c r="AL210" s="143"/>
      <c r="AM210" s="143"/>
      <c r="AN210" s="143"/>
      <c r="AO210" s="143"/>
      <c r="AP210" s="143"/>
      <c r="AQ210" s="143"/>
      <c r="AR210" s="143"/>
      <c r="AS210" s="32"/>
    </row>
    <row r="211" spans="1:45" ht="31.5" customHeight="1" thickBot="1">
      <c r="A211" s="93" t="s">
        <v>4</v>
      </c>
      <c r="B211" s="94" t="s">
        <v>7</v>
      </c>
      <c r="C211" s="94" t="s">
        <v>21</v>
      </c>
      <c r="D211" s="94" t="s">
        <v>51</v>
      </c>
      <c r="E211" s="94" t="s">
        <v>36</v>
      </c>
      <c r="F211" s="94" t="s">
        <v>32</v>
      </c>
      <c r="G211" s="94" t="s">
        <v>34</v>
      </c>
      <c r="H211" s="177" t="s">
        <v>179</v>
      </c>
      <c r="I211" s="172" t="s">
        <v>12</v>
      </c>
      <c r="J211" s="130"/>
      <c r="K211" s="95">
        <v>5000</v>
      </c>
      <c r="L211" s="96">
        <v>0</v>
      </c>
      <c r="M211" s="96">
        <v>0</v>
      </c>
      <c r="N211" s="96">
        <v>0</v>
      </c>
      <c r="O211" s="96">
        <v>5000</v>
      </c>
      <c r="P211" s="96">
        <v>0</v>
      </c>
      <c r="Q211" s="96">
        <v>0</v>
      </c>
      <c r="R211" s="96">
        <v>0</v>
      </c>
      <c r="S211" s="97">
        <v>0</v>
      </c>
      <c r="T211" s="96">
        <v>5000</v>
      </c>
      <c r="U211" s="98">
        <f t="shared" si="12"/>
        <v>0</v>
      </c>
      <c r="V211" s="99">
        <f>IF(OR(R211="", R307="", R307=0), "", R211/R$307*100)</f>
        <v>0</v>
      </c>
      <c r="W211" s="95">
        <v>0</v>
      </c>
      <c r="X211" s="96">
        <v>0</v>
      </c>
      <c r="Y211" s="96">
        <v>0</v>
      </c>
      <c r="Z211" s="96">
        <v>0</v>
      </c>
      <c r="AA211" s="96">
        <v>0</v>
      </c>
      <c r="AB211" s="97">
        <v>0</v>
      </c>
      <c r="AC211" s="100">
        <v>0</v>
      </c>
      <c r="AD211" s="95">
        <v>0</v>
      </c>
      <c r="AE211" s="96">
        <v>0</v>
      </c>
      <c r="AF211" s="96">
        <v>0</v>
      </c>
      <c r="AG211" s="101" t="str">
        <f t="shared" si="13"/>
        <v/>
      </c>
      <c r="AH211" s="99">
        <f>IF(OR(AD211="", AD307="", AD307=0), "", AD211/AD$307*100)</f>
        <v>0</v>
      </c>
      <c r="AI211" s="102">
        <v>0</v>
      </c>
      <c r="AJ211" s="5">
        <f t="shared" si="14"/>
        <v>0</v>
      </c>
      <c r="AK211" s="4">
        <f t="shared" si="15"/>
        <v>0</v>
      </c>
      <c r="AL211" s="143"/>
      <c r="AM211" s="143"/>
      <c r="AN211" s="143"/>
      <c r="AO211" s="143"/>
      <c r="AP211" s="143"/>
      <c r="AQ211" s="143"/>
      <c r="AR211" s="143"/>
      <c r="AS211" s="32"/>
    </row>
    <row r="212" spans="1:45" ht="31.5" customHeight="1" thickBot="1">
      <c r="A212" s="103" t="s">
        <v>4</v>
      </c>
      <c r="B212" s="104" t="s">
        <v>7</v>
      </c>
      <c r="C212" s="94" t="s">
        <v>21</v>
      </c>
      <c r="D212" s="94" t="s">
        <v>51</v>
      </c>
      <c r="E212" s="94" t="s">
        <v>36</v>
      </c>
      <c r="F212" s="94" t="s">
        <v>32</v>
      </c>
      <c r="G212" s="94" t="s">
        <v>140</v>
      </c>
      <c r="H212" s="177" t="s">
        <v>180</v>
      </c>
      <c r="I212" s="172" t="s">
        <v>12</v>
      </c>
      <c r="J212" s="130"/>
      <c r="K212" s="95">
        <v>9000</v>
      </c>
      <c r="L212" s="96">
        <v>0</v>
      </c>
      <c r="M212" s="96">
        <v>0</v>
      </c>
      <c r="N212" s="96">
        <v>0</v>
      </c>
      <c r="O212" s="96">
        <v>9000</v>
      </c>
      <c r="P212" s="96">
        <v>0</v>
      </c>
      <c r="Q212" s="96">
        <v>0</v>
      </c>
      <c r="R212" s="96">
        <v>0</v>
      </c>
      <c r="S212" s="97">
        <v>0</v>
      </c>
      <c r="T212" s="96">
        <v>9000</v>
      </c>
      <c r="U212" s="98">
        <f t="shared" si="12"/>
        <v>0</v>
      </c>
      <c r="V212" s="99">
        <f>IF(OR(R212="", R307="", R307=0), "", R212/R$307*100)</f>
        <v>0</v>
      </c>
      <c r="W212" s="95">
        <v>0</v>
      </c>
      <c r="X212" s="96">
        <v>0</v>
      </c>
      <c r="Y212" s="96">
        <v>0</v>
      </c>
      <c r="Z212" s="96">
        <v>0</v>
      </c>
      <c r="AA212" s="96">
        <v>0</v>
      </c>
      <c r="AB212" s="97">
        <v>0</v>
      </c>
      <c r="AC212" s="100">
        <v>0</v>
      </c>
      <c r="AD212" s="95">
        <v>0</v>
      </c>
      <c r="AE212" s="96">
        <v>0</v>
      </c>
      <c r="AF212" s="96">
        <v>0</v>
      </c>
      <c r="AG212" s="101" t="str">
        <f t="shared" si="13"/>
        <v/>
      </c>
      <c r="AH212" s="99">
        <f>IF(OR(AD212="", AD307="", AD307=0), "", AD212/AD$307*100)</f>
        <v>0</v>
      </c>
      <c r="AI212" s="102">
        <v>0</v>
      </c>
      <c r="AJ212" s="5">
        <f t="shared" si="14"/>
        <v>0</v>
      </c>
      <c r="AK212" s="4">
        <f t="shared" si="15"/>
        <v>0</v>
      </c>
      <c r="AL212" s="143"/>
      <c r="AM212" s="143"/>
      <c r="AN212" s="143"/>
      <c r="AO212" s="143"/>
      <c r="AP212" s="143"/>
      <c r="AQ212" s="143"/>
      <c r="AR212" s="143"/>
      <c r="AS212" s="32"/>
    </row>
    <row r="213" spans="1:45" ht="27.75" hidden="1" customHeight="1">
      <c r="A213" s="45" t="s">
        <v>4</v>
      </c>
      <c r="B213" s="46" t="s">
        <v>7</v>
      </c>
      <c r="C213" s="94" t="s">
        <v>21</v>
      </c>
      <c r="D213" s="94" t="s">
        <v>51</v>
      </c>
      <c r="E213" s="94" t="s">
        <v>56</v>
      </c>
      <c r="F213" s="94" t="s">
        <v>5</v>
      </c>
      <c r="G213" s="94" t="s">
        <v>5</v>
      </c>
      <c r="H213" s="177" t="s">
        <v>57</v>
      </c>
      <c r="I213" s="172" t="s">
        <v>12</v>
      </c>
      <c r="J213" s="130"/>
      <c r="K213" s="95">
        <v>852000</v>
      </c>
      <c r="L213" s="96">
        <v>0</v>
      </c>
      <c r="M213" s="96">
        <v>0</v>
      </c>
      <c r="N213" s="96">
        <v>0</v>
      </c>
      <c r="O213" s="96">
        <v>852000</v>
      </c>
      <c r="P213" s="96">
        <v>531190</v>
      </c>
      <c r="Q213" s="96">
        <v>531190</v>
      </c>
      <c r="R213" s="96">
        <v>531190</v>
      </c>
      <c r="S213" s="97">
        <v>0</v>
      </c>
      <c r="T213" s="96">
        <v>320810</v>
      </c>
      <c r="U213" s="98">
        <f t="shared" si="12"/>
        <v>62.3462441314554</v>
      </c>
      <c r="V213" s="99">
        <f>IF(OR(R213="", R307="", R307=0), "", R213/R$307*100)</f>
        <v>0.37020406398743666</v>
      </c>
      <c r="W213" s="95">
        <v>831000</v>
      </c>
      <c r="X213" s="96">
        <v>0</v>
      </c>
      <c r="Y213" s="96">
        <v>0</v>
      </c>
      <c r="Z213" s="96">
        <v>0</v>
      </c>
      <c r="AA213" s="96">
        <v>831000</v>
      </c>
      <c r="AB213" s="97">
        <v>828850</v>
      </c>
      <c r="AC213" s="100">
        <v>828850</v>
      </c>
      <c r="AD213" s="95">
        <v>828850</v>
      </c>
      <c r="AE213" s="96">
        <v>0</v>
      </c>
      <c r="AF213" s="96">
        <v>2150</v>
      </c>
      <c r="AG213" s="101">
        <f t="shared" si="13"/>
        <v>99.741275571600482</v>
      </c>
      <c r="AH213" s="99">
        <f>IF(OR(AD213="", AD307="", AD307=0), "", AD213/AD$307*100)</f>
        <v>0.35860092053118053</v>
      </c>
      <c r="AI213" s="102">
        <v>-297660</v>
      </c>
      <c r="AJ213" s="30">
        <f t="shared" si="14"/>
        <v>-35.912408759124084</v>
      </c>
      <c r="AK213" s="29">
        <f t="shared" si="15"/>
        <v>1.1603143456256126E-2</v>
      </c>
      <c r="AL213" s="343"/>
      <c r="AM213" s="342"/>
      <c r="AN213" s="342"/>
      <c r="AO213" s="342"/>
      <c r="AP213" s="342"/>
      <c r="AQ213" s="342"/>
      <c r="AR213" s="342"/>
      <c r="AS213" s="3"/>
    </row>
    <row r="214" spans="1:45" ht="27.75" hidden="1" customHeight="1" thickBot="1">
      <c r="A214" s="89" t="s">
        <v>4</v>
      </c>
      <c r="B214" s="90" t="s">
        <v>7</v>
      </c>
      <c r="C214" s="94" t="s">
        <v>21</v>
      </c>
      <c r="D214" s="94" t="s">
        <v>51</v>
      </c>
      <c r="E214" s="94" t="s">
        <v>56</v>
      </c>
      <c r="F214" s="94" t="s">
        <v>28</v>
      </c>
      <c r="G214" s="94" t="s">
        <v>5</v>
      </c>
      <c r="H214" s="177" t="s">
        <v>58</v>
      </c>
      <c r="I214" s="172" t="s">
        <v>12</v>
      </c>
      <c r="J214" s="130"/>
      <c r="K214" s="95">
        <v>852000</v>
      </c>
      <c r="L214" s="96">
        <v>0</v>
      </c>
      <c r="M214" s="96">
        <v>0</v>
      </c>
      <c r="N214" s="96">
        <v>0</v>
      </c>
      <c r="O214" s="96">
        <v>852000</v>
      </c>
      <c r="P214" s="96">
        <v>531190</v>
      </c>
      <c r="Q214" s="96">
        <v>531190</v>
      </c>
      <c r="R214" s="96">
        <v>531190</v>
      </c>
      <c r="S214" s="97">
        <v>0</v>
      </c>
      <c r="T214" s="96">
        <v>320810</v>
      </c>
      <c r="U214" s="98">
        <f t="shared" si="12"/>
        <v>62.3462441314554</v>
      </c>
      <c r="V214" s="99">
        <f>IF(OR(R214="", R307="", R307=0), "", R214/R$307*100)</f>
        <v>0.37020406398743666</v>
      </c>
      <c r="W214" s="95">
        <v>831000</v>
      </c>
      <c r="X214" s="96">
        <v>0</v>
      </c>
      <c r="Y214" s="96">
        <v>0</v>
      </c>
      <c r="Z214" s="96">
        <v>0</v>
      </c>
      <c r="AA214" s="96">
        <v>831000</v>
      </c>
      <c r="AB214" s="97">
        <v>828850</v>
      </c>
      <c r="AC214" s="100">
        <v>828850</v>
      </c>
      <c r="AD214" s="95">
        <v>828850</v>
      </c>
      <c r="AE214" s="96">
        <v>0</v>
      </c>
      <c r="AF214" s="96">
        <v>2150</v>
      </c>
      <c r="AG214" s="101">
        <f t="shared" si="13"/>
        <v>99.741275571600482</v>
      </c>
      <c r="AH214" s="99">
        <f>IF(OR(AD214="", AD307="", AD307=0), "", AD214/AD$307*100)</f>
        <v>0.35860092053118053</v>
      </c>
      <c r="AI214" s="102">
        <v>-297660</v>
      </c>
      <c r="AJ214" s="5">
        <f t="shared" si="14"/>
        <v>-35.912408759124084</v>
      </c>
      <c r="AK214" s="4">
        <f t="shared" si="15"/>
        <v>1.1603143456256126E-2</v>
      </c>
      <c r="AL214" s="343"/>
      <c r="AM214" s="342"/>
      <c r="AN214" s="342"/>
      <c r="AO214" s="342"/>
      <c r="AP214" s="342"/>
      <c r="AQ214" s="342"/>
      <c r="AR214" s="342"/>
      <c r="AS214" s="3"/>
    </row>
    <row r="215" spans="1:45" ht="27.75" customHeight="1" thickBot="1">
      <c r="A215" s="93" t="s">
        <v>4</v>
      </c>
      <c r="B215" s="94" t="s">
        <v>7</v>
      </c>
      <c r="C215" s="94" t="s">
        <v>21</v>
      </c>
      <c r="D215" s="94" t="s">
        <v>51</v>
      </c>
      <c r="E215" s="94" t="s">
        <v>56</v>
      </c>
      <c r="F215" s="94" t="s">
        <v>28</v>
      </c>
      <c r="G215" s="94" t="s">
        <v>146</v>
      </c>
      <c r="H215" s="177" t="s">
        <v>181</v>
      </c>
      <c r="I215" s="172" t="s">
        <v>12</v>
      </c>
      <c r="J215" s="130"/>
      <c r="K215" s="95">
        <v>769000</v>
      </c>
      <c r="L215" s="96">
        <v>0</v>
      </c>
      <c r="M215" s="96">
        <v>0</v>
      </c>
      <c r="N215" s="96">
        <v>0</v>
      </c>
      <c r="O215" s="96">
        <v>769000</v>
      </c>
      <c r="P215" s="96">
        <v>448360</v>
      </c>
      <c r="Q215" s="96">
        <v>448360</v>
      </c>
      <c r="R215" s="96">
        <v>448360</v>
      </c>
      <c r="S215" s="97">
        <v>0</v>
      </c>
      <c r="T215" s="96">
        <v>320640</v>
      </c>
      <c r="U215" s="98">
        <f t="shared" si="12"/>
        <v>58.304291287386214</v>
      </c>
      <c r="V215" s="99">
        <f>IF(OR(R215="", R307="", R307=0), "", R215/R$307*100)</f>
        <v>0.31247706871252678</v>
      </c>
      <c r="W215" s="95">
        <v>748000</v>
      </c>
      <c r="X215" s="96">
        <v>0</v>
      </c>
      <c r="Y215" s="96">
        <v>0</v>
      </c>
      <c r="Z215" s="96">
        <v>0</v>
      </c>
      <c r="AA215" s="96">
        <v>748000</v>
      </c>
      <c r="AB215" s="97">
        <v>746020</v>
      </c>
      <c r="AC215" s="100">
        <v>746020</v>
      </c>
      <c r="AD215" s="95">
        <v>746020</v>
      </c>
      <c r="AE215" s="96">
        <v>0</v>
      </c>
      <c r="AF215" s="96">
        <v>1980</v>
      </c>
      <c r="AG215" s="101">
        <f t="shared" si="13"/>
        <v>99.735294117647058</v>
      </c>
      <c r="AH215" s="99">
        <f>IF(OR(AD215="", AD307="", AD307=0), "", AD215/AD$307*100)</f>
        <v>0.32276462415958412</v>
      </c>
      <c r="AI215" s="102">
        <v>-297660</v>
      </c>
      <c r="AJ215" s="5">
        <f t="shared" si="14"/>
        <v>-39.89973459156591</v>
      </c>
      <c r="AK215" s="4">
        <f t="shared" si="15"/>
        <v>-1.0287555447057339E-2</v>
      </c>
      <c r="AL215" s="147"/>
      <c r="AM215" s="147"/>
      <c r="AN215" s="147"/>
      <c r="AO215" s="147"/>
      <c r="AP215" s="147"/>
      <c r="AQ215" s="147"/>
      <c r="AR215" s="147"/>
    </row>
    <row r="216" spans="1:45" ht="27.75" customHeight="1" thickBot="1">
      <c r="A216" s="103" t="s">
        <v>4</v>
      </c>
      <c r="B216" s="104" t="s">
        <v>7</v>
      </c>
      <c r="C216" s="94" t="s">
        <v>21</v>
      </c>
      <c r="D216" s="94" t="s">
        <v>51</v>
      </c>
      <c r="E216" s="94" t="s">
        <v>56</v>
      </c>
      <c r="F216" s="94" t="s">
        <v>28</v>
      </c>
      <c r="G216" s="94" t="s">
        <v>92</v>
      </c>
      <c r="H216" s="177" t="s">
        <v>182</v>
      </c>
      <c r="I216" s="172" t="s">
        <v>12</v>
      </c>
      <c r="J216" s="130"/>
      <c r="K216" s="95">
        <v>83000</v>
      </c>
      <c r="L216" s="96">
        <v>0</v>
      </c>
      <c r="M216" s="96">
        <v>0</v>
      </c>
      <c r="N216" s="96">
        <v>0</v>
      </c>
      <c r="O216" s="96">
        <v>83000</v>
      </c>
      <c r="P216" s="96">
        <v>82830</v>
      </c>
      <c r="Q216" s="96">
        <v>82830</v>
      </c>
      <c r="R216" s="96">
        <v>82830</v>
      </c>
      <c r="S216" s="97">
        <v>0</v>
      </c>
      <c r="T216" s="96">
        <v>170</v>
      </c>
      <c r="U216" s="98">
        <f t="shared" si="12"/>
        <v>99.795180722891558</v>
      </c>
      <c r="V216" s="99">
        <f>IF(OR(R216="", R307="", R307=0), "", R216/R$307*100)</f>
        <v>5.7726995274909883E-2</v>
      </c>
      <c r="W216" s="95">
        <v>83000</v>
      </c>
      <c r="X216" s="96">
        <v>0</v>
      </c>
      <c r="Y216" s="96">
        <v>0</v>
      </c>
      <c r="Z216" s="96">
        <v>0</v>
      </c>
      <c r="AA216" s="96">
        <v>83000</v>
      </c>
      <c r="AB216" s="97">
        <v>82830</v>
      </c>
      <c r="AC216" s="100">
        <v>82830</v>
      </c>
      <c r="AD216" s="95">
        <v>82830</v>
      </c>
      <c r="AE216" s="96">
        <v>0</v>
      </c>
      <c r="AF216" s="96">
        <v>170</v>
      </c>
      <c r="AG216" s="101">
        <f t="shared" si="13"/>
        <v>99.795180722891558</v>
      </c>
      <c r="AH216" s="99">
        <f>IF(OR(AD216="", AD307="", AD307=0), "", AD216/AD$307*100)</f>
        <v>3.583629637159641E-2</v>
      </c>
      <c r="AI216" s="102">
        <v>0</v>
      </c>
      <c r="AJ216" s="5">
        <f t="shared" si="14"/>
        <v>0</v>
      </c>
      <c r="AK216" s="4">
        <f t="shared" si="15"/>
        <v>2.1890698903313473E-2</v>
      </c>
      <c r="AL216" s="147"/>
      <c r="AM216" s="147"/>
      <c r="AN216" s="147"/>
      <c r="AO216" s="147"/>
      <c r="AP216" s="147"/>
      <c r="AQ216" s="147"/>
      <c r="AR216" s="147"/>
    </row>
    <row r="217" spans="1:45" ht="27.75" hidden="1" customHeight="1" thickBot="1">
      <c r="A217" s="80" t="s">
        <v>4</v>
      </c>
      <c r="B217" s="81" t="s">
        <v>7</v>
      </c>
      <c r="C217" s="94" t="s">
        <v>21</v>
      </c>
      <c r="D217" s="94" t="s">
        <v>51</v>
      </c>
      <c r="E217" s="94" t="s">
        <v>40</v>
      </c>
      <c r="F217" s="94" t="s">
        <v>5</v>
      </c>
      <c r="G217" s="94" t="s">
        <v>5</v>
      </c>
      <c r="H217" s="177" t="s">
        <v>41</v>
      </c>
      <c r="I217" s="172" t="s">
        <v>12</v>
      </c>
      <c r="J217" s="130"/>
      <c r="K217" s="95">
        <v>494000</v>
      </c>
      <c r="L217" s="96">
        <v>0</v>
      </c>
      <c r="M217" s="96">
        <v>0</v>
      </c>
      <c r="N217" s="96">
        <v>0</v>
      </c>
      <c r="O217" s="96">
        <v>494000</v>
      </c>
      <c r="P217" s="96">
        <v>493650</v>
      </c>
      <c r="Q217" s="96">
        <v>493650</v>
      </c>
      <c r="R217" s="96">
        <v>493650</v>
      </c>
      <c r="S217" s="97">
        <v>0</v>
      </c>
      <c r="T217" s="96">
        <v>350</v>
      </c>
      <c r="U217" s="98">
        <f t="shared" si="12"/>
        <v>99.929149797570844</v>
      </c>
      <c r="V217" s="99">
        <f>IF(OR(R217="", R307="", R307=0), "", R217/R$307*100)</f>
        <v>0.34404118335698736</v>
      </c>
      <c r="W217" s="95">
        <v>494000</v>
      </c>
      <c r="X217" s="96">
        <v>0</v>
      </c>
      <c r="Y217" s="96">
        <v>0</v>
      </c>
      <c r="Z217" s="96">
        <v>0</v>
      </c>
      <c r="AA217" s="96">
        <v>494000</v>
      </c>
      <c r="AB217" s="97">
        <v>493650</v>
      </c>
      <c r="AC217" s="100">
        <v>493650</v>
      </c>
      <c r="AD217" s="95">
        <v>493650</v>
      </c>
      <c r="AE217" s="96">
        <v>0</v>
      </c>
      <c r="AF217" s="96">
        <v>350</v>
      </c>
      <c r="AG217" s="101">
        <f t="shared" si="13"/>
        <v>99.929149797570844</v>
      </c>
      <c r="AH217" s="99">
        <f>IF(OR(AD217="", AD307="", AD307=0), "", AD217/AD$307*100)</f>
        <v>0.21357705787563164</v>
      </c>
      <c r="AI217" s="102">
        <v>0</v>
      </c>
      <c r="AJ217" s="30">
        <f t="shared" si="14"/>
        <v>0</v>
      </c>
      <c r="AK217" s="29">
        <f t="shared" si="15"/>
        <v>0.13046412548135572</v>
      </c>
      <c r="AL217" s="145"/>
      <c r="AM217" s="147"/>
      <c r="AN217" s="147"/>
      <c r="AO217" s="147"/>
      <c r="AP217" s="147"/>
      <c r="AQ217" s="147"/>
      <c r="AR217" s="147"/>
    </row>
    <row r="218" spans="1:45" ht="27.75" hidden="1" customHeight="1">
      <c r="A218" s="45" t="s">
        <v>4</v>
      </c>
      <c r="B218" s="46" t="s">
        <v>7</v>
      </c>
      <c r="C218" s="94" t="s">
        <v>21</v>
      </c>
      <c r="D218" s="94" t="s">
        <v>51</v>
      </c>
      <c r="E218" s="94" t="s">
        <v>40</v>
      </c>
      <c r="F218" s="94" t="s">
        <v>28</v>
      </c>
      <c r="G218" s="94" t="s">
        <v>5</v>
      </c>
      <c r="H218" s="177" t="s">
        <v>159</v>
      </c>
      <c r="I218" s="172" t="s">
        <v>12</v>
      </c>
      <c r="J218" s="130"/>
      <c r="K218" s="95">
        <v>14000</v>
      </c>
      <c r="L218" s="96">
        <v>0</v>
      </c>
      <c r="M218" s="96">
        <v>0</v>
      </c>
      <c r="N218" s="96">
        <v>0</v>
      </c>
      <c r="O218" s="96">
        <v>14000</v>
      </c>
      <c r="P218" s="96">
        <v>13650</v>
      </c>
      <c r="Q218" s="96">
        <v>13650</v>
      </c>
      <c r="R218" s="96">
        <v>13650</v>
      </c>
      <c r="S218" s="97">
        <v>0</v>
      </c>
      <c r="T218" s="96">
        <v>350</v>
      </c>
      <c r="U218" s="98">
        <f t="shared" si="12"/>
        <v>97.5</v>
      </c>
      <c r="V218" s="99">
        <f>IF(OR(R218="", R307="", R307=0), "", R218/R$307*100)</f>
        <v>9.5131411988714221E-3</v>
      </c>
      <c r="W218" s="95">
        <v>14000</v>
      </c>
      <c r="X218" s="96">
        <v>0</v>
      </c>
      <c r="Y218" s="96">
        <v>0</v>
      </c>
      <c r="Z218" s="96">
        <v>0</v>
      </c>
      <c r="AA218" s="96">
        <v>14000</v>
      </c>
      <c r="AB218" s="97">
        <v>13650</v>
      </c>
      <c r="AC218" s="100">
        <v>13650</v>
      </c>
      <c r="AD218" s="95">
        <v>13650</v>
      </c>
      <c r="AE218" s="96">
        <v>0</v>
      </c>
      <c r="AF218" s="96">
        <v>350</v>
      </c>
      <c r="AG218" s="101">
        <f t="shared" si="13"/>
        <v>97.5</v>
      </c>
      <c r="AH218" s="99">
        <f>IF(OR(AD218="", AD307="", AD307=0), "", AD218/AD$307*100)</f>
        <v>5.9056555049171915E-3</v>
      </c>
      <c r="AI218" s="102">
        <v>0</v>
      </c>
      <c r="AJ218" s="5">
        <f t="shared" si="14"/>
        <v>0</v>
      </c>
      <c r="AK218" s="4">
        <f t="shared" si="15"/>
        <v>3.6074856939542306E-3</v>
      </c>
      <c r="AL218" s="342"/>
      <c r="AM218" s="342"/>
      <c r="AN218" s="342"/>
      <c r="AO218" s="342"/>
      <c r="AP218" s="342"/>
      <c r="AQ218" s="342"/>
      <c r="AR218" s="342"/>
      <c r="AS218" s="3"/>
    </row>
    <row r="219" spans="1:45" ht="27.75" customHeight="1" thickBot="1">
      <c r="A219" s="67" t="s">
        <v>4</v>
      </c>
      <c r="B219" s="68" t="s">
        <v>7</v>
      </c>
      <c r="C219" s="94" t="s">
        <v>21</v>
      </c>
      <c r="D219" s="94" t="s">
        <v>51</v>
      </c>
      <c r="E219" s="94" t="s">
        <v>40</v>
      </c>
      <c r="F219" s="94" t="s">
        <v>28</v>
      </c>
      <c r="G219" s="94" t="s">
        <v>30</v>
      </c>
      <c r="H219" s="177" t="s">
        <v>183</v>
      </c>
      <c r="I219" s="172" t="s">
        <v>12</v>
      </c>
      <c r="J219" s="130"/>
      <c r="K219" s="95">
        <v>14000</v>
      </c>
      <c r="L219" s="96">
        <v>0</v>
      </c>
      <c r="M219" s="96">
        <v>0</v>
      </c>
      <c r="N219" s="96">
        <v>0</v>
      </c>
      <c r="O219" s="96">
        <v>14000</v>
      </c>
      <c r="P219" s="96">
        <v>13650</v>
      </c>
      <c r="Q219" s="96">
        <v>13650</v>
      </c>
      <c r="R219" s="96">
        <v>13650</v>
      </c>
      <c r="S219" s="97">
        <v>0</v>
      </c>
      <c r="T219" s="96">
        <v>350</v>
      </c>
      <c r="U219" s="98">
        <f t="shared" si="12"/>
        <v>97.5</v>
      </c>
      <c r="V219" s="99">
        <f>IF(OR(R219="", R307="", R307=0), "", R219/R$307*100)</f>
        <v>9.5131411988714221E-3</v>
      </c>
      <c r="W219" s="95">
        <v>14000</v>
      </c>
      <c r="X219" s="96">
        <v>0</v>
      </c>
      <c r="Y219" s="96">
        <v>0</v>
      </c>
      <c r="Z219" s="96">
        <v>0</v>
      </c>
      <c r="AA219" s="96">
        <v>14000</v>
      </c>
      <c r="AB219" s="97">
        <v>13650</v>
      </c>
      <c r="AC219" s="100">
        <v>13650</v>
      </c>
      <c r="AD219" s="95">
        <v>13650</v>
      </c>
      <c r="AE219" s="96">
        <v>0</v>
      </c>
      <c r="AF219" s="96">
        <v>350</v>
      </c>
      <c r="AG219" s="101">
        <f t="shared" si="13"/>
        <v>97.5</v>
      </c>
      <c r="AH219" s="99">
        <f>IF(OR(AD219="", AD307="", AD307=0), "", AD219/AD$307*100)</f>
        <v>5.9056555049171915E-3</v>
      </c>
      <c r="AI219" s="102">
        <v>0</v>
      </c>
      <c r="AJ219" s="5">
        <f t="shared" si="14"/>
        <v>0</v>
      </c>
      <c r="AK219" s="4">
        <f t="shared" si="15"/>
        <v>3.6074856939542306E-3</v>
      </c>
      <c r="AL219" s="342"/>
      <c r="AM219" s="342"/>
      <c r="AN219" s="342"/>
      <c r="AO219" s="342"/>
      <c r="AP219" s="342"/>
      <c r="AQ219" s="342"/>
      <c r="AR219" s="342"/>
      <c r="AS219" s="3"/>
    </row>
    <row r="220" spans="1:45" ht="27.75" hidden="1" customHeight="1">
      <c r="A220" s="76" t="s">
        <v>4</v>
      </c>
      <c r="B220" s="77" t="s">
        <v>7</v>
      </c>
      <c r="C220" s="94" t="s">
        <v>21</v>
      </c>
      <c r="D220" s="94" t="s">
        <v>51</v>
      </c>
      <c r="E220" s="94" t="s">
        <v>40</v>
      </c>
      <c r="F220" s="94" t="s">
        <v>161</v>
      </c>
      <c r="G220" s="94" t="s">
        <v>5</v>
      </c>
      <c r="H220" s="177" t="s">
        <v>162</v>
      </c>
      <c r="I220" s="172" t="s">
        <v>12</v>
      </c>
      <c r="J220" s="130"/>
      <c r="K220" s="95">
        <v>480000</v>
      </c>
      <c r="L220" s="96">
        <v>0</v>
      </c>
      <c r="M220" s="96">
        <v>0</v>
      </c>
      <c r="N220" s="96">
        <v>0</v>
      </c>
      <c r="O220" s="96">
        <v>480000</v>
      </c>
      <c r="P220" s="96">
        <v>480000</v>
      </c>
      <c r="Q220" s="96">
        <v>480000</v>
      </c>
      <c r="R220" s="96">
        <v>480000</v>
      </c>
      <c r="S220" s="97">
        <v>0</v>
      </c>
      <c r="T220" s="96">
        <v>0</v>
      </c>
      <c r="U220" s="98">
        <f t="shared" si="12"/>
        <v>100</v>
      </c>
      <c r="V220" s="99">
        <f>IF(OR(R220="", R307="", R307=0), "", R220/R$307*100)</f>
        <v>0.33452804215811593</v>
      </c>
      <c r="W220" s="95">
        <v>480000</v>
      </c>
      <c r="X220" s="96">
        <v>0</v>
      </c>
      <c r="Y220" s="96">
        <v>0</v>
      </c>
      <c r="Z220" s="96">
        <v>0</v>
      </c>
      <c r="AA220" s="96">
        <v>480000</v>
      </c>
      <c r="AB220" s="97">
        <v>480000</v>
      </c>
      <c r="AC220" s="100">
        <v>480000</v>
      </c>
      <c r="AD220" s="95">
        <v>480000</v>
      </c>
      <c r="AE220" s="96">
        <v>0</v>
      </c>
      <c r="AF220" s="96">
        <v>0</v>
      </c>
      <c r="AG220" s="101">
        <f t="shared" si="13"/>
        <v>100</v>
      </c>
      <c r="AH220" s="99">
        <f>IF(OR(AD220="", AD307="", AD307=0), "", AD220/AD$307*100)</f>
        <v>0.20767140237071441</v>
      </c>
      <c r="AI220" s="102">
        <v>0</v>
      </c>
      <c r="AJ220" s="5">
        <f t="shared" si="14"/>
        <v>0</v>
      </c>
      <c r="AK220" s="4">
        <f t="shared" si="15"/>
        <v>0.12685663978740153</v>
      </c>
      <c r="AL220" s="342"/>
      <c r="AM220" s="342"/>
      <c r="AN220" s="342"/>
      <c r="AO220" s="342"/>
      <c r="AP220" s="342"/>
      <c r="AQ220" s="342"/>
      <c r="AR220" s="342"/>
      <c r="AS220" s="3"/>
    </row>
    <row r="221" spans="1:45" ht="27.75" customHeight="1" thickBot="1">
      <c r="A221" s="67" t="s">
        <v>4</v>
      </c>
      <c r="B221" s="68" t="s">
        <v>7</v>
      </c>
      <c r="C221" s="94" t="s">
        <v>21</v>
      </c>
      <c r="D221" s="94" t="s">
        <v>51</v>
      </c>
      <c r="E221" s="94" t="s">
        <v>40</v>
      </c>
      <c r="F221" s="94" t="s">
        <v>161</v>
      </c>
      <c r="G221" s="94" t="s">
        <v>184</v>
      </c>
      <c r="H221" s="177" t="s">
        <v>185</v>
      </c>
      <c r="I221" s="172" t="s">
        <v>12</v>
      </c>
      <c r="J221" s="130"/>
      <c r="K221" s="95">
        <v>480000</v>
      </c>
      <c r="L221" s="96">
        <v>0</v>
      </c>
      <c r="M221" s="96">
        <v>0</v>
      </c>
      <c r="N221" s="96">
        <v>0</v>
      </c>
      <c r="O221" s="96">
        <v>480000</v>
      </c>
      <c r="P221" s="96">
        <v>480000</v>
      </c>
      <c r="Q221" s="96">
        <v>480000</v>
      </c>
      <c r="R221" s="96">
        <v>480000</v>
      </c>
      <c r="S221" s="97">
        <v>0</v>
      </c>
      <c r="T221" s="96">
        <v>0</v>
      </c>
      <c r="U221" s="98">
        <f t="shared" si="12"/>
        <v>100</v>
      </c>
      <c r="V221" s="99">
        <f>IF(OR(R221="", R307="", R307=0), "", R221/R$307*100)</f>
        <v>0.33452804215811593</v>
      </c>
      <c r="W221" s="95">
        <v>480000</v>
      </c>
      <c r="X221" s="96">
        <v>0</v>
      </c>
      <c r="Y221" s="96">
        <v>0</v>
      </c>
      <c r="Z221" s="96">
        <v>0</v>
      </c>
      <c r="AA221" s="96">
        <v>480000</v>
      </c>
      <c r="AB221" s="97">
        <v>480000</v>
      </c>
      <c r="AC221" s="100">
        <v>480000</v>
      </c>
      <c r="AD221" s="95">
        <v>480000</v>
      </c>
      <c r="AE221" s="96">
        <v>0</v>
      </c>
      <c r="AF221" s="96">
        <v>0</v>
      </c>
      <c r="AG221" s="101">
        <f t="shared" si="13"/>
        <v>100</v>
      </c>
      <c r="AH221" s="99">
        <f>IF(OR(AD221="", AD307="", AD307=0), "", AD221/AD$307*100)</f>
        <v>0.20767140237071441</v>
      </c>
      <c r="AI221" s="102">
        <v>0</v>
      </c>
      <c r="AJ221" s="5">
        <f t="shared" si="14"/>
        <v>0</v>
      </c>
      <c r="AK221" s="4">
        <f t="shared" si="15"/>
        <v>0.12685663978740153</v>
      </c>
      <c r="AL221" s="342"/>
      <c r="AM221" s="342"/>
      <c r="AN221" s="342"/>
      <c r="AO221" s="342"/>
      <c r="AP221" s="342"/>
      <c r="AQ221" s="342"/>
      <c r="AR221" s="342"/>
      <c r="AS221" s="3"/>
    </row>
    <row r="222" spans="1:45" ht="34.5" customHeight="1" thickBot="1">
      <c r="A222" s="45" t="s">
        <v>4</v>
      </c>
      <c r="B222" s="46" t="s">
        <v>7</v>
      </c>
      <c r="C222" s="94" t="s">
        <v>21</v>
      </c>
      <c r="D222" s="94" t="s">
        <v>63</v>
      </c>
      <c r="E222" s="94" t="s">
        <v>5</v>
      </c>
      <c r="F222" s="94" t="s">
        <v>5</v>
      </c>
      <c r="G222" s="94" t="s">
        <v>5</v>
      </c>
      <c r="H222" s="177" t="s">
        <v>186</v>
      </c>
      <c r="I222" s="172" t="s">
        <v>12</v>
      </c>
      <c r="J222" s="130"/>
      <c r="K222" s="95">
        <v>0</v>
      </c>
      <c r="L222" s="96">
        <v>34560000</v>
      </c>
      <c r="M222" s="96">
        <v>7513000</v>
      </c>
      <c r="N222" s="96">
        <v>0</v>
      </c>
      <c r="O222" s="96">
        <v>42073000</v>
      </c>
      <c r="P222" s="96">
        <v>39515949</v>
      </c>
      <c r="Q222" s="96">
        <v>39515949</v>
      </c>
      <c r="R222" s="96">
        <v>39515949</v>
      </c>
      <c r="S222" s="97">
        <v>0</v>
      </c>
      <c r="T222" s="96">
        <v>2557051</v>
      </c>
      <c r="U222" s="98">
        <f t="shared" si="12"/>
        <v>93.922346873291659</v>
      </c>
      <c r="V222" s="99">
        <f>IF(OR(R222="", R307="", R307=0), "", R222/R$307*100)</f>
        <v>27.539985527062417</v>
      </c>
      <c r="W222" s="95">
        <v>77065000</v>
      </c>
      <c r="X222" s="96">
        <v>64403000</v>
      </c>
      <c r="Y222" s="96">
        <v>0</v>
      </c>
      <c r="Z222" s="96">
        <v>0</v>
      </c>
      <c r="AA222" s="96">
        <v>141468000</v>
      </c>
      <c r="AB222" s="97">
        <v>134394720</v>
      </c>
      <c r="AC222" s="100">
        <v>130445720</v>
      </c>
      <c r="AD222" s="95">
        <v>130445720</v>
      </c>
      <c r="AE222" s="96">
        <v>7513000</v>
      </c>
      <c r="AF222" s="96">
        <v>3509280</v>
      </c>
      <c r="AG222" s="101">
        <f t="shared" si="13"/>
        <v>92.208640823366423</v>
      </c>
      <c r="AH222" s="99">
        <f>IF(OR(AD222="", AD307="", AD307=0), "", AD222/AD$307*100)</f>
        <v>56.437178345119897</v>
      </c>
      <c r="AI222" s="102">
        <v>-90929771</v>
      </c>
      <c r="AJ222" s="28">
        <f t="shared" si="14"/>
        <v>-69.706979270764876</v>
      </c>
      <c r="AK222" s="27">
        <f t="shared" si="15"/>
        <v>-28.89719281805748</v>
      </c>
      <c r="AL222" s="147"/>
      <c r="AM222" s="171"/>
      <c r="AN222" s="171"/>
      <c r="AO222" s="171"/>
      <c r="AP222" s="171"/>
      <c r="AQ222" s="171"/>
      <c r="AR222" s="171"/>
    </row>
    <row r="223" spans="1:45" ht="16.5" hidden="1" customHeight="1">
      <c r="A223" s="56" t="s">
        <v>4</v>
      </c>
      <c r="B223" s="57" t="s">
        <v>7</v>
      </c>
      <c r="C223" s="94" t="s">
        <v>21</v>
      </c>
      <c r="D223" s="94" t="s">
        <v>63</v>
      </c>
      <c r="E223" s="94" t="s">
        <v>7</v>
      </c>
      <c r="F223" s="94" t="s">
        <v>5</v>
      </c>
      <c r="G223" s="94" t="s">
        <v>5</v>
      </c>
      <c r="H223" s="177" t="s">
        <v>71</v>
      </c>
      <c r="I223" s="172" t="s">
        <v>12</v>
      </c>
      <c r="J223" s="130"/>
      <c r="K223" s="95">
        <v>0</v>
      </c>
      <c r="L223" s="96">
        <v>0</v>
      </c>
      <c r="M223" s="96">
        <v>0</v>
      </c>
      <c r="N223" s="96">
        <v>0</v>
      </c>
      <c r="O223" s="96">
        <v>0</v>
      </c>
      <c r="P223" s="96">
        <v>0</v>
      </c>
      <c r="Q223" s="96">
        <v>0</v>
      </c>
      <c r="R223" s="96">
        <v>0</v>
      </c>
      <c r="S223" s="97">
        <v>0</v>
      </c>
      <c r="T223" s="96">
        <v>0</v>
      </c>
      <c r="U223" s="98" t="str">
        <f t="shared" si="12"/>
        <v/>
      </c>
      <c r="V223" s="99">
        <f>IF(OR(R223="", R307="", R307=0), "", R223/R$307*100)</f>
        <v>0</v>
      </c>
      <c r="W223" s="95">
        <v>315000</v>
      </c>
      <c r="X223" s="96">
        <v>11000</v>
      </c>
      <c r="Y223" s="96">
        <v>0</v>
      </c>
      <c r="Z223" s="96">
        <v>0</v>
      </c>
      <c r="AA223" s="96">
        <v>326000</v>
      </c>
      <c r="AB223" s="97">
        <v>320705</v>
      </c>
      <c r="AC223" s="100">
        <v>320705</v>
      </c>
      <c r="AD223" s="95">
        <v>320705</v>
      </c>
      <c r="AE223" s="96">
        <v>0</v>
      </c>
      <c r="AF223" s="96">
        <v>5295</v>
      </c>
      <c r="AG223" s="101">
        <f t="shared" si="13"/>
        <v>98.375766871165652</v>
      </c>
      <c r="AH223" s="99">
        <f>IF(OR(AD223="", AD307="", AD307=0), "", AD223/AD$307*100)</f>
        <v>0.13875261895270827</v>
      </c>
      <c r="AI223" s="102">
        <v>-320705</v>
      </c>
      <c r="AJ223" s="30" t="str">
        <f t="shared" si="14"/>
        <v>皆減</v>
      </c>
      <c r="AK223" s="29">
        <f t="shared" si="15"/>
        <v>-0.13875261895270827</v>
      </c>
      <c r="AL223" s="147"/>
      <c r="AM223" s="147"/>
      <c r="AN223" s="147"/>
      <c r="AO223" s="147"/>
      <c r="AP223" s="147"/>
      <c r="AQ223" s="147"/>
      <c r="AR223" s="147"/>
      <c r="AS223" s="3"/>
    </row>
    <row r="224" spans="1:45" ht="16.5" hidden="1" customHeight="1">
      <c r="A224" s="56" t="s">
        <v>4</v>
      </c>
      <c r="B224" s="57" t="s">
        <v>7</v>
      </c>
      <c r="C224" s="94" t="s">
        <v>21</v>
      </c>
      <c r="D224" s="94" t="s">
        <v>63</v>
      </c>
      <c r="E224" s="94" t="s">
        <v>7</v>
      </c>
      <c r="F224" s="94" t="s">
        <v>72</v>
      </c>
      <c r="G224" s="94" t="s">
        <v>5</v>
      </c>
      <c r="H224" s="177" t="s">
        <v>73</v>
      </c>
      <c r="I224" s="172" t="s">
        <v>12</v>
      </c>
      <c r="J224" s="130"/>
      <c r="K224" s="95">
        <v>0</v>
      </c>
      <c r="L224" s="96">
        <v>0</v>
      </c>
      <c r="M224" s="96">
        <v>0</v>
      </c>
      <c r="N224" s="96">
        <v>0</v>
      </c>
      <c r="O224" s="96">
        <v>0</v>
      </c>
      <c r="P224" s="96">
        <v>0</v>
      </c>
      <c r="Q224" s="96">
        <v>0</v>
      </c>
      <c r="R224" s="96">
        <v>0</v>
      </c>
      <c r="S224" s="97">
        <v>0</v>
      </c>
      <c r="T224" s="96">
        <v>0</v>
      </c>
      <c r="U224" s="98" t="str">
        <f t="shared" si="12"/>
        <v/>
      </c>
      <c r="V224" s="99">
        <f>IF(OR(R224="", R307="", R307=0), "", R224/R$307*100)</f>
        <v>0</v>
      </c>
      <c r="W224" s="95">
        <v>315000</v>
      </c>
      <c r="X224" s="96">
        <v>11000</v>
      </c>
      <c r="Y224" s="96">
        <v>0</v>
      </c>
      <c r="Z224" s="96">
        <v>0</v>
      </c>
      <c r="AA224" s="96">
        <v>326000</v>
      </c>
      <c r="AB224" s="97">
        <v>320705</v>
      </c>
      <c r="AC224" s="100">
        <v>320705</v>
      </c>
      <c r="AD224" s="95">
        <v>320705</v>
      </c>
      <c r="AE224" s="96">
        <v>0</v>
      </c>
      <c r="AF224" s="96">
        <v>5295</v>
      </c>
      <c r="AG224" s="101">
        <f t="shared" si="13"/>
        <v>98.375766871165652</v>
      </c>
      <c r="AH224" s="99">
        <f>IF(OR(AD224="", AD307="", AD307=0), "", AD224/AD$307*100)</f>
        <v>0.13875261895270827</v>
      </c>
      <c r="AI224" s="102">
        <v>-320705</v>
      </c>
      <c r="AJ224" s="5" t="str">
        <f t="shared" si="14"/>
        <v>皆減</v>
      </c>
      <c r="AK224" s="4">
        <f t="shared" si="15"/>
        <v>-0.13875261895270827</v>
      </c>
      <c r="AL224" s="147"/>
      <c r="AM224" s="147"/>
      <c r="AN224" s="147"/>
      <c r="AO224" s="147"/>
      <c r="AP224" s="147"/>
      <c r="AQ224" s="147"/>
      <c r="AR224" s="147"/>
      <c r="AS224" s="3"/>
    </row>
    <row r="225" spans="1:45" ht="16.5" customHeight="1" thickBot="1">
      <c r="A225" s="56" t="s">
        <v>4</v>
      </c>
      <c r="B225" s="57" t="s">
        <v>7</v>
      </c>
      <c r="C225" s="94" t="s">
        <v>21</v>
      </c>
      <c r="D225" s="94" t="s">
        <v>63</v>
      </c>
      <c r="E225" s="94" t="s">
        <v>7</v>
      </c>
      <c r="F225" s="94" t="s">
        <v>72</v>
      </c>
      <c r="G225" s="94" t="s">
        <v>74</v>
      </c>
      <c r="H225" s="177" t="s">
        <v>75</v>
      </c>
      <c r="I225" s="172" t="s">
        <v>12</v>
      </c>
      <c r="J225" s="130"/>
      <c r="K225" s="95">
        <v>0</v>
      </c>
      <c r="L225" s="96">
        <v>0</v>
      </c>
      <c r="M225" s="96">
        <v>0</v>
      </c>
      <c r="N225" s="96">
        <v>0</v>
      </c>
      <c r="O225" s="96">
        <v>0</v>
      </c>
      <c r="P225" s="96">
        <v>0</v>
      </c>
      <c r="Q225" s="96">
        <v>0</v>
      </c>
      <c r="R225" s="96">
        <v>0</v>
      </c>
      <c r="S225" s="97">
        <v>0</v>
      </c>
      <c r="T225" s="96">
        <v>0</v>
      </c>
      <c r="U225" s="98" t="str">
        <f t="shared" si="12"/>
        <v/>
      </c>
      <c r="V225" s="99">
        <f>IF(OR(R225="", R307="", R307=0), "", R225/R$307*100)</f>
        <v>0</v>
      </c>
      <c r="W225" s="95">
        <v>315000</v>
      </c>
      <c r="X225" s="96">
        <v>11000</v>
      </c>
      <c r="Y225" s="96">
        <v>0</v>
      </c>
      <c r="Z225" s="96">
        <v>0</v>
      </c>
      <c r="AA225" s="96">
        <v>326000</v>
      </c>
      <c r="AB225" s="97">
        <v>320705</v>
      </c>
      <c r="AC225" s="100">
        <v>320705</v>
      </c>
      <c r="AD225" s="95">
        <v>320705</v>
      </c>
      <c r="AE225" s="96">
        <v>0</v>
      </c>
      <c r="AF225" s="96">
        <v>5295</v>
      </c>
      <c r="AG225" s="101">
        <f t="shared" si="13"/>
        <v>98.375766871165652</v>
      </c>
      <c r="AH225" s="99">
        <f>IF(OR(AD225="", AD307="", AD307=0), "", AD225/AD$307*100)</f>
        <v>0.13875261895270827</v>
      </c>
      <c r="AI225" s="102">
        <v>-320705</v>
      </c>
      <c r="AJ225" s="5" t="str">
        <f t="shared" si="14"/>
        <v>皆減</v>
      </c>
      <c r="AK225" s="4">
        <f t="shared" si="15"/>
        <v>-0.13875261895270827</v>
      </c>
      <c r="AL225" s="147"/>
      <c r="AM225" s="147"/>
      <c r="AN225" s="147"/>
      <c r="AO225" s="147"/>
      <c r="AP225" s="147"/>
      <c r="AQ225" s="147"/>
      <c r="AR225" s="147"/>
      <c r="AS225" s="3"/>
    </row>
    <row r="226" spans="1:45" ht="16.5" hidden="1" customHeight="1">
      <c r="A226" s="56" t="s">
        <v>4</v>
      </c>
      <c r="B226" s="57" t="s">
        <v>7</v>
      </c>
      <c r="C226" s="94" t="s">
        <v>21</v>
      </c>
      <c r="D226" s="94" t="s">
        <v>63</v>
      </c>
      <c r="E226" s="94" t="s">
        <v>21</v>
      </c>
      <c r="F226" s="94" t="s">
        <v>5</v>
      </c>
      <c r="G226" s="94" t="s">
        <v>5</v>
      </c>
      <c r="H226" s="177" t="s">
        <v>25</v>
      </c>
      <c r="I226" s="172" t="s">
        <v>12</v>
      </c>
      <c r="J226" s="130"/>
      <c r="K226" s="95">
        <v>0</v>
      </c>
      <c r="L226" s="96">
        <v>0</v>
      </c>
      <c r="M226" s="96">
        <v>0</v>
      </c>
      <c r="N226" s="96">
        <v>0</v>
      </c>
      <c r="O226" s="96">
        <v>0</v>
      </c>
      <c r="P226" s="96">
        <v>0</v>
      </c>
      <c r="Q226" s="96">
        <v>0</v>
      </c>
      <c r="R226" s="96">
        <v>0</v>
      </c>
      <c r="S226" s="97">
        <v>0</v>
      </c>
      <c r="T226" s="96">
        <v>0</v>
      </c>
      <c r="U226" s="98" t="str">
        <f t="shared" si="12"/>
        <v/>
      </c>
      <c r="V226" s="99">
        <f>IF(OR(R226="", R307="", R307=0), "", R226/R$307*100)</f>
        <v>0</v>
      </c>
      <c r="W226" s="95">
        <v>10980000</v>
      </c>
      <c r="X226" s="96">
        <v>262000</v>
      </c>
      <c r="Y226" s="96">
        <v>0</v>
      </c>
      <c r="Z226" s="96">
        <v>13200</v>
      </c>
      <c r="AA226" s="96">
        <v>11255200</v>
      </c>
      <c r="AB226" s="97">
        <v>11148302</v>
      </c>
      <c r="AC226" s="100">
        <v>11148302</v>
      </c>
      <c r="AD226" s="95">
        <v>11148302</v>
      </c>
      <c r="AE226" s="96">
        <v>0</v>
      </c>
      <c r="AF226" s="96">
        <v>106898</v>
      </c>
      <c r="AG226" s="101">
        <f t="shared" si="13"/>
        <v>99.050234558248633</v>
      </c>
      <c r="AH226" s="99">
        <f>IF(OR(AD226="", AD307="", AD307=0), "", AD226/AD$307*100)</f>
        <v>4.8232989799838339</v>
      </c>
      <c r="AI226" s="102">
        <v>-11148302</v>
      </c>
      <c r="AJ226" s="5" t="str">
        <f t="shared" si="14"/>
        <v>皆減</v>
      </c>
      <c r="AK226" s="4">
        <f t="shared" si="15"/>
        <v>-4.8232989799838339</v>
      </c>
      <c r="AL226" s="147"/>
      <c r="AM226" s="147"/>
      <c r="AN226" s="147"/>
      <c r="AO226" s="147"/>
      <c r="AP226" s="147"/>
      <c r="AQ226" s="147"/>
      <c r="AR226" s="147"/>
      <c r="AS226" s="3"/>
    </row>
    <row r="227" spans="1:45" ht="16.5" hidden="1" customHeight="1">
      <c r="A227" s="56" t="s">
        <v>4</v>
      </c>
      <c r="B227" s="57" t="s">
        <v>7</v>
      </c>
      <c r="C227" s="94" t="s">
        <v>21</v>
      </c>
      <c r="D227" s="94" t="s">
        <v>63</v>
      </c>
      <c r="E227" s="94" t="s">
        <v>21</v>
      </c>
      <c r="F227" s="94" t="s">
        <v>21</v>
      </c>
      <c r="G227" s="94" t="s">
        <v>5</v>
      </c>
      <c r="H227" s="177" t="s">
        <v>26</v>
      </c>
      <c r="I227" s="172" t="s">
        <v>12</v>
      </c>
      <c r="J227" s="130"/>
      <c r="K227" s="95">
        <v>0</v>
      </c>
      <c r="L227" s="96">
        <v>0</v>
      </c>
      <c r="M227" s="96">
        <v>0</v>
      </c>
      <c r="N227" s="96">
        <v>0</v>
      </c>
      <c r="O227" s="96">
        <v>0</v>
      </c>
      <c r="P227" s="96">
        <v>0</v>
      </c>
      <c r="Q227" s="96">
        <v>0</v>
      </c>
      <c r="R227" s="96">
        <v>0</v>
      </c>
      <c r="S227" s="97">
        <v>0</v>
      </c>
      <c r="T227" s="96">
        <v>0</v>
      </c>
      <c r="U227" s="98" t="str">
        <f t="shared" si="12"/>
        <v/>
      </c>
      <c r="V227" s="99">
        <f>IF(OR(R227="", R307="", R307=0), "", R227/R$307*100)</f>
        <v>0</v>
      </c>
      <c r="W227" s="95">
        <v>1571000</v>
      </c>
      <c r="X227" s="96">
        <v>398000</v>
      </c>
      <c r="Y227" s="96">
        <v>0</v>
      </c>
      <c r="Z227" s="96">
        <v>0</v>
      </c>
      <c r="AA227" s="96">
        <v>1969000</v>
      </c>
      <c r="AB227" s="97">
        <v>1862420</v>
      </c>
      <c r="AC227" s="100">
        <v>1862420</v>
      </c>
      <c r="AD227" s="95">
        <v>1862420</v>
      </c>
      <c r="AE227" s="96">
        <v>0</v>
      </c>
      <c r="AF227" s="96">
        <v>106580</v>
      </c>
      <c r="AG227" s="101">
        <f t="shared" si="13"/>
        <v>94.5871000507872</v>
      </c>
      <c r="AH227" s="99">
        <f>IF(OR(AD227="", AD307="", AD307=0), "", AD227/AD$307*100)</f>
        <v>0.80577369417347067</v>
      </c>
      <c r="AI227" s="102">
        <v>-1862420</v>
      </c>
      <c r="AJ227" s="5" t="str">
        <f t="shared" si="14"/>
        <v>皆減</v>
      </c>
      <c r="AK227" s="4">
        <f t="shared" si="15"/>
        <v>-0.80577369417347067</v>
      </c>
      <c r="AL227" s="147"/>
      <c r="AM227" s="147"/>
      <c r="AN227" s="147"/>
      <c r="AO227" s="147"/>
      <c r="AP227" s="147"/>
      <c r="AQ227" s="147"/>
      <c r="AR227" s="147"/>
      <c r="AS227" s="3"/>
    </row>
    <row r="228" spans="1:45" ht="16.5" customHeight="1" thickBot="1">
      <c r="A228" s="56" t="s">
        <v>4</v>
      </c>
      <c r="B228" s="57" t="s">
        <v>7</v>
      </c>
      <c r="C228" s="94" t="s">
        <v>21</v>
      </c>
      <c r="D228" s="94" t="s">
        <v>63</v>
      </c>
      <c r="E228" s="94" t="s">
        <v>21</v>
      </c>
      <c r="F228" s="94" t="s">
        <v>21</v>
      </c>
      <c r="G228" s="94" t="s">
        <v>23</v>
      </c>
      <c r="H228" s="177" t="s">
        <v>27</v>
      </c>
      <c r="I228" s="172" t="s">
        <v>12</v>
      </c>
      <c r="J228" s="130"/>
      <c r="K228" s="95">
        <v>0</v>
      </c>
      <c r="L228" s="96">
        <v>0</v>
      </c>
      <c r="M228" s="96">
        <v>0</v>
      </c>
      <c r="N228" s="96">
        <v>0</v>
      </c>
      <c r="O228" s="96">
        <v>0</v>
      </c>
      <c r="P228" s="96">
        <v>0</v>
      </c>
      <c r="Q228" s="96">
        <v>0</v>
      </c>
      <c r="R228" s="96">
        <v>0</v>
      </c>
      <c r="S228" s="97">
        <v>0</v>
      </c>
      <c r="T228" s="96">
        <v>0</v>
      </c>
      <c r="U228" s="98" t="str">
        <f t="shared" si="12"/>
        <v/>
      </c>
      <c r="V228" s="99">
        <f>IF(OR(R228="", R307="", R307=0), "", R228/R$307*100)</f>
        <v>0</v>
      </c>
      <c r="W228" s="95">
        <v>1571000</v>
      </c>
      <c r="X228" s="96">
        <v>398000</v>
      </c>
      <c r="Y228" s="96">
        <v>0</v>
      </c>
      <c r="Z228" s="96">
        <v>0</v>
      </c>
      <c r="AA228" s="96">
        <v>1969000</v>
      </c>
      <c r="AB228" s="97">
        <v>1862420</v>
      </c>
      <c r="AC228" s="100">
        <v>1862420</v>
      </c>
      <c r="AD228" s="95">
        <v>1862420</v>
      </c>
      <c r="AE228" s="96">
        <v>0</v>
      </c>
      <c r="AF228" s="96">
        <v>106580</v>
      </c>
      <c r="AG228" s="101">
        <f t="shared" si="13"/>
        <v>94.5871000507872</v>
      </c>
      <c r="AH228" s="99">
        <f>IF(OR(AD228="", AD307="", AD307=0), "", AD228/AD$307*100)</f>
        <v>0.80577369417347067</v>
      </c>
      <c r="AI228" s="102">
        <v>-1862420</v>
      </c>
      <c r="AJ228" s="5" t="str">
        <f t="shared" si="14"/>
        <v>皆減</v>
      </c>
      <c r="AK228" s="4">
        <f t="shared" si="15"/>
        <v>-0.80577369417347067</v>
      </c>
      <c r="AL228" s="147"/>
      <c r="AM228" s="147"/>
      <c r="AN228" s="147"/>
      <c r="AO228" s="147"/>
      <c r="AP228" s="147"/>
      <c r="AQ228" s="147"/>
      <c r="AR228" s="147"/>
      <c r="AS228" s="3"/>
    </row>
    <row r="229" spans="1:45" ht="16.5" hidden="1" customHeight="1">
      <c r="A229" s="56" t="s">
        <v>4</v>
      </c>
      <c r="B229" s="57" t="s">
        <v>7</v>
      </c>
      <c r="C229" s="94" t="s">
        <v>21</v>
      </c>
      <c r="D229" s="94" t="s">
        <v>63</v>
      </c>
      <c r="E229" s="94" t="s">
        <v>21</v>
      </c>
      <c r="F229" s="94" t="s">
        <v>32</v>
      </c>
      <c r="G229" s="94" t="s">
        <v>5</v>
      </c>
      <c r="H229" s="177" t="s">
        <v>33</v>
      </c>
      <c r="I229" s="172" t="s">
        <v>12</v>
      </c>
      <c r="J229" s="130"/>
      <c r="K229" s="95">
        <v>0</v>
      </c>
      <c r="L229" s="96">
        <v>0</v>
      </c>
      <c r="M229" s="96">
        <v>0</v>
      </c>
      <c r="N229" s="96">
        <v>0</v>
      </c>
      <c r="O229" s="96">
        <v>0</v>
      </c>
      <c r="P229" s="96">
        <v>0</v>
      </c>
      <c r="Q229" s="96">
        <v>0</v>
      </c>
      <c r="R229" s="96">
        <v>0</v>
      </c>
      <c r="S229" s="97">
        <v>0</v>
      </c>
      <c r="T229" s="96">
        <v>0</v>
      </c>
      <c r="U229" s="98" t="str">
        <f t="shared" si="12"/>
        <v/>
      </c>
      <c r="V229" s="99">
        <f>IF(OR(R229="", R307="", R307=0), "", R229/R$307*100)</f>
        <v>0</v>
      </c>
      <c r="W229" s="95">
        <v>0</v>
      </c>
      <c r="X229" s="96">
        <v>0</v>
      </c>
      <c r="Y229" s="96">
        <v>0</v>
      </c>
      <c r="Z229" s="96">
        <v>13200</v>
      </c>
      <c r="AA229" s="96">
        <v>13200</v>
      </c>
      <c r="AB229" s="97">
        <v>13200</v>
      </c>
      <c r="AC229" s="100">
        <v>13200</v>
      </c>
      <c r="AD229" s="95">
        <v>13200</v>
      </c>
      <c r="AE229" s="96">
        <v>0</v>
      </c>
      <c r="AF229" s="96">
        <v>0</v>
      </c>
      <c r="AG229" s="101">
        <f t="shared" si="13"/>
        <v>100</v>
      </c>
      <c r="AH229" s="99">
        <f>IF(OR(AD229="", AD307="", AD307=0), "", AD229/AD$307*100)</f>
        <v>5.7109635651946466E-3</v>
      </c>
      <c r="AI229" s="102">
        <v>-13200</v>
      </c>
      <c r="AJ229" s="5" t="str">
        <f t="shared" si="14"/>
        <v>皆減</v>
      </c>
      <c r="AK229" s="4">
        <f t="shared" si="15"/>
        <v>-5.7109635651946466E-3</v>
      </c>
      <c r="AL229" s="147"/>
      <c r="AM229" s="147"/>
      <c r="AN229" s="147"/>
      <c r="AO229" s="147"/>
      <c r="AP229" s="147"/>
      <c r="AQ229" s="147"/>
      <c r="AR229" s="147"/>
      <c r="AS229" s="3"/>
    </row>
    <row r="230" spans="1:45" ht="16.5" customHeight="1" thickBot="1">
      <c r="A230" s="56" t="s">
        <v>4</v>
      </c>
      <c r="B230" s="57" t="s">
        <v>7</v>
      </c>
      <c r="C230" s="94" t="s">
        <v>21</v>
      </c>
      <c r="D230" s="94" t="s">
        <v>63</v>
      </c>
      <c r="E230" s="94" t="s">
        <v>21</v>
      </c>
      <c r="F230" s="94" t="s">
        <v>32</v>
      </c>
      <c r="G230" s="94" t="s">
        <v>34</v>
      </c>
      <c r="H230" s="177" t="s">
        <v>35</v>
      </c>
      <c r="I230" s="172" t="s">
        <v>12</v>
      </c>
      <c r="J230" s="130"/>
      <c r="K230" s="95">
        <v>0</v>
      </c>
      <c r="L230" s="96">
        <v>0</v>
      </c>
      <c r="M230" s="96">
        <v>0</v>
      </c>
      <c r="N230" s="96">
        <v>0</v>
      </c>
      <c r="O230" s="96">
        <v>0</v>
      </c>
      <c r="P230" s="96">
        <v>0</v>
      </c>
      <c r="Q230" s="96">
        <v>0</v>
      </c>
      <c r="R230" s="96">
        <v>0</v>
      </c>
      <c r="S230" s="97">
        <v>0</v>
      </c>
      <c r="T230" s="96">
        <v>0</v>
      </c>
      <c r="U230" s="98" t="str">
        <f t="shared" si="12"/>
        <v/>
      </c>
      <c r="V230" s="99">
        <f>IF(OR(R230="", R307="", R307=0), "", R230/R$307*100)</f>
        <v>0</v>
      </c>
      <c r="W230" s="95">
        <v>0</v>
      </c>
      <c r="X230" s="96">
        <v>0</v>
      </c>
      <c r="Y230" s="96">
        <v>0</v>
      </c>
      <c r="Z230" s="96">
        <v>13200</v>
      </c>
      <c r="AA230" s="96">
        <v>13200</v>
      </c>
      <c r="AB230" s="97">
        <v>13200</v>
      </c>
      <c r="AC230" s="100">
        <v>13200</v>
      </c>
      <c r="AD230" s="95">
        <v>13200</v>
      </c>
      <c r="AE230" s="96">
        <v>0</v>
      </c>
      <c r="AF230" s="96">
        <v>0</v>
      </c>
      <c r="AG230" s="101">
        <f t="shared" si="13"/>
        <v>100</v>
      </c>
      <c r="AH230" s="99">
        <f>IF(OR(AD230="", AD307="", AD307=0), "", AD230/AD$307*100)</f>
        <v>5.7109635651946466E-3</v>
      </c>
      <c r="AI230" s="102">
        <v>-13200</v>
      </c>
      <c r="AJ230" s="5" t="str">
        <f t="shared" si="14"/>
        <v>皆減</v>
      </c>
      <c r="AK230" s="4">
        <f t="shared" si="15"/>
        <v>-5.7109635651946466E-3</v>
      </c>
      <c r="AL230" s="147"/>
      <c r="AM230" s="147"/>
      <c r="AN230" s="147"/>
      <c r="AO230" s="147"/>
      <c r="AP230" s="147"/>
      <c r="AQ230" s="147"/>
      <c r="AR230" s="147"/>
      <c r="AS230" s="3"/>
    </row>
    <row r="231" spans="1:45" ht="16.5" hidden="1" customHeight="1">
      <c r="A231" s="56" t="s">
        <v>4</v>
      </c>
      <c r="B231" s="57" t="s">
        <v>7</v>
      </c>
      <c r="C231" s="94" t="s">
        <v>21</v>
      </c>
      <c r="D231" s="94" t="s">
        <v>63</v>
      </c>
      <c r="E231" s="94" t="s">
        <v>21</v>
      </c>
      <c r="F231" s="94" t="s">
        <v>127</v>
      </c>
      <c r="G231" s="94" t="s">
        <v>5</v>
      </c>
      <c r="H231" s="177" t="s">
        <v>128</v>
      </c>
      <c r="I231" s="172" t="s">
        <v>12</v>
      </c>
      <c r="J231" s="130"/>
      <c r="K231" s="95">
        <v>0</v>
      </c>
      <c r="L231" s="96">
        <v>0</v>
      </c>
      <c r="M231" s="96">
        <v>0</v>
      </c>
      <c r="N231" s="96">
        <v>0</v>
      </c>
      <c r="O231" s="96">
        <v>0</v>
      </c>
      <c r="P231" s="96">
        <v>0</v>
      </c>
      <c r="Q231" s="96">
        <v>0</v>
      </c>
      <c r="R231" s="96">
        <v>0</v>
      </c>
      <c r="S231" s="97">
        <v>0</v>
      </c>
      <c r="T231" s="96">
        <v>0</v>
      </c>
      <c r="U231" s="98" t="str">
        <f t="shared" si="12"/>
        <v/>
      </c>
      <c r="V231" s="99">
        <f>IF(OR(R231="", R307="", R307=0), "", R231/R$307*100)</f>
        <v>0</v>
      </c>
      <c r="W231" s="95">
        <v>9409000</v>
      </c>
      <c r="X231" s="96">
        <v>-136000</v>
      </c>
      <c r="Y231" s="96">
        <v>0</v>
      </c>
      <c r="Z231" s="96">
        <v>0</v>
      </c>
      <c r="AA231" s="96">
        <v>9273000</v>
      </c>
      <c r="AB231" s="97">
        <v>9272682</v>
      </c>
      <c r="AC231" s="100">
        <v>9272682</v>
      </c>
      <c r="AD231" s="95">
        <v>9272682</v>
      </c>
      <c r="AE231" s="96">
        <v>0</v>
      </c>
      <c r="AF231" s="96">
        <v>318</v>
      </c>
      <c r="AG231" s="101">
        <f t="shared" si="13"/>
        <v>99.996570689097382</v>
      </c>
      <c r="AH231" s="99">
        <f>IF(OR(AD231="", AD307="", AD307=0), "", AD231/AD$307*100)</f>
        <v>4.0118143222451694</v>
      </c>
      <c r="AI231" s="102">
        <v>-9272682</v>
      </c>
      <c r="AJ231" s="5" t="str">
        <f t="shared" si="14"/>
        <v>皆減</v>
      </c>
      <c r="AK231" s="4">
        <f t="shared" si="15"/>
        <v>-4.0118143222451694</v>
      </c>
      <c r="AL231" s="147"/>
      <c r="AM231" s="147"/>
      <c r="AN231" s="147"/>
      <c r="AO231" s="147"/>
      <c r="AP231" s="147"/>
      <c r="AQ231" s="147"/>
      <c r="AR231" s="147"/>
      <c r="AS231" s="3"/>
    </row>
    <row r="232" spans="1:45" ht="16.5" customHeight="1" thickBot="1">
      <c r="A232" s="56" t="s">
        <v>4</v>
      </c>
      <c r="B232" s="57" t="s">
        <v>7</v>
      </c>
      <c r="C232" s="94" t="s">
        <v>21</v>
      </c>
      <c r="D232" s="94" t="s">
        <v>63</v>
      </c>
      <c r="E232" s="94" t="s">
        <v>21</v>
      </c>
      <c r="F232" s="94" t="s">
        <v>127</v>
      </c>
      <c r="G232" s="94" t="s">
        <v>129</v>
      </c>
      <c r="H232" s="177" t="s">
        <v>130</v>
      </c>
      <c r="I232" s="172" t="s">
        <v>12</v>
      </c>
      <c r="J232" s="130"/>
      <c r="K232" s="95">
        <v>0</v>
      </c>
      <c r="L232" s="96">
        <v>0</v>
      </c>
      <c r="M232" s="96">
        <v>0</v>
      </c>
      <c r="N232" s="96">
        <v>0</v>
      </c>
      <c r="O232" s="96">
        <v>0</v>
      </c>
      <c r="P232" s="96">
        <v>0</v>
      </c>
      <c r="Q232" s="96">
        <v>0</v>
      </c>
      <c r="R232" s="96">
        <v>0</v>
      </c>
      <c r="S232" s="97">
        <v>0</v>
      </c>
      <c r="T232" s="96">
        <v>0</v>
      </c>
      <c r="U232" s="98" t="str">
        <f t="shared" si="12"/>
        <v/>
      </c>
      <c r="V232" s="99">
        <f>IF(OR(R232="", R307="", R307=0), "", R232/R$307*100)</f>
        <v>0</v>
      </c>
      <c r="W232" s="95">
        <v>9409000</v>
      </c>
      <c r="X232" s="96">
        <v>-136000</v>
      </c>
      <c r="Y232" s="96">
        <v>0</v>
      </c>
      <c r="Z232" s="96">
        <v>0</v>
      </c>
      <c r="AA232" s="96">
        <v>9273000</v>
      </c>
      <c r="AB232" s="97">
        <v>9272682</v>
      </c>
      <c r="AC232" s="100">
        <v>9272682</v>
      </c>
      <c r="AD232" s="95">
        <v>9272682</v>
      </c>
      <c r="AE232" s="96">
        <v>0</v>
      </c>
      <c r="AF232" s="96">
        <v>318</v>
      </c>
      <c r="AG232" s="101">
        <f t="shared" si="13"/>
        <v>99.996570689097382</v>
      </c>
      <c r="AH232" s="99">
        <f>IF(OR(AD232="", AD307="", AD307=0), "", AD232/AD$307*100)</f>
        <v>4.0118143222451694</v>
      </c>
      <c r="AI232" s="102">
        <v>-9272682</v>
      </c>
      <c r="AJ232" s="5" t="str">
        <f t="shared" si="14"/>
        <v>皆減</v>
      </c>
      <c r="AK232" s="4">
        <f t="shared" si="15"/>
        <v>-4.0118143222451694</v>
      </c>
      <c r="AL232" s="147"/>
      <c r="AM232" s="147"/>
      <c r="AN232" s="147"/>
      <c r="AO232" s="147"/>
      <c r="AP232" s="147"/>
      <c r="AQ232" s="147"/>
      <c r="AR232" s="147"/>
      <c r="AS232" s="3"/>
    </row>
    <row r="233" spans="1:45" ht="16.5" hidden="1" customHeight="1">
      <c r="A233" s="56" t="s">
        <v>4</v>
      </c>
      <c r="B233" s="57" t="s">
        <v>7</v>
      </c>
      <c r="C233" s="94" t="s">
        <v>21</v>
      </c>
      <c r="D233" s="94" t="s">
        <v>63</v>
      </c>
      <c r="E233" s="94" t="s">
        <v>36</v>
      </c>
      <c r="F233" s="94" t="s">
        <v>5</v>
      </c>
      <c r="G233" s="94" t="s">
        <v>5</v>
      </c>
      <c r="H233" s="177" t="s">
        <v>37</v>
      </c>
      <c r="I233" s="172" t="s">
        <v>12</v>
      </c>
      <c r="J233" s="130"/>
      <c r="K233" s="95">
        <v>0</v>
      </c>
      <c r="L233" s="96">
        <v>0</v>
      </c>
      <c r="M233" s="96">
        <v>0</v>
      </c>
      <c r="N233" s="96">
        <v>0</v>
      </c>
      <c r="O233" s="96">
        <v>0</v>
      </c>
      <c r="P233" s="96">
        <v>0</v>
      </c>
      <c r="Q233" s="96">
        <v>0</v>
      </c>
      <c r="R233" s="96">
        <v>0</v>
      </c>
      <c r="S233" s="97">
        <v>0</v>
      </c>
      <c r="T233" s="96">
        <v>0</v>
      </c>
      <c r="U233" s="98" t="str">
        <f t="shared" si="12"/>
        <v/>
      </c>
      <c r="V233" s="99">
        <f>IF(OR(R233="", R307="", R307=0), "", R233/R$307*100)</f>
        <v>0</v>
      </c>
      <c r="W233" s="95">
        <v>2219000</v>
      </c>
      <c r="X233" s="96">
        <v>-701000</v>
      </c>
      <c r="Y233" s="96">
        <v>0</v>
      </c>
      <c r="Z233" s="96">
        <v>0</v>
      </c>
      <c r="AA233" s="96">
        <v>1518000</v>
      </c>
      <c r="AB233" s="97">
        <v>1499448</v>
      </c>
      <c r="AC233" s="100">
        <v>1499448</v>
      </c>
      <c r="AD233" s="95">
        <v>1499448</v>
      </c>
      <c r="AE233" s="96">
        <v>0</v>
      </c>
      <c r="AF233" s="96">
        <v>18552</v>
      </c>
      <c r="AG233" s="101">
        <f t="shared" si="13"/>
        <v>98.777865612648213</v>
      </c>
      <c r="AH233" s="99">
        <f>IF(OR(AD233="", AD307="", AD307=0), "", AD233/AD$307*100)</f>
        <v>0.64873431029575634</v>
      </c>
      <c r="AI233" s="102">
        <v>-1499448</v>
      </c>
      <c r="AJ233" s="5" t="str">
        <f t="shared" si="14"/>
        <v>皆減</v>
      </c>
      <c r="AK233" s="4">
        <f t="shared" si="15"/>
        <v>-0.64873431029575634</v>
      </c>
      <c r="AL233" s="147"/>
      <c r="AM233" s="147"/>
      <c r="AN233" s="147"/>
      <c r="AO233" s="147"/>
      <c r="AP233" s="147"/>
      <c r="AQ233" s="147"/>
      <c r="AR233" s="147"/>
      <c r="AS233" s="3"/>
    </row>
    <row r="234" spans="1:45" ht="16.5" hidden="1" customHeight="1">
      <c r="A234" s="56" t="s">
        <v>4</v>
      </c>
      <c r="B234" s="57" t="s">
        <v>7</v>
      </c>
      <c r="C234" s="94" t="s">
        <v>21</v>
      </c>
      <c r="D234" s="94" t="s">
        <v>63</v>
      </c>
      <c r="E234" s="94" t="s">
        <v>36</v>
      </c>
      <c r="F234" s="94" t="s">
        <v>21</v>
      </c>
      <c r="G234" s="94" t="s">
        <v>5</v>
      </c>
      <c r="H234" s="177" t="s">
        <v>90</v>
      </c>
      <c r="I234" s="172" t="s">
        <v>12</v>
      </c>
      <c r="J234" s="130"/>
      <c r="K234" s="95">
        <v>0</v>
      </c>
      <c r="L234" s="96">
        <v>0</v>
      </c>
      <c r="M234" s="96">
        <v>0</v>
      </c>
      <c r="N234" s="96">
        <v>0</v>
      </c>
      <c r="O234" s="96">
        <v>0</v>
      </c>
      <c r="P234" s="96">
        <v>0</v>
      </c>
      <c r="Q234" s="96">
        <v>0</v>
      </c>
      <c r="R234" s="96">
        <v>0</v>
      </c>
      <c r="S234" s="97">
        <v>0</v>
      </c>
      <c r="T234" s="96">
        <v>0</v>
      </c>
      <c r="U234" s="98" t="str">
        <f t="shared" si="12"/>
        <v/>
      </c>
      <c r="V234" s="99">
        <f>IF(OR(R234="", R307="", R307=0), "", R234/R$307*100)</f>
        <v>0</v>
      </c>
      <c r="W234" s="95">
        <v>756000</v>
      </c>
      <c r="X234" s="96">
        <v>311000</v>
      </c>
      <c r="Y234" s="96">
        <v>0</v>
      </c>
      <c r="Z234" s="96">
        <v>0</v>
      </c>
      <c r="AA234" s="96">
        <v>1067000</v>
      </c>
      <c r="AB234" s="97">
        <v>1048800</v>
      </c>
      <c r="AC234" s="100">
        <v>1048800</v>
      </c>
      <c r="AD234" s="95">
        <v>1048800</v>
      </c>
      <c r="AE234" s="96">
        <v>0</v>
      </c>
      <c r="AF234" s="96">
        <v>18200</v>
      </c>
      <c r="AG234" s="101">
        <f t="shared" si="13"/>
        <v>98.294283036551079</v>
      </c>
      <c r="AH234" s="99">
        <f>IF(OR(AD234="", AD307="", AD307=0), "", AD234/AD$307*100)</f>
        <v>0.453762014180011</v>
      </c>
      <c r="AI234" s="102">
        <v>-1048800</v>
      </c>
      <c r="AJ234" s="5" t="str">
        <f t="shared" si="14"/>
        <v>皆減</v>
      </c>
      <c r="AK234" s="4">
        <f t="shared" si="15"/>
        <v>-0.453762014180011</v>
      </c>
      <c r="AL234" s="147"/>
      <c r="AM234" s="147"/>
      <c r="AN234" s="147"/>
      <c r="AO234" s="147"/>
      <c r="AP234" s="147"/>
      <c r="AQ234" s="147"/>
      <c r="AR234" s="147"/>
      <c r="AS234" s="3"/>
    </row>
    <row r="235" spans="1:45" ht="16.5" customHeight="1" thickBot="1">
      <c r="A235" s="56" t="s">
        <v>4</v>
      </c>
      <c r="B235" s="57" t="s">
        <v>7</v>
      </c>
      <c r="C235" s="94" t="s">
        <v>21</v>
      </c>
      <c r="D235" s="94" t="s">
        <v>63</v>
      </c>
      <c r="E235" s="94" t="s">
        <v>36</v>
      </c>
      <c r="F235" s="94" t="s">
        <v>21</v>
      </c>
      <c r="G235" s="94" t="s">
        <v>23</v>
      </c>
      <c r="H235" s="177" t="s">
        <v>91</v>
      </c>
      <c r="I235" s="172" t="s">
        <v>12</v>
      </c>
      <c r="J235" s="130"/>
      <c r="K235" s="95">
        <v>0</v>
      </c>
      <c r="L235" s="96">
        <v>0</v>
      </c>
      <c r="M235" s="96">
        <v>0</v>
      </c>
      <c r="N235" s="96">
        <v>0</v>
      </c>
      <c r="O235" s="96">
        <v>0</v>
      </c>
      <c r="P235" s="96">
        <v>0</v>
      </c>
      <c r="Q235" s="96">
        <v>0</v>
      </c>
      <c r="R235" s="96">
        <v>0</v>
      </c>
      <c r="S235" s="97">
        <v>0</v>
      </c>
      <c r="T235" s="96">
        <v>0</v>
      </c>
      <c r="U235" s="98" t="str">
        <f t="shared" si="12"/>
        <v/>
      </c>
      <c r="V235" s="99">
        <f>IF(OR(R235="", R307="", R307=0), "", R235/R$307*100)</f>
        <v>0</v>
      </c>
      <c r="W235" s="95">
        <v>756000</v>
      </c>
      <c r="X235" s="96">
        <v>311000</v>
      </c>
      <c r="Y235" s="96">
        <v>0</v>
      </c>
      <c r="Z235" s="96">
        <v>0</v>
      </c>
      <c r="AA235" s="96">
        <v>1067000</v>
      </c>
      <c r="AB235" s="97">
        <v>1048800</v>
      </c>
      <c r="AC235" s="100">
        <v>1048800</v>
      </c>
      <c r="AD235" s="95">
        <v>1048800</v>
      </c>
      <c r="AE235" s="96">
        <v>0</v>
      </c>
      <c r="AF235" s="96">
        <v>18200</v>
      </c>
      <c r="AG235" s="101">
        <f t="shared" si="13"/>
        <v>98.294283036551079</v>
      </c>
      <c r="AH235" s="99">
        <f>IF(OR(AD235="", AD307="", AD307=0), "", AD235/AD$307*100)</f>
        <v>0.453762014180011</v>
      </c>
      <c r="AI235" s="102">
        <v>-1048800</v>
      </c>
      <c r="AJ235" s="5" t="str">
        <f t="shared" si="14"/>
        <v>皆減</v>
      </c>
      <c r="AK235" s="4">
        <f t="shared" si="15"/>
        <v>-0.453762014180011</v>
      </c>
      <c r="AL235" s="147"/>
      <c r="AM235" s="147"/>
      <c r="AN235" s="147"/>
      <c r="AO235" s="147"/>
      <c r="AP235" s="147"/>
      <c r="AQ235" s="147"/>
      <c r="AR235" s="147"/>
      <c r="AS235" s="3"/>
    </row>
    <row r="236" spans="1:45" ht="16.5" hidden="1" customHeight="1">
      <c r="A236" s="56" t="s">
        <v>4</v>
      </c>
      <c r="B236" s="57" t="s">
        <v>7</v>
      </c>
      <c r="C236" s="94" t="s">
        <v>21</v>
      </c>
      <c r="D236" s="94" t="s">
        <v>63</v>
      </c>
      <c r="E236" s="94" t="s">
        <v>36</v>
      </c>
      <c r="F236" s="94" t="s">
        <v>32</v>
      </c>
      <c r="G236" s="94" t="s">
        <v>5</v>
      </c>
      <c r="H236" s="177" t="s">
        <v>54</v>
      </c>
      <c r="I236" s="172" t="s">
        <v>12</v>
      </c>
      <c r="J236" s="130"/>
      <c r="K236" s="95">
        <v>0</v>
      </c>
      <c r="L236" s="96">
        <v>0</v>
      </c>
      <c r="M236" s="96">
        <v>0</v>
      </c>
      <c r="N236" s="96">
        <v>0</v>
      </c>
      <c r="O236" s="96">
        <v>0</v>
      </c>
      <c r="P236" s="96">
        <v>0</v>
      </c>
      <c r="Q236" s="96">
        <v>0</v>
      </c>
      <c r="R236" s="96">
        <v>0</v>
      </c>
      <c r="S236" s="97">
        <v>0</v>
      </c>
      <c r="T236" s="96">
        <v>0</v>
      </c>
      <c r="U236" s="98" t="str">
        <f t="shared" si="12"/>
        <v/>
      </c>
      <c r="V236" s="99">
        <f>IF(OR(R236="", R307="", R307=0), "", R236/R$307*100)</f>
        <v>0</v>
      </c>
      <c r="W236" s="95">
        <v>1463000</v>
      </c>
      <c r="X236" s="96">
        <v>-1012000</v>
      </c>
      <c r="Y236" s="96">
        <v>0</v>
      </c>
      <c r="Z236" s="96">
        <v>0</v>
      </c>
      <c r="AA236" s="96">
        <v>451000</v>
      </c>
      <c r="AB236" s="97">
        <v>450648</v>
      </c>
      <c r="AC236" s="100">
        <v>450648</v>
      </c>
      <c r="AD236" s="95">
        <v>450648</v>
      </c>
      <c r="AE236" s="96">
        <v>0</v>
      </c>
      <c r="AF236" s="96">
        <v>352</v>
      </c>
      <c r="AG236" s="101">
        <f t="shared" si="13"/>
        <v>99.921951219512195</v>
      </c>
      <c r="AH236" s="99">
        <f>IF(OR(AD236="", AD307="", AD307=0), "", AD236/AD$307*100)</f>
        <v>0.19497229611574524</v>
      </c>
      <c r="AI236" s="102">
        <v>-450648</v>
      </c>
      <c r="AJ236" s="5" t="str">
        <f t="shared" si="14"/>
        <v>皆減</v>
      </c>
      <c r="AK236" s="4">
        <f t="shared" si="15"/>
        <v>-0.19497229611574524</v>
      </c>
      <c r="AL236" s="147"/>
      <c r="AM236" s="147"/>
      <c r="AN236" s="147"/>
      <c r="AO236" s="147"/>
      <c r="AP236" s="147"/>
      <c r="AQ236" s="147"/>
      <c r="AR236" s="147"/>
      <c r="AS236" s="3"/>
    </row>
    <row r="237" spans="1:45" ht="16.5" customHeight="1" thickBot="1">
      <c r="A237" s="67" t="s">
        <v>4</v>
      </c>
      <c r="B237" s="68" t="s">
        <v>7</v>
      </c>
      <c r="C237" s="94" t="s">
        <v>21</v>
      </c>
      <c r="D237" s="94" t="s">
        <v>63</v>
      </c>
      <c r="E237" s="94" t="s">
        <v>36</v>
      </c>
      <c r="F237" s="94" t="s">
        <v>32</v>
      </c>
      <c r="G237" s="94" t="s">
        <v>34</v>
      </c>
      <c r="H237" s="177" t="s">
        <v>55</v>
      </c>
      <c r="I237" s="172" t="s">
        <v>12</v>
      </c>
      <c r="J237" s="130"/>
      <c r="K237" s="95">
        <v>0</v>
      </c>
      <c r="L237" s="96">
        <v>0</v>
      </c>
      <c r="M237" s="96">
        <v>0</v>
      </c>
      <c r="N237" s="96">
        <v>0</v>
      </c>
      <c r="O237" s="96">
        <v>0</v>
      </c>
      <c r="P237" s="96">
        <v>0</v>
      </c>
      <c r="Q237" s="96">
        <v>0</v>
      </c>
      <c r="R237" s="96">
        <v>0</v>
      </c>
      <c r="S237" s="97">
        <v>0</v>
      </c>
      <c r="T237" s="96">
        <v>0</v>
      </c>
      <c r="U237" s="98" t="str">
        <f t="shared" si="12"/>
        <v/>
      </c>
      <c r="V237" s="99">
        <f>IF(OR(R237="", R307="", R307=0), "", R237/R$307*100)</f>
        <v>0</v>
      </c>
      <c r="W237" s="95">
        <v>1463000</v>
      </c>
      <c r="X237" s="96">
        <v>-1012000</v>
      </c>
      <c r="Y237" s="96">
        <v>0</v>
      </c>
      <c r="Z237" s="96">
        <v>0</v>
      </c>
      <c r="AA237" s="96">
        <v>451000</v>
      </c>
      <c r="AB237" s="97">
        <v>450648</v>
      </c>
      <c r="AC237" s="100">
        <v>450648</v>
      </c>
      <c r="AD237" s="95">
        <v>450648</v>
      </c>
      <c r="AE237" s="96">
        <v>0</v>
      </c>
      <c r="AF237" s="96">
        <v>352</v>
      </c>
      <c r="AG237" s="101">
        <f t="shared" si="13"/>
        <v>99.921951219512195</v>
      </c>
      <c r="AH237" s="99">
        <f>IF(OR(AD237="", AD307="", AD307=0), "", AD237/AD$307*100)</f>
        <v>0.19497229611574524</v>
      </c>
      <c r="AI237" s="102">
        <v>-450648</v>
      </c>
      <c r="AJ237" s="5" t="str">
        <f t="shared" si="14"/>
        <v>皆減</v>
      </c>
      <c r="AK237" s="4">
        <f t="shared" si="15"/>
        <v>-0.19497229611574524</v>
      </c>
      <c r="AL237" s="147"/>
      <c r="AM237" s="147"/>
      <c r="AN237" s="147"/>
      <c r="AO237" s="147"/>
      <c r="AP237" s="147"/>
      <c r="AQ237" s="147"/>
      <c r="AR237" s="147"/>
      <c r="AS237" s="3"/>
    </row>
    <row r="238" spans="1:45" ht="36.75" hidden="1" customHeight="1" thickBot="1">
      <c r="A238" s="80" t="s">
        <v>4</v>
      </c>
      <c r="B238" s="81" t="s">
        <v>7</v>
      </c>
      <c r="C238" s="94" t="s">
        <v>21</v>
      </c>
      <c r="D238" s="94" t="s">
        <v>63</v>
      </c>
      <c r="E238" s="94" t="s">
        <v>56</v>
      </c>
      <c r="F238" s="94" t="s">
        <v>5</v>
      </c>
      <c r="G238" s="94" t="s">
        <v>5</v>
      </c>
      <c r="H238" s="177" t="s">
        <v>57</v>
      </c>
      <c r="I238" s="172" t="s">
        <v>12</v>
      </c>
      <c r="J238" s="130"/>
      <c r="K238" s="95">
        <v>0</v>
      </c>
      <c r="L238" s="96">
        <v>7360000</v>
      </c>
      <c r="M238" s="96">
        <v>0</v>
      </c>
      <c r="N238" s="96">
        <v>0</v>
      </c>
      <c r="O238" s="96">
        <v>7360000</v>
      </c>
      <c r="P238" s="96">
        <v>6917449</v>
      </c>
      <c r="Q238" s="96">
        <v>6917449</v>
      </c>
      <c r="R238" s="96">
        <v>6917449</v>
      </c>
      <c r="S238" s="97">
        <v>0</v>
      </c>
      <c r="T238" s="96">
        <v>442551</v>
      </c>
      <c r="U238" s="98">
        <f t="shared" si="12"/>
        <v>93.987078804347817</v>
      </c>
      <c r="V238" s="99">
        <f>IF(OR(R238="", R307="", R307=0), "", R238/R$307*100)</f>
        <v>4.8210013972887857</v>
      </c>
      <c r="W238" s="95">
        <v>12848000</v>
      </c>
      <c r="X238" s="96">
        <v>4016000</v>
      </c>
      <c r="Y238" s="96">
        <v>0</v>
      </c>
      <c r="Z238" s="96">
        <v>0</v>
      </c>
      <c r="AA238" s="96">
        <v>16864000</v>
      </c>
      <c r="AB238" s="97">
        <v>16856712</v>
      </c>
      <c r="AC238" s="100">
        <v>16856712</v>
      </c>
      <c r="AD238" s="95">
        <v>16856712</v>
      </c>
      <c r="AE238" s="96">
        <v>0</v>
      </c>
      <c r="AF238" s="96">
        <v>7288</v>
      </c>
      <c r="AG238" s="101">
        <f t="shared" si="13"/>
        <v>99.956783681214418</v>
      </c>
      <c r="AH238" s="99">
        <f>IF(OR(AD238="", AD307="", AD307=0), "", AD238/AD$307*100)</f>
        <v>7.2930354591651048</v>
      </c>
      <c r="AI238" s="102">
        <v>-9939263</v>
      </c>
      <c r="AJ238" s="30">
        <f t="shared" si="14"/>
        <v>-58.963236721372468</v>
      </c>
      <c r="AK238" s="29">
        <f t="shared" si="15"/>
        <v>-2.472034061876319</v>
      </c>
      <c r="AL238" s="145"/>
      <c r="AM238" s="147"/>
      <c r="AN238" s="147"/>
      <c r="AO238" s="147"/>
      <c r="AP238" s="147"/>
      <c r="AQ238" s="147"/>
      <c r="AR238" s="147"/>
    </row>
    <row r="239" spans="1:45" ht="26.25" hidden="1" customHeight="1">
      <c r="A239" s="45" t="s">
        <v>4</v>
      </c>
      <c r="B239" s="46" t="s">
        <v>7</v>
      </c>
      <c r="C239" s="94" t="s">
        <v>21</v>
      </c>
      <c r="D239" s="94" t="s">
        <v>63</v>
      </c>
      <c r="E239" s="94" t="s">
        <v>56</v>
      </c>
      <c r="F239" s="94" t="s">
        <v>15</v>
      </c>
      <c r="G239" s="94" t="s">
        <v>5</v>
      </c>
      <c r="H239" s="177" t="s">
        <v>187</v>
      </c>
      <c r="I239" s="172" t="s">
        <v>12</v>
      </c>
      <c r="J239" s="130"/>
      <c r="K239" s="95">
        <v>0</v>
      </c>
      <c r="L239" s="96">
        <v>0</v>
      </c>
      <c r="M239" s="96">
        <v>0</v>
      </c>
      <c r="N239" s="96">
        <v>0</v>
      </c>
      <c r="O239" s="96">
        <v>0</v>
      </c>
      <c r="P239" s="96">
        <v>0</v>
      </c>
      <c r="Q239" s="96">
        <v>0</v>
      </c>
      <c r="R239" s="96">
        <v>0</v>
      </c>
      <c r="S239" s="97">
        <v>0</v>
      </c>
      <c r="T239" s="96">
        <v>0</v>
      </c>
      <c r="U239" s="98" t="str">
        <f t="shared" si="12"/>
        <v/>
      </c>
      <c r="V239" s="99">
        <f>IF(OR(R239="", R307="", R307=0), "", R239/R$307*100)</f>
        <v>0</v>
      </c>
      <c r="W239" s="95">
        <v>12848000</v>
      </c>
      <c r="X239" s="96">
        <v>0</v>
      </c>
      <c r="Y239" s="96">
        <v>0</v>
      </c>
      <c r="Z239" s="96">
        <v>0</v>
      </c>
      <c r="AA239" s="96">
        <v>12848000</v>
      </c>
      <c r="AB239" s="97">
        <v>12848000</v>
      </c>
      <c r="AC239" s="100">
        <v>12848000</v>
      </c>
      <c r="AD239" s="95">
        <v>12848000</v>
      </c>
      <c r="AE239" s="96">
        <v>0</v>
      </c>
      <c r="AF239" s="96">
        <v>0</v>
      </c>
      <c r="AG239" s="101">
        <f t="shared" si="13"/>
        <v>100</v>
      </c>
      <c r="AH239" s="99">
        <f>IF(OR(AD239="", AD307="", AD307=0), "", AD239/AD$307*100)</f>
        <v>5.5586712034561225</v>
      </c>
      <c r="AI239" s="102">
        <v>-12848000</v>
      </c>
      <c r="AJ239" s="5" t="str">
        <f t="shared" si="14"/>
        <v>皆減</v>
      </c>
      <c r="AK239" s="4">
        <f t="shared" si="15"/>
        <v>-5.5586712034561225</v>
      </c>
      <c r="AL239" s="342"/>
      <c r="AM239" s="342"/>
      <c r="AN239" s="342"/>
      <c r="AO239" s="342"/>
      <c r="AP239" s="342"/>
      <c r="AQ239" s="342"/>
      <c r="AR239" s="342"/>
      <c r="AS239" s="3"/>
    </row>
    <row r="240" spans="1:45" ht="24.75" customHeight="1" thickBot="1">
      <c r="A240" s="67" t="s">
        <v>4</v>
      </c>
      <c r="B240" s="68" t="s">
        <v>7</v>
      </c>
      <c r="C240" s="94" t="s">
        <v>21</v>
      </c>
      <c r="D240" s="94" t="s">
        <v>63</v>
      </c>
      <c r="E240" s="94" t="s">
        <v>56</v>
      </c>
      <c r="F240" s="94" t="s">
        <v>15</v>
      </c>
      <c r="G240" s="94" t="s">
        <v>17</v>
      </c>
      <c r="H240" s="177" t="s">
        <v>188</v>
      </c>
      <c r="I240" s="172" t="s">
        <v>12</v>
      </c>
      <c r="J240" s="130"/>
      <c r="K240" s="95">
        <v>0</v>
      </c>
      <c r="L240" s="96">
        <v>0</v>
      </c>
      <c r="M240" s="96">
        <v>0</v>
      </c>
      <c r="N240" s="96">
        <v>0</v>
      </c>
      <c r="O240" s="96">
        <v>0</v>
      </c>
      <c r="P240" s="96">
        <v>0</v>
      </c>
      <c r="Q240" s="96">
        <v>0</v>
      </c>
      <c r="R240" s="96">
        <v>0</v>
      </c>
      <c r="S240" s="97">
        <v>0</v>
      </c>
      <c r="T240" s="96">
        <v>0</v>
      </c>
      <c r="U240" s="98" t="str">
        <f t="shared" si="12"/>
        <v/>
      </c>
      <c r="V240" s="99">
        <f>IF(OR(R240="", R307="", R307=0), "", R240/R$307*100)</f>
        <v>0</v>
      </c>
      <c r="W240" s="95">
        <v>12848000</v>
      </c>
      <c r="X240" s="96">
        <v>0</v>
      </c>
      <c r="Y240" s="96">
        <v>0</v>
      </c>
      <c r="Z240" s="96">
        <v>0</v>
      </c>
      <c r="AA240" s="96">
        <v>12848000</v>
      </c>
      <c r="AB240" s="97">
        <v>12848000</v>
      </c>
      <c r="AC240" s="100">
        <v>12848000</v>
      </c>
      <c r="AD240" s="95">
        <v>12848000</v>
      </c>
      <c r="AE240" s="96">
        <v>0</v>
      </c>
      <c r="AF240" s="96">
        <v>0</v>
      </c>
      <c r="AG240" s="101">
        <f t="shared" si="13"/>
        <v>100</v>
      </c>
      <c r="AH240" s="99">
        <f>IF(OR(AD240="", AD307="", AD307=0), "", AD240/AD$307*100)</f>
        <v>5.5586712034561225</v>
      </c>
      <c r="AI240" s="102">
        <v>-12848000</v>
      </c>
      <c r="AJ240" s="5" t="str">
        <f t="shared" si="14"/>
        <v>皆減</v>
      </c>
      <c r="AK240" s="4">
        <f t="shared" si="15"/>
        <v>-5.5586712034561225</v>
      </c>
      <c r="AL240" s="342"/>
      <c r="AM240" s="342"/>
      <c r="AN240" s="342"/>
      <c r="AO240" s="342"/>
      <c r="AP240" s="342"/>
      <c r="AQ240" s="342"/>
      <c r="AR240" s="342"/>
      <c r="AS240" s="3"/>
    </row>
    <row r="241" spans="1:45" ht="36.75" hidden="1" customHeight="1" thickBot="1">
      <c r="A241" s="93" t="s">
        <v>4</v>
      </c>
      <c r="B241" s="94" t="s">
        <v>7</v>
      </c>
      <c r="C241" s="94" t="s">
        <v>21</v>
      </c>
      <c r="D241" s="94" t="s">
        <v>63</v>
      </c>
      <c r="E241" s="94" t="s">
        <v>56</v>
      </c>
      <c r="F241" s="94" t="s">
        <v>28</v>
      </c>
      <c r="G241" s="94" t="s">
        <v>5</v>
      </c>
      <c r="H241" s="177" t="s">
        <v>58</v>
      </c>
      <c r="I241" s="172" t="s">
        <v>12</v>
      </c>
      <c r="J241" s="130"/>
      <c r="K241" s="95">
        <v>0</v>
      </c>
      <c r="L241" s="96">
        <v>7360000</v>
      </c>
      <c r="M241" s="96">
        <v>0</v>
      </c>
      <c r="N241" s="96">
        <v>0</v>
      </c>
      <c r="O241" s="96">
        <v>7360000</v>
      </c>
      <c r="P241" s="96">
        <v>6917449</v>
      </c>
      <c r="Q241" s="96">
        <v>6917449</v>
      </c>
      <c r="R241" s="96">
        <v>6917449</v>
      </c>
      <c r="S241" s="97">
        <v>0</v>
      </c>
      <c r="T241" s="96">
        <v>442551</v>
      </c>
      <c r="U241" s="98">
        <f t="shared" si="12"/>
        <v>93.987078804347817</v>
      </c>
      <c r="V241" s="99">
        <f>IF(OR(R241="", R307="", R307=0), "", R241/R$307*100)</f>
        <v>4.8210013972887857</v>
      </c>
      <c r="W241" s="95">
        <v>0</v>
      </c>
      <c r="X241" s="96">
        <v>4016000</v>
      </c>
      <c r="Y241" s="96">
        <v>0</v>
      </c>
      <c r="Z241" s="96">
        <v>0</v>
      </c>
      <c r="AA241" s="96">
        <v>4016000</v>
      </c>
      <c r="AB241" s="97">
        <v>4008712</v>
      </c>
      <c r="AC241" s="100">
        <v>4008712</v>
      </c>
      <c r="AD241" s="95">
        <v>4008712</v>
      </c>
      <c r="AE241" s="96">
        <v>0</v>
      </c>
      <c r="AF241" s="96">
        <v>7288</v>
      </c>
      <c r="AG241" s="101">
        <f t="shared" si="13"/>
        <v>99.818525896414343</v>
      </c>
      <c r="AH241" s="99">
        <f>IF(OR(AD241="", AD307="", AD307=0), "", AD241/AD$307*100)</f>
        <v>1.7343642557089822</v>
      </c>
      <c r="AI241" s="102">
        <v>2908737</v>
      </c>
      <c r="AJ241" s="5">
        <f t="shared" si="14"/>
        <v>72.560388473903842</v>
      </c>
      <c r="AK241" s="4">
        <f t="shared" si="15"/>
        <v>3.0866371415798035</v>
      </c>
      <c r="AL241" s="145"/>
      <c r="AM241" s="147"/>
      <c r="AN241" s="147"/>
      <c r="AO241" s="147"/>
      <c r="AP241" s="147"/>
      <c r="AQ241" s="147"/>
      <c r="AR241" s="147"/>
    </row>
    <row r="242" spans="1:45" ht="36.75" customHeight="1" thickBot="1">
      <c r="A242" s="93" t="s">
        <v>4</v>
      </c>
      <c r="B242" s="94" t="s">
        <v>7</v>
      </c>
      <c r="C242" s="94" t="s">
        <v>21</v>
      </c>
      <c r="D242" s="94" t="s">
        <v>63</v>
      </c>
      <c r="E242" s="94" t="s">
        <v>56</v>
      </c>
      <c r="F242" s="94" t="s">
        <v>28</v>
      </c>
      <c r="G242" s="94" t="s">
        <v>151</v>
      </c>
      <c r="H242" s="177" t="s">
        <v>189</v>
      </c>
      <c r="I242" s="172" t="s">
        <v>12</v>
      </c>
      <c r="J242" s="130"/>
      <c r="K242" s="95">
        <v>0</v>
      </c>
      <c r="L242" s="96">
        <v>0</v>
      </c>
      <c r="M242" s="96">
        <v>0</v>
      </c>
      <c r="N242" s="96">
        <v>0</v>
      </c>
      <c r="O242" s="96">
        <v>0</v>
      </c>
      <c r="P242" s="96">
        <v>0</v>
      </c>
      <c r="Q242" s="96">
        <v>0</v>
      </c>
      <c r="R242" s="96">
        <v>0</v>
      </c>
      <c r="S242" s="97">
        <v>0</v>
      </c>
      <c r="T242" s="96">
        <v>0</v>
      </c>
      <c r="U242" s="98" t="str">
        <f t="shared" si="12"/>
        <v/>
      </c>
      <c r="V242" s="99">
        <f>IF(OR(R242="", R307="", R307=0), "", R242/R$307*100)</f>
        <v>0</v>
      </c>
      <c r="W242" s="95">
        <v>0</v>
      </c>
      <c r="X242" s="96">
        <v>3870000</v>
      </c>
      <c r="Y242" s="96">
        <v>0</v>
      </c>
      <c r="Z242" s="96">
        <v>0</v>
      </c>
      <c r="AA242" s="96">
        <v>3870000</v>
      </c>
      <c r="AB242" s="97">
        <v>3865162</v>
      </c>
      <c r="AC242" s="100">
        <v>3865162</v>
      </c>
      <c r="AD242" s="95">
        <v>3865162</v>
      </c>
      <c r="AE242" s="96">
        <v>0</v>
      </c>
      <c r="AF242" s="96">
        <v>4838</v>
      </c>
      <c r="AG242" s="101">
        <f t="shared" si="13"/>
        <v>99.874987080103367</v>
      </c>
      <c r="AH242" s="99">
        <f>IF(OR(AD242="", AD307="", AD307=0), "", AD242/AD$307*100)</f>
        <v>1.6722575269374902</v>
      </c>
      <c r="AI242" s="102">
        <v>-3865162</v>
      </c>
      <c r="AJ242" s="5" t="str">
        <f t="shared" si="14"/>
        <v>皆減</v>
      </c>
      <c r="AK242" s="4">
        <f t="shared" si="15"/>
        <v>-1.6722575269374902</v>
      </c>
      <c r="AL242" s="147"/>
      <c r="AM242" s="147"/>
      <c r="AN242" s="147"/>
      <c r="AO242" s="147"/>
      <c r="AP242" s="147"/>
      <c r="AQ242" s="147"/>
      <c r="AR242" s="147"/>
    </row>
    <row r="243" spans="1:45" ht="36.75" customHeight="1" thickBot="1">
      <c r="A243" s="103" t="s">
        <v>4</v>
      </c>
      <c r="B243" s="104" t="s">
        <v>7</v>
      </c>
      <c r="C243" s="94" t="s">
        <v>21</v>
      </c>
      <c r="D243" s="94" t="s">
        <v>63</v>
      </c>
      <c r="E243" s="94" t="s">
        <v>56</v>
      </c>
      <c r="F243" s="94" t="s">
        <v>28</v>
      </c>
      <c r="G243" s="94" t="s">
        <v>92</v>
      </c>
      <c r="H243" s="177" t="s">
        <v>190</v>
      </c>
      <c r="I243" s="172" t="s">
        <v>12</v>
      </c>
      <c r="J243" s="130"/>
      <c r="K243" s="95">
        <v>0</v>
      </c>
      <c r="L243" s="96">
        <v>7360000</v>
      </c>
      <c r="M243" s="96">
        <v>0</v>
      </c>
      <c r="N243" s="96">
        <v>0</v>
      </c>
      <c r="O243" s="96">
        <v>7360000</v>
      </c>
      <c r="P243" s="96">
        <v>6917449</v>
      </c>
      <c r="Q243" s="96">
        <v>6917449</v>
      </c>
      <c r="R243" s="96">
        <v>6917449</v>
      </c>
      <c r="S243" s="97">
        <v>0</v>
      </c>
      <c r="T243" s="96">
        <v>442551</v>
      </c>
      <c r="U243" s="98">
        <f t="shared" si="12"/>
        <v>93.987078804347817</v>
      </c>
      <c r="V243" s="99">
        <f>IF(OR(R243="", R307="", R307=0), "", R243/R$307*100)</f>
        <v>4.8210013972887857</v>
      </c>
      <c r="W243" s="95" t="s">
        <v>5</v>
      </c>
      <c r="X243" s="96" t="s">
        <v>5</v>
      </c>
      <c r="Y243" s="96" t="s">
        <v>5</v>
      </c>
      <c r="Z243" s="96" t="s">
        <v>5</v>
      </c>
      <c r="AA243" s="96" t="s">
        <v>5</v>
      </c>
      <c r="AB243" s="97" t="s">
        <v>5</v>
      </c>
      <c r="AC243" s="100" t="s">
        <v>5</v>
      </c>
      <c r="AD243" s="95">
        <v>0</v>
      </c>
      <c r="AE243" s="96" t="s">
        <v>5</v>
      </c>
      <c r="AF243" s="96" t="s">
        <v>5</v>
      </c>
      <c r="AG243" s="101" t="str">
        <f t="shared" si="13"/>
        <v/>
      </c>
      <c r="AH243" s="99">
        <f>IF(OR(AD243="", AD307="", AD307=0), "", AD243/AD$307*100)</f>
        <v>0</v>
      </c>
      <c r="AI243" s="102">
        <v>6917449</v>
      </c>
      <c r="AJ243" s="5" t="str">
        <f t="shared" si="14"/>
        <v>皆増</v>
      </c>
      <c r="AK243" s="4">
        <f t="shared" si="15"/>
        <v>4.8210013972887857</v>
      </c>
      <c r="AL243" s="147"/>
      <c r="AM243" s="147"/>
      <c r="AN243" s="147"/>
      <c r="AO243" s="147"/>
      <c r="AP243" s="147"/>
      <c r="AQ243" s="147"/>
      <c r="AR243" s="147"/>
    </row>
    <row r="244" spans="1:45" ht="36.75" customHeight="1" thickBot="1">
      <c r="A244" s="103" t="s">
        <v>4</v>
      </c>
      <c r="B244" s="104" t="s">
        <v>7</v>
      </c>
      <c r="C244" s="94" t="s">
        <v>21</v>
      </c>
      <c r="D244" s="94" t="s">
        <v>63</v>
      </c>
      <c r="E244" s="94" t="s">
        <v>56</v>
      </c>
      <c r="F244" s="94" t="s">
        <v>28</v>
      </c>
      <c r="G244" s="94" t="s">
        <v>92</v>
      </c>
      <c r="H244" s="177" t="s">
        <v>191</v>
      </c>
      <c r="I244" s="172" t="s">
        <v>12</v>
      </c>
      <c r="J244" s="130"/>
      <c r="K244" s="95" t="s">
        <v>5</v>
      </c>
      <c r="L244" s="96" t="s">
        <v>5</v>
      </c>
      <c r="M244" s="96" t="s">
        <v>5</v>
      </c>
      <c r="N244" s="96" t="s">
        <v>5</v>
      </c>
      <c r="O244" s="96" t="s">
        <v>5</v>
      </c>
      <c r="P244" s="96" t="s">
        <v>5</v>
      </c>
      <c r="Q244" s="96" t="s">
        <v>5</v>
      </c>
      <c r="R244" s="96">
        <v>0</v>
      </c>
      <c r="S244" s="97" t="s">
        <v>5</v>
      </c>
      <c r="T244" s="96" t="s">
        <v>5</v>
      </c>
      <c r="U244" s="98" t="str">
        <f t="shared" si="12"/>
        <v/>
      </c>
      <c r="V244" s="99">
        <f>IF(OR(R244="", R307="", R307=0), "", R244/R$307*100)</f>
        <v>0</v>
      </c>
      <c r="W244" s="95">
        <v>0</v>
      </c>
      <c r="X244" s="96">
        <v>146000</v>
      </c>
      <c r="Y244" s="96">
        <v>0</v>
      </c>
      <c r="Z244" s="96">
        <v>0</v>
      </c>
      <c r="AA244" s="96">
        <v>146000</v>
      </c>
      <c r="AB244" s="97">
        <v>143550</v>
      </c>
      <c r="AC244" s="100">
        <v>143550</v>
      </c>
      <c r="AD244" s="95">
        <v>143550</v>
      </c>
      <c r="AE244" s="96">
        <v>0</v>
      </c>
      <c r="AF244" s="96">
        <v>2450</v>
      </c>
      <c r="AG244" s="101">
        <f t="shared" si="13"/>
        <v>98.321917808219183</v>
      </c>
      <c r="AH244" s="99">
        <f>IF(OR(AD244="", AD307="", AD307=0), "", AD244/AD$307*100)</f>
        <v>6.2106728771491787E-2</v>
      </c>
      <c r="AI244" s="102">
        <v>-143550</v>
      </c>
      <c r="AJ244" s="5" t="str">
        <f t="shared" si="14"/>
        <v>皆減</v>
      </c>
      <c r="AK244" s="4">
        <f t="shared" si="15"/>
        <v>-6.2106728771491787E-2</v>
      </c>
      <c r="AL244" s="147"/>
      <c r="AM244" s="147"/>
      <c r="AN244" s="147"/>
      <c r="AO244" s="147"/>
      <c r="AP244" s="147"/>
      <c r="AQ244" s="147"/>
      <c r="AR244" s="147"/>
    </row>
    <row r="245" spans="1:45" ht="24.75" hidden="1" customHeight="1" thickBot="1">
      <c r="A245" s="80" t="s">
        <v>4</v>
      </c>
      <c r="B245" s="81" t="s">
        <v>7</v>
      </c>
      <c r="C245" s="94" t="s">
        <v>21</v>
      </c>
      <c r="D245" s="94" t="s">
        <v>63</v>
      </c>
      <c r="E245" s="94" t="s">
        <v>192</v>
      </c>
      <c r="F245" s="94" t="s">
        <v>5</v>
      </c>
      <c r="G245" s="94" t="s">
        <v>5</v>
      </c>
      <c r="H245" s="177" t="s">
        <v>193</v>
      </c>
      <c r="I245" s="172" t="s">
        <v>12</v>
      </c>
      <c r="J245" s="130"/>
      <c r="K245" s="95">
        <v>0</v>
      </c>
      <c r="L245" s="96">
        <v>0</v>
      </c>
      <c r="M245" s="96">
        <v>3949000</v>
      </c>
      <c r="N245" s="96">
        <v>0</v>
      </c>
      <c r="O245" s="96">
        <v>3949000</v>
      </c>
      <c r="P245" s="96">
        <v>3949000</v>
      </c>
      <c r="Q245" s="96">
        <v>3949000</v>
      </c>
      <c r="R245" s="96">
        <v>3949000</v>
      </c>
      <c r="S245" s="97">
        <v>0</v>
      </c>
      <c r="T245" s="96">
        <v>0</v>
      </c>
      <c r="U245" s="98">
        <f t="shared" si="12"/>
        <v>100</v>
      </c>
      <c r="V245" s="99">
        <f>IF(OR(R245="", R307="", R307=0), "", R245/R$307*100)</f>
        <v>2.7521900801716663</v>
      </c>
      <c r="W245" s="95">
        <v>13668000</v>
      </c>
      <c r="X245" s="96">
        <v>-1806000</v>
      </c>
      <c r="Y245" s="96">
        <v>0</v>
      </c>
      <c r="Z245" s="96">
        <v>0</v>
      </c>
      <c r="AA245" s="96">
        <v>11862000</v>
      </c>
      <c r="AB245" s="97">
        <v>11861318</v>
      </c>
      <c r="AC245" s="100">
        <v>7912318</v>
      </c>
      <c r="AD245" s="95">
        <v>7912318</v>
      </c>
      <c r="AE245" s="96">
        <v>3949000</v>
      </c>
      <c r="AF245" s="96">
        <v>682</v>
      </c>
      <c r="AG245" s="101">
        <f t="shared" si="13"/>
        <v>66.703068622491983</v>
      </c>
      <c r="AH245" s="99">
        <f>IF(OR(AD245="", AD307="", AD307=0), "", AD245/AD$307*100)</f>
        <v>3.4232545313813465</v>
      </c>
      <c r="AI245" s="102">
        <v>-3963318</v>
      </c>
      <c r="AJ245" s="30">
        <f t="shared" si="14"/>
        <v>-50.090479174370891</v>
      </c>
      <c r="AK245" s="29">
        <f t="shared" si="15"/>
        <v>-0.67106445120968017</v>
      </c>
      <c r="AL245" s="343"/>
      <c r="AM245" s="342"/>
      <c r="AN245" s="342"/>
      <c r="AO245" s="342"/>
      <c r="AP245" s="342"/>
      <c r="AQ245" s="342"/>
      <c r="AR245" s="342"/>
      <c r="AS245" s="3"/>
    </row>
    <row r="246" spans="1:45" ht="24.75" hidden="1" customHeight="1" thickBot="1">
      <c r="A246" s="93" t="s">
        <v>4</v>
      </c>
      <c r="B246" s="94" t="s">
        <v>7</v>
      </c>
      <c r="C246" s="94" t="s">
        <v>21</v>
      </c>
      <c r="D246" s="94" t="s">
        <v>63</v>
      </c>
      <c r="E246" s="94" t="s">
        <v>192</v>
      </c>
      <c r="F246" s="94" t="s">
        <v>21</v>
      </c>
      <c r="G246" s="94" t="s">
        <v>5</v>
      </c>
      <c r="H246" s="177" t="s">
        <v>194</v>
      </c>
      <c r="I246" s="172" t="s">
        <v>12</v>
      </c>
      <c r="J246" s="130"/>
      <c r="K246" s="95">
        <v>0</v>
      </c>
      <c r="L246" s="96">
        <v>0</v>
      </c>
      <c r="M246" s="96">
        <v>3949000</v>
      </c>
      <c r="N246" s="96">
        <v>0</v>
      </c>
      <c r="O246" s="96">
        <v>3949000</v>
      </c>
      <c r="P246" s="96">
        <v>3949000</v>
      </c>
      <c r="Q246" s="96">
        <v>3949000</v>
      </c>
      <c r="R246" s="96">
        <v>3949000</v>
      </c>
      <c r="S246" s="97">
        <v>0</v>
      </c>
      <c r="T246" s="96">
        <v>0</v>
      </c>
      <c r="U246" s="98">
        <f t="shared" si="12"/>
        <v>100</v>
      </c>
      <c r="V246" s="99">
        <f>IF(OR(R246="", R307="", R307=0), "", R246/R$307*100)</f>
        <v>2.7521900801716663</v>
      </c>
      <c r="W246" s="95">
        <v>13668000</v>
      </c>
      <c r="X246" s="96">
        <v>-1806000</v>
      </c>
      <c r="Y246" s="96">
        <v>0</v>
      </c>
      <c r="Z246" s="96">
        <v>0</v>
      </c>
      <c r="AA246" s="96">
        <v>11862000</v>
      </c>
      <c r="AB246" s="97">
        <v>11861318</v>
      </c>
      <c r="AC246" s="100">
        <v>7912318</v>
      </c>
      <c r="AD246" s="95">
        <v>7912318</v>
      </c>
      <c r="AE246" s="96">
        <v>3949000</v>
      </c>
      <c r="AF246" s="96">
        <v>682</v>
      </c>
      <c r="AG246" s="101">
        <f t="shared" si="13"/>
        <v>66.703068622491983</v>
      </c>
      <c r="AH246" s="99">
        <f>IF(OR(AD246="", AD307="", AD307=0), "", AD246/AD$307*100)</f>
        <v>3.4232545313813465</v>
      </c>
      <c r="AI246" s="102">
        <v>-3963318</v>
      </c>
      <c r="AJ246" s="5">
        <f t="shared" si="14"/>
        <v>-50.090479174370891</v>
      </c>
      <c r="AK246" s="4">
        <f t="shared" si="15"/>
        <v>-0.67106445120968017</v>
      </c>
      <c r="AL246" s="343"/>
      <c r="AM246" s="342"/>
      <c r="AN246" s="342"/>
      <c r="AO246" s="342"/>
      <c r="AP246" s="342"/>
      <c r="AQ246" s="342"/>
      <c r="AR246" s="342"/>
      <c r="AS246" s="3"/>
    </row>
    <row r="247" spans="1:45" ht="24.75" customHeight="1" thickBot="1">
      <c r="A247" s="93" t="s">
        <v>4</v>
      </c>
      <c r="B247" s="94" t="s">
        <v>7</v>
      </c>
      <c r="C247" s="94" t="s">
        <v>21</v>
      </c>
      <c r="D247" s="94" t="s">
        <v>63</v>
      </c>
      <c r="E247" s="94" t="s">
        <v>192</v>
      </c>
      <c r="F247" s="94" t="s">
        <v>21</v>
      </c>
      <c r="G247" s="94" t="s">
        <v>59</v>
      </c>
      <c r="H247" s="177" t="s">
        <v>195</v>
      </c>
      <c r="I247" s="172" t="s">
        <v>12</v>
      </c>
      <c r="J247" s="130"/>
      <c r="K247" s="95">
        <v>0</v>
      </c>
      <c r="L247" s="96">
        <v>0</v>
      </c>
      <c r="M247" s="96">
        <v>3949000</v>
      </c>
      <c r="N247" s="96">
        <v>0</v>
      </c>
      <c r="O247" s="96">
        <v>3949000</v>
      </c>
      <c r="P247" s="96">
        <v>3949000</v>
      </c>
      <c r="Q247" s="96">
        <v>3949000</v>
      </c>
      <c r="R247" s="96">
        <v>3949000</v>
      </c>
      <c r="S247" s="97">
        <v>0</v>
      </c>
      <c r="T247" s="96">
        <v>0</v>
      </c>
      <c r="U247" s="98">
        <f t="shared" si="12"/>
        <v>100</v>
      </c>
      <c r="V247" s="99">
        <f>IF(OR(R247="", R307="", R307=0), "", R247/R$307*100)</f>
        <v>2.7521900801716663</v>
      </c>
      <c r="W247" s="95">
        <v>4477000</v>
      </c>
      <c r="X247" s="96">
        <v>-528000</v>
      </c>
      <c r="Y247" s="96">
        <v>0</v>
      </c>
      <c r="Z247" s="96">
        <v>0</v>
      </c>
      <c r="AA247" s="96">
        <v>3949000</v>
      </c>
      <c r="AB247" s="97">
        <v>3949000</v>
      </c>
      <c r="AC247" s="100">
        <v>0</v>
      </c>
      <c r="AD247" s="95">
        <v>0</v>
      </c>
      <c r="AE247" s="96">
        <v>3949000</v>
      </c>
      <c r="AF247" s="96">
        <v>0</v>
      </c>
      <c r="AG247" s="101">
        <f t="shared" si="13"/>
        <v>0</v>
      </c>
      <c r="AH247" s="99">
        <f>IF(OR(AD247="", AD307="", AD307=0), "", AD247/AD$307*100)</f>
        <v>0</v>
      </c>
      <c r="AI247" s="102">
        <v>3949000</v>
      </c>
      <c r="AJ247" s="5" t="str">
        <f t="shared" si="14"/>
        <v>皆増</v>
      </c>
      <c r="AK247" s="4">
        <f t="shared" si="15"/>
        <v>2.7521900801716663</v>
      </c>
      <c r="AL247" s="147"/>
      <c r="AM247" s="147"/>
      <c r="AN247" s="147"/>
      <c r="AO247" s="147"/>
      <c r="AP247" s="147"/>
      <c r="AQ247" s="147"/>
      <c r="AR247" s="147"/>
    </row>
    <row r="248" spans="1:45" ht="24.75" customHeight="1" thickBot="1">
      <c r="A248" s="103" t="s">
        <v>4</v>
      </c>
      <c r="B248" s="104" t="s">
        <v>7</v>
      </c>
      <c r="C248" s="94" t="s">
        <v>21</v>
      </c>
      <c r="D248" s="94" t="s">
        <v>63</v>
      </c>
      <c r="E248" s="94" t="s">
        <v>192</v>
      </c>
      <c r="F248" s="94" t="s">
        <v>21</v>
      </c>
      <c r="G248" s="94" t="s">
        <v>170</v>
      </c>
      <c r="H248" s="177" t="s">
        <v>196</v>
      </c>
      <c r="I248" s="172" t="s">
        <v>12</v>
      </c>
      <c r="J248" s="130"/>
      <c r="K248" s="95">
        <v>0</v>
      </c>
      <c r="L248" s="96">
        <v>0</v>
      </c>
      <c r="M248" s="96">
        <v>0</v>
      </c>
      <c r="N248" s="96">
        <v>0</v>
      </c>
      <c r="O248" s="96">
        <v>0</v>
      </c>
      <c r="P248" s="96">
        <v>0</v>
      </c>
      <c r="Q248" s="96">
        <v>0</v>
      </c>
      <c r="R248" s="96">
        <v>0</v>
      </c>
      <c r="S248" s="97">
        <v>0</v>
      </c>
      <c r="T248" s="96">
        <v>0</v>
      </c>
      <c r="U248" s="98" t="str">
        <f t="shared" si="12"/>
        <v/>
      </c>
      <c r="V248" s="99">
        <f>IF(OR(R248="", R307="", R307=0), "", R248/R$307*100)</f>
        <v>0</v>
      </c>
      <c r="W248" s="95">
        <v>9191000</v>
      </c>
      <c r="X248" s="96">
        <v>-1278000</v>
      </c>
      <c r="Y248" s="96">
        <v>0</v>
      </c>
      <c r="Z248" s="96">
        <v>0</v>
      </c>
      <c r="AA248" s="96">
        <v>7913000</v>
      </c>
      <c r="AB248" s="97">
        <v>7912318</v>
      </c>
      <c r="AC248" s="100">
        <v>7912318</v>
      </c>
      <c r="AD248" s="95">
        <v>7912318</v>
      </c>
      <c r="AE248" s="96">
        <v>0</v>
      </c>
      <c r="AF248" s="96">
        <v>682</v>
      </c>
      <c r="AG248" s="101">
        <f t="shared" si="13"/>
        <v>99.991381271325665</v>
      </c>
      <c r="AH248" s="99">
        <f>IF(OR(AD248="", AD307="", AD307=0), "", AD248/AD$307*100)</f>
        <v>3.4232545313813465</v>
      </c>
      <c r="AI248" s="102">
        <v>-7912318</v>
      </c>
      <c r="AJ248" s="5" t="str">
        <f t="shared" si="14"/>
        <v>皆減</v>
      </c>
      <c r="AK248" s="4">
        <f t="shared" si="15"/>
        <v>-3.4232545313813465</v>
      </c>
      <c r="AL248" s="147"/>
      <c r="AM248" s="147"/>
      <c r="AN248" s="147"/>
      <c r="AO248" s="147"/>
      <c r="AP248" s="147"/>
      <c r="AQ248" s="147"/>
      <c r="AR248" s="147"/>
    </row>
    <row r="249" spans="1:45" ht="21.75" hidden="1" customHeight="1">
      <c r="A249" s="45" t="s">
        <v>4</v>
      </c>
      <c r="B249" s="46" t="s">
        <v>7</v>
      </c>
      <c r="C249" s="94" t="s">
        <v>21</v>
      </c>
      <c r="D249" s="94" t="s">
        <v>63</v>
      </c>
      <c r="E249" s="94" t="s">
        <v>98</v>
      </c>
      <c r="F249" s="94" t="s">
        <v>5</v>
      </c>
      <c r="G249" s="94" t="s">
        <v>5</v>
      </c>
      <c r="H249" s="177" t="s">
        <v>99</v>
      </c>
      <c r="I249" s="172" t="s">
        <v>12</v>
      </c>
      <c r="J249" s="130"/>
      <c r="K249" s="95">
        <v>0</v>
      </c>
      <c r="L249" s="96">
        <v>0</v>
      </c>
      <c r="M249" s="96">
        <v>0</v>
      </c>
      <c r="N249" s="96">
        <v>0</v>
      </c>
      <c r="O249" s="96">
        <v>0</v>
      </c>
      <c r="P249" s="96">
        <v>0</v>
      </c>
      <c r="Q249" s="96">
        <v>0</v>
      </c>
      <c r="R249" s="96">
        <v>0</v>
      </c>
      <c r="S249" s="97">
        <v>0</v>
      </c>
      <c r="T249" s="96">
        <v>0</v>
      </c>
      <c r="U249" s="98" t="str">
        <f t="shared" si="12"/>
        <v/>
      </c>
      <c r="V249" s="99">
        <f>IF(OR(R249="", R307="", R307=0), "", R249/R$307*100)</f>
        <v>0</v>
      </c>
      <c r="W249" s="95">
        <v>20427000</v>
      </c>
      <c r="X249" s="96">
        <v>5073000</v>
      </c>
      <c r="Y249" s="96">
        <v>0</v>
      </c>
      <c r="Z249" s="96">
        <v>0</v>
      </c>
      <c r="AA249" s="96">
        <v>25500000</v>
      </c>
      <c r="AB249" s="97">
        <v>24365172</v>
      </c>
      <c r="AC249" s="100">
        <v>24365172</v>
      </c>
      <c r="AD249" s="95">
        <v>24365172</v>
      </c>
      <c r="AE249" s="96">
        <v>0</v>
      </c>
      <c r="AF249" s="96">
        <v>1134828</v>
      </c>
      <c r="AG249" s="101">
        <f t="shared" si="13"/>
        <v>95.54969411764705</v>
      </c>
      <c r="AH249" s="99">
        <f>IF(OR(AD249="", AD307="", AD307=0), "", AD249/AD$307*100)</f>
        <v>10.541561329674302</v>
      </c>
      <c r="AI249" s="102">
        <v>-24365172</v>
      </c>
      <c r="AJ249" s="30" t="str">
        <f t="shared" si="14"/>
        <v>皆減</v>
      </c>
      <c r="AK249" s="29">
        <f t="shared" si="15"/>
        <v>-10.541561329674302</v>
      </c>
      <c r="AL249" s="342"/>
      <c r="AM249" s="342"/>
      <c r="AN249" s="342"/>
      <c r="AO249" s="342"/>
      <c r="AP249" s="342"/>
      <c r="AQ249" s="342"/>
      <c r="AR249" s="342"/>
      <c r="AS249" s="3"/>
    </row>
    <row r="250" spans="1:45" ht="21.75" hidden="1" customHeight="1">
      <c r="A250" s="56" t="s">
        <v>4</v>
      </c>
      <c r="B250" s="57" t="s">
        <v>7</v>
      </c>
      <c r="C250" s="94" t="s">
        <v>21</v>
      </c>
      <c r="D250" s="94" t="s">
        <v>63</v>
      </c>
      <c r="E250" s="94" t="s">
        <v>98</v>
      </c>
      <c r="F250" s="94" t="s">
        <v>21</v>
      </c>
      <c r="G250" s="94" t="s">
        <v>5</v>
      </c>
      <c r="H250" s="177" t="s">
        <v>100</v>
      </c>
      <c r="I250" s="172" t="s">
        <v>12</v>
      </c>
      <c r="J250" s="130"/>
      <c r="K250" s="95">
        <v>0</v>
      </c>
      <c r="L250" s="96">
        <v>0</v>
      </c>
      <c r="M250" s="96">
        <v>0</v>
      </c>
      <c r="N250" s="96">
        <v>0</v>
      </c>
      <c r="O250" s="96">
        <v>0</v>
      </c>
      <c r="P250" s="96">
        <v>0</v>
      </c>
      <c r="Q250" s="96">
        <v>0</v>
      </c>
      <c r="R250" s="96">
        <v>0</v>
      </c>
      <c r="S250" s="97">
        <v>0</v>
      </c>
      <c r="T250" s="96">
        <v>0</v>
      </c>
      <c r="U250" s="98" t="str">
        <f t="shared" si="12"/>
        <v/>
      </c>
      <c r="V250" s="99">
        <f>IF(OR(R250="", R307="", R307=0), "", R250/R$307*100)</f>
        <v>0</v>
      </c>
      <c r="W250" s="95">
        <v>20427000</v>
      </c>
      <c r="X250" s="96">
        <v>5073000</v>
      </c>
      <c r="Y250" s="96">
        <v>0</v>
      </c>
      <c r="Z250" s="96">
        <v>0</v>
      </c>
      <c r="AA250" s="96">
        <v>25500000</v>
      </c>
      <c r="AB250" s="97">
        <v>24365172</v>
      </c>
      <c r="AC250" s="100">
        <v>24365172</v>
      </c>
      <c r="AD250" s="95">
        <v>24365172</v>
      </c>
      <c r="AE250" s="96">
        <v>0</v>
      </c>
      <c r="AF250" s="96">
        <v>1134828</v>
      </c>
      <c r="AG250" s="101">
        <f t="shared" si="13"/>
        <v>95.54969411764705</v>
      </c>
      <c r="AH250" s="99">
        <f>IF(OR(AD250="", AD307="", AD307=0), "", AD250/AD$307*100)</f>
        <v>10.541561329674302</v>
      </c>
      <c r="AI250" s="102">
        <v>-24365172</v>
      </c>
      <c r="AJ250" s="5" t="str">
        <f t="shared" si="14"/>
        <v>皆減</v>
      </c>
      <c r="AK250" s="4">
        <f t="shared" si="15"/>
        <v>-10.541561329674302</v>
      </c>
      <c r="AL250" s="342"/>
      <c r="AM250" s="342"/>
      <c r="AN250" s="342"/>
      <c r="AO250" s="342"/>
      <c r="AP250" s="342"/>
      <c r="AQ250" s="342"/>
      <c r="AR250" s="342"/>
      <c r="AS250" s="3"/>
    </row>
    <row r="251" spans="1:45" ht="22.5" customHeight="1" thickBot="1">
      <c r="A251" s="67" t="s">
        <v>4</v>
      </c>
      <c r="B251" s="68" t="s">
        <v>7</v>
      </c>
      <c r="C251" s="94" t="s">
        <v>21</v>
      </c>
      <c r="D251" s="94" t="s">
        <v>63</v>
      </c>
      <c r="E251" s="94" t="s">
        <v>98</v>
      </c>
      <c r="F251" s="94" t="s">
        <v>21</v>
      </c>
      <c r="G251" s="94" t="s">
        <v>23</v>
      </c>
      <c r="H251" s="177" t="s">
        <v>99</v>
      </c>
      <c r="I251" s="172" t="s">
        <v>12</v>
      </c>
      <c r="J251" s="130"/>
      <c r="K251" s="95">
        <v>0</v>
      </c>
      <c r="L251" s="96">
        <v>0</v>
      </c>
      <c r="M251" s="96">
        <v>0</v>
      </c>
      <c r="N251" s="96">
        <v>0</v>
      </c>
      <c r="O251" s="96">
        <v>0</v>
      </c>
      <c r="P251" s="96">
        <v>0</v>
      </c>
      <c r="Q251" s="96">
        <v>0</v>
      </c>
      <c r="R251" s="96">
        <v>0</v>
      </c>
      <c r="S251" s="97">
        <v>0</v>
      </c>
      <c r="T251" s="96">
        <v>0</v>
      </c>
      <c r="U251" s="98" t="str">
        <f t="shared" si="12"/>
        <v/>
      </c>
      <c r="V251" s="99">
        <f>IF(OR(R251="", R307="", R307=0), "", R251/R$307*100)</f>
        <v>0</v>
      </c>
      <c r="W251" s="95">
        <v>20427000</v>
      </c>
      <c r="X251" s="96">
        <v>5073000</v>
      </c>
      <c r="Y251" s="96">
        <v>0</v>
      </c>
      <c r="Z251" s="96">
        <v>0</v>
      </c>
      <c r="AA251" s="96">
        <v>25500000</v>
      </c>
      <c r="AB251" s="97">
        <v>24365172</v>
      </c>
      <c r="AC251" s="100">
        <v>24365172</v>
      </c>
      <c r="AD251" s="95">
        <v>24365172</v>
      </c>
      <c r="AE251" s="96">
        <v>0</v>
      </c>
      <c r="AF251" s="96">
        <v>1134828</v>
      </c>
      <c r="AG251" s="101">
        <f t="shared" si="13"/>
        <v>95.54969411764705</v>
      </c>
      <c r="AH251" s="99">
        <f>IF(OR(AD251="", AD307="", AD307=0), "", AD251/AD$307*100)</f>
        <v>10.541561329674302</v>
      </c>
      <c r="AI251" s="102">
        <v>-24365172</v>
      </c>
      <c r="AJ251" s="5" t="str">
        <f t="shared" si="14"/>
        <v>皆減</v>
      </c>
      <c r="AK251" s="4">
        <f t="shared" si="15"/>
        <v>-10.541561329674302</v>
      </c>
      <c r="AL251" s="342"/>
      <c r="AM251" s="342"/>
      <c r="AN251" s="342"/>
      <c r="AO251" s="342"/>
      <c r="AP251" s="342"/>
      <c r="AQ251" s="342"/>
      <c r="AR251" s="342"/>
      <c r="AS251" s="3"/>
    </row>
    <row r="252" spans="1:45" ht="31.5" hidden="1" customHeight="1" thickBot="1">
      <c r="A252" s="45" t="s">
        <v>4</v>
      </c>
      <c r="B252" s="46" t="s">
        <v>7</v>
      </c>
      <c r="C252" s="94" t="s">
        <v>21</v>
      </c>
      <c r="D252" s="94" t="s">
        <v>63</v>
      </c>
      <c r="E252" s="94" t="s">
        <v>46</v>
      </c>
      <c r="F252" s="94" t="s">
        <v>5</v>
      </c>
      <c r="G252" s="94" t="s">
        <v>5</v>
      </c>
      <c r="H252" s="177" t="s">
        <v>47</v>
      </c>
      <c r="I252" s="172" t="s">
        <v>12</v>
      </c>
      <c r="J252" s="130"/>
      <c r="K252" s="95">
        <v>0</v>
      </c>
      <c r="L252" s="96">
        <v>27200000</v>
      </c>
      <c r="M252" s="96">
        <v>3564000</v>
      </c>
      <c r="N252" s="96">
        <v>0</v>
      </c>
      <c r="O252" s="96">
        <v>30764000</v>
      </c>
      <c r="P252" s="96">
        <v>28649500</v>
      </c>
      <c r="Q252" s="96">
        <v>28649500</v>
      </c>
      <c r="R252" s="96">
        <v>28649500</v>
      </c>
      <c r="S252" s="97">
        <v>0</v>
      </c>
      <c r="T252" s="96">
        <v>2114500</v>
      </c>
      <c r="U252" s="98">
        <f t="shared" si="12"/>
        <v>93.126706540111812</v>
      </c>
      <c r="V252" s="99">
        <f>IF(OR(R252="", R307="", R307=0), "", R252/R$307*100)</f>
        <v>19.966794049601962</v>
      </c>
      <c r="W252" s="95">
        <v>16608000</v>
      </c>
      <c r="X252" s="96">
        <v>57548000</v>
      </c>
      <c r="Y252" s="96">
        <v>0</v>
      </c>
      <c r="Z252" s="96">
        <v>-13200</v>
      </c>
      <c r="AA252" s="96">
        <v>74142800</v>
      </c>
      <c r="AB252" s="97">
        <v>68343063</v>
      </c>
      <c r="AC252" s="100">
        <v>68343063</v>
      </c>
      <c r="AD252" s="95">
        <v>68343063</v>
      </c>
      <c r="AE252" s="96">
        <v>3564000</v>
      </c>
      <c r="AF252" s="96">
        <v>2235737</v>
      </c>
      <c r="AG252" s="101">
        <f t="shared" si="13"/>
        <v>92.177612660973153</v>
      </c>
      <c r="AH252" s="99">
        <f>IF(OR(AD252="", AD307="", AD307=0), "", AD252/AD$307*100)</f>
        <v>29.568541115666847</v>
      </c>
      <c r="AI252" s="102">
        <v>-39693563</v>
      </c>
      <c r="AJ252" s="30">
        <f t="shared" si="14"/>
        <v>-58.079871251892826</v>
      </c>
      <c r="AK252" s="29">
        <f t="shared" si="15"/>
        <v>-9.6017470660648847</v>
      </c>
      <c r="AL252" s="148"/>
      <c r="AM252" s="168"/>
      <c r="AN252" s="168"/>
      <c r="AO252" s="168"/>
      <c r="AP252" s="168"/>
      <c r="AQ252" s="168"/>
      <c r="AR252" s="168"/>
      <c r="AS252" s="3"/>
    </row>
    <row r="253" spans="1:45" ht="20.25" hidden="1" customHeight="1">
      <c r="A253" s="56" t="s">
        <v>4</v>
      </c>
      <c r="B253" s="57" t="s">
        <v>7</v>
      </c>
      <c r="C253" s="94" t="s">
        <v>21</v>
      </c>
      <c r="D253" s="94" t="s">
        <v>63</v>
      </c>
      <c r="E253" s="94" t="s">
        <v>46</v>
      </c>
      <c r="F253" s="94" t="s">
        <v>21</v>
      </c>
      <c r="G253" s="94" t="s">
        <v>5</v>
      </c>
      <c r="H253" s="177" t="s">
        <v>48</v>
      </c>
      <c r="I253" s="172" t="s">
        <v>12</v>
      </c>
      <c r="J253" s="130"/>
      <c r="K253" s="95">
        <v>0</v>
      </c>
      <c r="L253" s="96">
        <v>0</v>
      </c>
      <c r="M253" s="96">
        <v>0</v>
      </c>
      <c r="N253" s="96">
        <v>0</v>
      </c>
      <c r="O253" s="96">
        <v>0</v>
      </c>
      <c r="P253" s="96">
        <v>0</v>
      </c>
      <c r="Q253" s="96">
        <v>0</v>
      </c>
      <c r="R253" s="96">
        <v>0</v>
      </c>
      <c r="S253" s="97">
        <v>0</v>
      </c>
      <c r="T253" s="96">
        <v>0</v>
      </c>
      <c r="U253" s="98" t="str">
        <f t="shared" si="12"/>
        <v/>
      </c>
      <c r="V253" s="99">
        <f>IF(OR(R253="", R307="", R307=0), "", R253/R$307*100)</f>
        <v>0</v>
      </c>
      <c r="W253" s="95">
        <v>608000</v>
      </c>
      <c r="X253" s="96">
        <v>-18000</v>
      </c>
      <c r="Y253" s="96">
        <v>0</v>
      </c>
      <c r="Z253" s="96">
        <v>0</v>
      </c>
      <c r="AA253" s="96">
        <v>590000</v>
      </c>
      <c r="AB253" s="97">
        <v>589900</v>
      </c>
      <c r="AC253" s="100">
        <v>589900</v>
      </c>
      <c r="AD253" s="95">
        <v>589900</v>
      </c>
      <c r="AE253" s="96">
        <v>0</v>
      </c>
      <c r="AF253" s="96">
        <v>100</v>
      </c>
      <c r="AG253" s="101">
        <f t="shared" si="13"/>
        <v>99.983050847457619</v>
      </c>
      <c r="AH253" s="99">
        <f>IF(OR(AD253="", AD307="", AD307=0), "", AD253/AD$307*100)</f>
        <v>0.25521950053850928</v>
      </c>
      <c r="AI253" s="102">
        <v>-589900</v>
      </c>
      <c r="AJ253" s="5" t="str">
        <f t="shared" si="14"/>
        <v>皆減</v>
      </c>
      <c r="AK253" s="4">
        <f t="shared" si="15"/>
        <v>-0.25521950053850928</v>
      </c>
      <c r="AL253" s="342"/>
      <c r="AM253" s="342"/>
      <c r="AN253" s="342"/>
      <c r="AO253" s="342"/>
      <c r="AP253" s="342"/>
      <c r="AQ253" s="342"/>
      <c r="AR253" s="342"/>
      <c r="AS253" s="3"/>
    </row>
    <row r="254" spans="1:45" ht="20.25" customHeight="1" thickBot="1">
      <c r="A254" s="89" t="s">
        <v>4</v>
      </c>
      <c r="B254" s="90" t="s">
        <v>7</v>
      </c>
      <c r="C254" s="94" t="s">
        <v>21</v>
      </c>
      <c r="D254" s="94" t="s">
        <v>63</v>
      </c>
      <c r="E254" s="94" t="s">
        <v>46</v>
      </c>
      <c r="F254" s="94" t="s">
        <v>21</v>
      </c>
      <c r="G254" s="94" t="s">
        <v>23</v>
      </c>
      <c r="H254" s="177" t="s">
        <v>197</v>
      </c>
      <c r="I254" s="172" t="s">
        <v>12</v>
      </c>
      <c r="J254" s="130"/>
      <c r="K254" s="95">
        <v>0</v>
      </c>
      <c r="L254" s="96">
        <v>0</v>
      </c>
      <c r="M254" s="96">
        <v>0</v>
      </c>
      <c r="N254" s="96">
        <v>0</v>
      </c>
      <c r="O254" s="96">
        <v>0</v>
      </c>
      <c r="P254" s="96">
        <v>0</v>
      </c>
      <c r="Q254" s="96">
        <v>0</v>
      </c>
      <c r="R254" s="96">
        <v>0</v>
      </c>
      <c r="S254" s="97">
        <v>0</v>
      </c>
      <c r="T254" s="96">
        <v>0</v>
      </c>
      <c r="U254" s="98" t="str">
        <f t="shared" si="12"/>
        <v/>
      </c>
      <c r="V254" s="99">
        <f>IF(OR(R254="", R307="", R307=0), "", R254/R$307*100)</f>
        <v>0</v>
      </c>
      <c r="W254" s="95">
        <v>608000</v>
      </c>
      <c r="X254" s="96">
        <v>-18000</v>
      </c>
      <c r="Y254" s="96">
        <v>0</v>
      </c>
      <c r="Z254" s="96">
        <v>0</v>
      </c>
      <c r="AA254" s="96">
        <v>590000</v>
      </c>
      <c r="AB254" s="97">
        <v>589900</v>
      </c>
      <c r="AC254" s="100">
        <v>589900</v>
      </c>
      <c r="AD254" s="95">
        <v>589900</v>
      </c>
      <c r="AE254" s="96">
        <v>0</v>
      </c>
      <c r="AF254" s="96">
        <v>100</v>
      </c>
      <c r="AG254" s="101">
        <f t="shared" si="13"/>
        <v>99.983050847457619</v>
      </c>
      <c r="AH254" s="99">
        <f>IF(OR(AD254="", AD307="", AD307=0), "", AD254/AD$307*100)</f>
        <v>0.25521950053850928</v>
      </c>
      <c r="AI254" s="102">
        <v>-589900</v>
      </c>
      <c r="AJ254" s="5" t="str">
        <f t="shared" si="14"/>
        <v>皆減</v>
      </c>
      <c r="AK254" s="4">
        <f t="shared" si="15"/>
        <v>-0.25521950053850928</v>
      </c>
      <c r="AL254" s="342"/>
      <c r="AM254" s="342"/>
      <c r="AN254" s="342"/>
      <c r="AO254" s="342"/>
      <c r="AP254" s="342"/>
      <c r="AQ254" s="342"/>
      <c r="AR254" s="342"/>
      <c r="AS254" s="3"/>
    </row>
    <row r="255" spans="1:45" ht="18.75" hidden="1" customHeight="1">
      <c r="A255" s="45" t="s">
        <v>4</v>
      </c>
      <c r="B255" s="46" t="s">
        <v>7</v>
      </c>
      <c r="C255" s="94" t="s">
        <v>21</v>
      </c>
      <c r="D255" s="94" t="s">
        <v>63</v>
      </c>
      <c r="E255" s="94" t="s">
        <v>46</v>
      </c>
      <c r="F255" s="94" t="s">
        <v>15</v>
      </c>
      <c r="G255" s="94" t="s">
        <v>5</v>
      </c>
      <c r="H255" s="177" t="s">
        <v>65</v>
      </c>
      <c r="I255" s="172" t="s">
        <v>12</v>
      </c>
      <c r="J255" s="130"/>
      <c r="K255" s="95">
        <v>0</v>
      </c>
      <c r="L255" s="96">
        <v>0</v>
      </c>
      <c r="M255" s="96">
        <v>0</v>
      </c>
      <c r="N255" s="96">
        <v>0</v>
      </c>
      <c r="O255" s="96">
        <v>0</v>
      </c>
      <c r="P255" s="96">
        <v>0</v>
      </c>
      <c r="Q255" s="96">
        <v>0</v>
      </c>
      <c r="R255" s="96">
        <v>0</v>
      </c>
      <c r="S255" s="97">
        <v>0</v>
      </c>
      <c r="T255" s="96">
        <v>0</v>
      </c>
      <c r="U255" s="98" t="str">
        <f t="shared" si="12"/>
        <v/>
      </c>
      <c r="V255" s="99">
        <f>IF(OR(R255="", R307="", R307=0), "", R255/R$307*100)</f>
        <v>0</v>
      </c>
      <c r="W255" s="95">
        <v>16000000</v>
      </c>
      <c r="X255" s="96">
        <v>27962000</v>
      </c>
      <c r="Y255" s="96">
        <v>0</v>
      </c>
      <c r="Z255" s="96">
        <v>-13200</v>
      </c>
      <c r="AA255" s="96">
        <v>43948800</v>
      </c>
      <c r="AB255" s="97">
        <v>42788763</v>
      </c>
      <c r="AC255" s="100">
        <v>42788763</v>
      </c>
      <c r="AD255" s="95">
        <v>42788763</v>
      </c>
      <c r="AE255" s="96">
        <v>0</v>
      </c>
      <c r="AF255" s="96">
        <v>1160037</v>
      </c>
      <c r="AG255" s="101">
        <f t="shared" si="13"/>
        <v>97.360480832241166</v>
      </c>
      <c r="AH255" s="99">
        <f>IF(OR(AD255="", AD307="", AD307=0), "", AD255/AD$307*100)</f>
        <v>18.512505037329454</v>
      </c>
      <c r="AI255" s="102">
        <v>-42788763</v>
      </c>
      <c r="AJ255" s="30" t="str">
        <f t="shared" si="14"/>
        <v>皆減</v>
      </c>
      <c r="AK255" s="29">
        <f t="shared" si="15"/>
        <v>-18.512505037329454</v>
      </c>
      <c r="AL255" s="147"/>
      <c r="AM255" s="147"/>
      <c r="AN255" s="147"/>
      <c r="AO255" s="147"/>
      <c r="AP255" s="147"/>
      <c r="AQ255" s="147"/>
      <c r="AR255" s="147"/>
      <c r="AS255" s="3"/>
    </row>
    <row r="256" spans="1:45" ht="16.5" customHeight="1" thickBot="1">
      <c r="A256" s="56" t="s">
        <v>4</v>
      </c>
      <c r="B256" s="57" t="s">
        <v>7</v>
      </c>
      <c r="C256" s="94" t="s">
        <v>21</v>
      </c>
      <c r="D256" s="94" t="s">
        <v>63</v>
      </c>
      <c r="E256" s="94" t="s">
        <v>46</v>
      </c>
      <c r="F256" s="94" t="s">
        <v>15</v>
      </c>
      <c r="G256" s="94" t="s">
        <v>198</v>
      </c>
      <c r="H256" s="177" t="s">
        <v>199</v>
      </c>
      <c r="I256" s="172" t="s">
        <v>12</v>
      </c>
      <c r="J256" s="130"/>
      <c r="K256" s="95">
        <v>0</v>
      </c>
      <c r="L256" s="96">
        <v>0</v>
      </c>
      <c r="M256" s="96">
        <v>0</v>
      </c>
      <c r="N256" s="96">
        <v>0</v>
      </c>
      <c r="O256" s="96">
        <v>0</v>
      </c>
      <c r="P256" s="96">
        <v>0</v>
      </c>
      <c r="Q256" s="96">
        <v>0</v>
      </c>
      <c r="R256" s="96">
        <v>0</v>
      </c>
      <c r="S256" s="97">
        <v>0</v>
      </c>
      <c r="T256" s="96">
        <v>0</v>
      </c>
      <c r="U256" s="98" t="str">
        <f t="shared" si="12"/>
        <v/>
      </c>
      <c r="V256" s="99">
        <f>IF(OR(R256="", R307="", R307=0), "", R256/R$307*100)</f>
        <v>0</v>
      </c>
      <c r="W256" s="95">
        <v>0</v>
      </c>
      <c r="X256" s="96">
        <v>17682000</v>
      </c>
      <c r="Y256" s="96">
        <v>0</v>
      </c>
      <c r="Z256" s="96">
        <v>0</v>
      </c>
      <c r="AA256" s="96">
        <v>17682000</v>
      </c>
      <c r="AB256" s="97">
        <v>17346200</v>
      </c>
      <c r="AC256" s="100">
        <v>17346200</v>
      </c>
      <c r="AD256" s="95">
        <v>17346200</v>
      </c>
      <c r="AE256" s="96">
        <v>0</v>
      </c>
      <c r="AF256" s="96">
        <v>335800</v>
      </c>
      <c r="AG256" s="101">
        <f t="shared" si="13"/>
        <v>98.100893564076458</v>
      </c>
      <c r="AH256" s="99">
        <f>IF(OR(AD256="", AD307="", AD307=0), "", AD256/AD$307*100)</f>
        <v>7.5048118329226812</v>
      </c>
      <c r="AI256" s="102">
        <v>-17346200</v>
      </c>
      <c r="AJ256" s="5" t="str">
        <f t="shared" si="14"/>
        <v>皆減</v>
      </c>
      <c r="AK256" s="4">
        <f t="shared" si="15"/>
        <v>-7.5048118329226812</v>
      </c>
      <c r="AL256" s="147"/>
      <c r="AM256" s="147"/>
      <c r="AN256" s="147"/>
      <c r="AO256" s="147"/>
      <c r="AP256" s="147"/>
      <c r="AQ256" s="147"/>
      <c r="AR256" s="147"/>
      <c r="AS256" s="3"/>
    </row>
    <row r="257" spans="1:45" ht="16.5" customHeight="1" thickBot="1">
      <c r="A257" s="56" t="s">
        <v>4</v>
      </c>
      <c r="B257" s="57" t="s">
        <v>7</v>
      </c>
      <c r="C257" s="94" t="s">
        <v>21</v>
      </c>
      <c r="D257" s="94" t="s">
        <v>63</v>
      </c>
      <c r="E257" s="94" t="s">
        <v>46</v>
      </c>
      <c r="F257" s="94" t="s">
        <v>15</v>
      </c>
      <c r="G257" s="94" t="s">
        <v>200</v>
      </c>
      <c r="H257" s="177" t="s">
        <v>201</v>
      </c>
      <c r="I257" s="172" t="s">
        <v>12</v>
      </c>
      <c r="J257" s="130"/>
      <c r="K257" s="95">
        <v>0</v>
      </c>
      <c r="L257" s="96">
        <v>0</v>
      </c>
      <c r="M257" s="96">
        <v>0</v>
      </c>
      <c r="N257" s="96">
        <v>0</v>
      </c>
      <c r="O257" s="96">
        <v>0</v>
      </c>
      <c r="P257" s="96">
        <v>0</v>
      </c>
      <c r="Q257" s="96">
        <v>0</v>
      </c>
      <c r="R257" s="96">
        <v>0</v>
      </c>
      <c r="S257" s="97">
        <v>0</v>
      </c>
      <c r="T257" s="96">
        <v>0</v>
      </c>
      <c r="U257" s="98" t="str">
        <f t="shared" si="12"/>
        <v/>
      </c>
      <c r="V257" s="99">
        <f>IF(OR(R257="", R307="", R307=0), "", R257/R$307*100)</f>
        <v>0</v>
      </c>
      <c r="W257" s="95">
        <v>0</v>
      </c>
      <c r="X257" s="96">
        <v>1851000</v>
      </c>
      <c r="Y257" s="96">
        <v>0</v>
      </c>
      <c r="Z257" s="96">
        <v>0</v>
      </c>
      <c r="AA257" s="96">
        <v>1851000</v>
      </c>
      <c r="AB257" s="97">
        <v>1850500</v>
      </c>
      <c r="AC257" s="100">
        <v>1850500</v>
      </c>
      <c r="AD257" s="95">
        <v>1850500</v>
      </c>
      <c r="AE257" s="96">
        <v>0</v>
      </c>
      <c r="AF257" s="96">
        <v>500</v>
      </c>
      <c r="AG257" s="101">
        <f t="shared" si="13"/>
        <v>99.972987574284161</v>
      </c>
      <c r="AH257" s="99">
        <f>IF(OR(AD257="", AD307="", AD307=0), "", AD257/AD$307*100)</f>
        <v>0.8006165210145979</v>
      </c>
      <c r="AI257" s="102">
        <v>-1850500</v>
      </c>
      <c r="AJ257" s="5" t="str">
        <f t="shared" si="14"/>
        <v>皆減</v>
      </c>
      <c r="AK257" s="4">
        <f t="shared" si="15"/>
        <v>-0.8006165210145979</v>
      </c>
      <c r="AL257" s="147"/>
      <c r="AM257" s="147"/>
      <c r="AN257" s="147"/>
      <c r="AO257" s="147"/>
      <c r="AP257" s="147"/>
      <c r="AQ257" s="147"/>
      <c r="AR257" s="147"/>
      <c r="AS257" s="3"/>
    </row>
    <row r="258" spans="1:45" ht="16.5" customHeight="1" thickBot="1">
      <c r="A258" s="56" t="s">
        <v>4</v>
      </c>
      <c r="B258" s="57" t="s">
        <v>7</v>
      </c>
      <c r="C258" s="94" t="s">
        <v>21</v>
      </c>
      <c r="D258" s="94" t="s">
        <v>63</v>
      </c>
      <c r="E258" s="94" t="s">
        <v>46</v>
      </c>
      <c r="F258" s="94" t="s">
        <v>15</v>
      </c>
      <c r="G258" s="94" t="s">
        <v>202</v>
      </c>
      <c r="H258" s="177" t="s">
        <v>203</v>
      </c>
      <c r="I258" s="172" t="s">
        <v>12</v>
      </c>
      <c r="J258" s="130"/>
      <c r="K258" s="95">
        <v>0</v>
      </c>
      <c r="L258" s="96">
        <v>0</v>
      </c>
      <c r="M258" s="96">
        <v>0</v>
      </c>
      <c r="N258" s="96">
        <v>0</v>
      </c>
      <c r="O258" s="96">
        <v>0</v>
      </c>
      <c r="P258" s="96">
        <v>0</v>
      </c>
      <c r="Q258" s="96">
        <v>0</v>
      </c>
      <c r="R258" s="96">
        <v>0</v>
      </c>
      <c r="S258" s="97">
        <v>0</v>
      </c>
      <c r="T258" s="96">
        <v>0</v>
      </c>
      <c r="U258" s="98" t="str">
        <f t="shared" si="12"/>
        <v/>
      </c>
      <c r="V258" s="99">
        <f>IF(OR(R258="", R307="", R307=0), "", R258/R$307*100)</f>
        <v>0</v>
      </c>
      <c r="W258" s="95">
        <v>0</v>
      </c>
      <c r="X258" s="96">
        <v>1200000</v>
      </c>
      <c r="Y258" s="96">
        <v>0</v>
      </c>
      <c r="Z258" s="96">
        <v>0</v>
      </c>
      <c r="AA258" s="96">
        <v>1200000</v>
      </c>
      <c r="AB258" s="97">
        <v>1200000</v>
      </c>
      <c r="AC258" s="100">
        <v>1200000</v>
      </c>
      <c r="AD258" s="95">
        <v>1200000</v>
      </c>
      <c r="AE258" s="96">
        <v>0</v>
      </c>
      <c r="AF258" s="96">
        <v>0</v>
      </c>
      <c r="AG258" s="101">
        <f t="shared" si="13"/>
        <v>100</v>
      </c>
      <c r="AH258" s="99">
        <f>IF(OR(AD258="", AD307="", AD307=0), "", AD258/AD$307*100)</f>
        <v>0.51917850592678605</v>
      </c>
      <c r="AI258" s="102">
        <v>-1200000</v>
      </c>
      <c r="AJ258" s="5" t="str">
        <f t="shared" si="14"/>
        <v>皆減</v>
      </c>
      <c r="AK258" s="4">
        <f t="shared" si="15"/>
        <v>-0.51917850592678605</v>
      </c>
      <c r="AL258" s="147"/>
      <c r="AM258" s="147"/>
      <c r="AN258" s="147"/>
      <c r="AO258" s="147"/>
      <c r="AP258" s="147"/>
      <c r="AQ258" s="147"/>
      <c r="AR258" s="147"/>
      <c r="AS258" s="3"/>
    </row>
    <row r="259" spans="1:45" ht="16.5" customHeight="1" thickBot="1">
      <c r="A259" s="56" t="s">
        <v>4</v>
      </c>
      <c r="B259" s="57" t="s">
        <v>7</v>
      </c>
      <c r="C259" s="94" t="s">
        <v>21</v>
      </c>
      <c r="D259" s="94" t="s">
        <v>63</v>
      </c>
      <c r="E259" s="94" t="s">
        <v>46</v>
      </c>
      <c r="F259" s="94" t="s">
        <v>15</v>
      </c>
      <c r="G259" s="94" t="s">
        <v>204</v>
      </c>
      <c r="H259" s="177" t="s">
        <v>205</v>
      </c>
      <c r="I259" s="172" t="s">
        <v>12</v>
      </c>
      <c r="J259" s="130"/>
      <c r="K259" s="95">
        <v>0</v>
      </c>
      <c r="L259" s="96">
        <v>0</v>
      </c>
      <c r="M259" s="96">
        <v>0</v>
      </c>
      <c r="N259" s="96">
        <v>0</v>
      </c>
      <c r="O259" s="96">
        <v>0</v>
      </c>
      <c r="P259" s="96">
        <v>0</v>
      </c>
      <c r="Q259" s="96">
        <v>0</v>
      </c>
      <c r="R259" s="96">
        <v>0</v>
      </c>
      <c r="S259" s="97">
        <v>0</v>
      </c>
      <c r="T259" s="96">
        <v>0</v>
      </c>
      <c r="U259" s="98" t="str">
        <f t="shared" ref="U259:U307" si="16">IF(OR(R259="", O259="", O259=0), "", R259/O259*100)</f>
        <v/>
      </c>
      <c r="V259" s="99">
        <f>IF(OR(R259="", R307="", R307=0), "", R259/R$307*100)</f>
        <v>0</v>
      </c>
      <c r="W259" s="95">
        <v>0</v>
      </c>
      <c r="X259" s="96">
        <v>3274000</v>
      </c>
      <c r="Y259" s="96">
        <v>0</v>
      </c>
      <c r="Z259" s="96">
        <v>0</v>
      </c>
      <c r="AA259" s="96">
        <v>3274000</v>
      </c>
      <c r="AB259" s="97">
        <v>3065100</v>
      </c>
      <c r="AC259" s="100">
        <v>3065100</v>
      </c>
      <c r="AD259" s="95">
        <v>3065100</v>
      </c>
      <c r="AE259" s="96">
        <v>0</v>
      </c>
      <c r="AF259" s="96">
        <v>208900</v>
      </c>
      <c r="AG259" s="101">
        <f t="shared" ref="AG259:AG307" si="17">IF(OR(AD259="", AA259="", AA259=0), "", AD259/AA259*100)</f>
        <v>93.619425778863771</v>
      </c>
      <c r="AH259" s="99">
        <f>IF(OR(AD259="", AD307="", AD307=0), "", AD259/AD$307*100)</f>
        <v>1.3261116987634933</v>
      </c>
      <c r="AI259" s="102">
        <v>-3065100</v>
      </c>
      <c r="AJ259" s="5" t="str">
        <f t="shared" ref="AJ259:AJ307" si="18">IF(AI259=0, 0, IF(AND(OR(R259="", R259=0), AD259&lt;&gt;"", AD259&lt;&gt;0), "皆減", IF(AND(OR(AD259="", AD259=0), R259&lt;&gt;"", R259&lt;&gt;0), "皆増", AI259/AD259*100)))</f>
        <v>皆減</v>
      </c>
      <c r="AK259" s="4">
        <f t="shared" ref="AK259:AK307" si="19">IF(V259="", IF(AH259="", "", 0-AH259), IF(AH259="", V259, V259-AH259))</f>
        <v>-1.3261116987634933</v>
      </c>
      <c r="AL259" s="147"/>
      <c r="AM259" s="147"/>
      <c r="AN259" s="147"/>
      <c r="AO259" s="147"/>
      <c r="AP259" s="147"/>
      <c r="AQ259" s="147"/>
      <c r="AR259" s="147"/>
      <c r="AS259" s="3"/>
    </row>
    <row r="260" spans="1:45" ht="16.5" customHeight="1" thickBot="1">
      <c r="A260" s="56" t="s">
        <v>4</v>
      </c>
      <c r="B260" s="57" t="s">
        <v>7</v>
      </c>
      <c r="C260" s="94" t="s">
        <v>21</v>
      </c>
      <c r="D260" s="94" t="s">
        <v>63</v>
      </c>
      <c r="E260" s="94" t="s">
        <v>46</v>
      </c>
      <c r="F260" s="94" t="s">
        <v>15</v>
      </c>
      <c r="G260" s="94" t="s">
        <v>206</v>
      </c>
      <c r="H260" s="177" t="s">
        <v>207</v>
      </c>
      <c r="I260" s="172" t="s">
        <v>12</v>
      </c>
      <c r="J260" s="130"/>
      <c r="K260" s="95">
        <v>0</v>
      </c>
      <c r="L260" s="96">
        <v>0</v>
      </c>
      <c r="M260" s="96">
        <v>0</v>
      </c>
      <c r="N260" s="96">
        <v>0</v>
      </c>
      <c r="O260" s="96">
        <v>0</v>
      </c>
      <c r="P260" s="96">
        <v>0</v>
      </c>
      <c r="Q260" s="96">
        <v>0</v>
      </c>
      <c r="R260" s="96">
        <v>0</v>
      </c>
      <c r="S260" s="97">
        <v>0</v>
      </c>
      <c r="T260" s="96">
        <v>0</v>
      </c>
      <c r="U260" s="98" t="str">
        <f t="shared" si="16"/>
        <v/>
      </c>
      <c r="V260" s="99">
        <f>IF(OR(R260="", R307="", R307=0), "", R260/R$307*100)</f>
        <v>0</v>
      </c>
      <c r="W260" s="95">
        <v>1000000</v>
      </c>
      <c r="X260" s="96">
        <v>0</v>
      </c>
      <c r="Y260" s="96">
        <v>0</v>
      </c>
      <c r="Z260" s="96">
        <v>0</v>
      </c>
      <c r="AA260" s="96">
        <v>1000000</v>
      </c>
      <c r="AB260" s="97">
        <v>1000000</v>
      </c>
      <c r="AC260" s="100">
        <v>1000000</v>
      </c>
      <c r="AD260" s="95">
        <v>1000000</v>
      </c>
      <c r="AE260" s="96">
        <v>0</v>
      </c>
      <c r="AF260" s="96">
        <v>0</v>
      </c>
      <c r="AG260" s="101">
        <f t="shared" si="17"/>
        <v>100</v>
      </c>
      <c r="AH260" s="99">
        <f>IF(OR(AD260="", AD307="", AD307=0), "", AD260/AD$307*100)</f>
        <v>0.43264875493898836</v>
      </c>
      <c r="AI260" s="102">
        <v>-1000000</v>
      </c>
      <c r="AJ260" s="5" t="str">
        <f t="shared" si="18"/>
        <v>皆減</v>
      </c>
      <c r="AK260" s="4">
        <f t="shared" si="19"/>
        <v>-0.43264875493898836</v>
      </c>
      <c r="AL260" s="147"/>
      <c r="AM260" s="147"/>
      <c r="AN260" s="147"/>
      <c r="AO260" s="147"/>
      <c r="AP260" s="147"/>
      <c r="AQ260" s="147"/>
      <c r="AR260" s="147"/>
      <c r="AS260" s="3"/>
    </row>
    <row r="261" spans="1:45" ht="16.5" customHeight="1" thickBot="1">
      <c r="A261" s="56" t="s">
        <v>4</v>
      </c>
      <c r="B261" s="57" t="s">
        <v>7</v>
      </c>
      <c r="C261" s="94" t="s">
        <v>21</v>
      </c>
      <c r="D261" s="94" t="s">
        <v>63</v>
      </c>
      <c r="E261" s="94" t="s">
        <v>46</v>
      </c>
      <c r="F261" s="94" t="s">
        <v>15</v>
      </c>
      <c r="G261" s="94" t="s">
        <v>208</v>
      </c>
      <c r="H261" s="177" t="s">
        <v>209</v>
      </c>
      <c r="I261" s="172" t="s">
        <v>12</v>
      </c>
      <c r="J261" s="130"/>
      <c r="K261" s="95">
        <v>0</v>
      </c>
      <c r="L261" s="96">
        <v>0</v>
      </c>
      <c r="M261" s="96">
        <v>0</v>
      </c>
      <c r="N261" s="96">
        <v>0</v>
      </c>
      <c r="O261" s="96">
        <v>0</v>
      </c>
      <c r="P261" s="96">
        <v>0</v>
      </c>
      <c r="Q261" s="96">
        <v>0</v>
      </c>
      <c r="R261" s="96">
        <v>0</v>
      </c>
      <c r="S261" s="97">
        <v>0</v>
      </c>
      <c r="T261" s="96">
        <v>0</v>
      </c>
      <c r="U261" s="98" t="str">
        <f t="shared" si="16"/>
        <v/>
      </c>
      <c r="V261" s="99">
        <f>IF(OR(R261="", R307="", R307=0), "", R261/R$307*100)</f>
        <v>0</v>
      </c>
      <c r="W261" s="95">
        <v>2000000</v>
      </c>
      <c r="X261" s="96">
        <v>-500000</v>
      </c>
      <c r="Y261" s="96">
        <v>0</v>
      </c>
      <c r="Z261" s="96">
        <v>0</v>
      </c>
      <c r="AA261" s="96">
        <v>1500000</v>
      </c>
      <c r="AB261" s="97">
        <v>1300000</v>
      </c>
      <c r="AC261" s="100">
        <v>1300000</v>
      </c>
      <c r="AD261" s="95">
        <v>1300000</v>
      </c>
      <c r="AE261" s="96">
        <v>0</v>
      </c>
      <c r="AF261" s="96">
        <v>200000</v>
      </c>
      <c r="AG261" s="101">
        <f t="shared" si="17"/>
        <v>86.666666666666671</v>
      </c>
      <c r="AH261" s="99">
        <f>IF(OR(AD261="", AD307="", AD307=0), "", AD261/AD$307*100)</f>
        <v>0.56244338142068495</v>
      </c>
      <c r="AI261" s="102">
        <v>-1300000</v>
      </c>
      <c r="AJ261" s="5" t="str">
        <f t="shared" si="18"/>
        <v>皆減</v>
      </c>
      <c r="AK261" s="4">
        <f t="shared" si="19"/>
        <v>-0.56244338142068495</v>
      </c>
      <c r="AL261" s="147"/>
      <c r="AM261" s="147"/>
      <c r="AN261" s="147"/>
      <c r="AO261" s="147"/>
      <c r="AP261" s="147"/>
      <c r="AQ261" s="147"/>
      <c r="AR261" s="147"/>
      <c r="AS261" s="3"/>
    </row>
    <row r="262" spans="1:45" ht="16.5" customHeight="1" thickBot="1">
      <c r="A262" s="56" t="s">
        <v>4</v>
      </c>
      <c r="B262" s="57" t="s">
        <v>7</v>
      </c>
      <c r="C262" s="94" t="s">
        <v>21</v>
      </c>
      <c r="D262" s="94" t="s">
        <v>63</v>
      </c>
      <c r="E262" s="94" t="s">
        <v>46</v>
      </c>
      <c r="F262" s="94" t="s">
        <v>15</v>
      </c>
      <c r="G262" s="94" t="s">
        <v>210</v>
      </c>
      <c r="H262" s="177" t="s">
        <v>211</v>
      </c>
      <c r="I262" s="172" t="s">
        <v>12</v>
      </c>
      <c r="J262" s="130"/>
      <c r="K262" s="95">
        <v>0</v>
      </c>
      <c r="L262" s="96">
        <v>0</v>
      </c>
      <c r="M262" s="96">
        <v>0</v>
      </c>
      <c r="N262" s="96">
        <v>0</v>
      </c>
      <c r="O262" s="96">
        <v>0</v>
      </c>
      <c r="P262" s="96">
        <v>0</v>
      </c>
      <c r="Q262" s="96">
        <v>0</v>
      </c>
      <c r="R262" s="96">
        <v>0</v>
      </c>
      <c r="S262" s="97">
        <v>0</v>
      </c>
      <c r="T262" s="96">
        <v>0</v>
      </c>
      <c r="U262" s="98" t="str">
        <f t="shared" si="16"/>
        <v/>
      </c>
      <c r="V262" s="99">
        <f>IF(OR(R262="", R307="", R307=0), "", R262/R$307*100)</f>
        <v>0</v>
      </c>
      <c r="W262" s="95">
        <v>3000000</v>
      </c>
      <c r="X262" s="96">
        <v>0</v>
      </c>
      <c r="Y262" s="96">
        <v>0</v>
      </c>
      <c r="Z262" s="96">
        <v>0</v>
      </c>
      <c r="AA262" s="96">
        <v>3000000</v>
      </c>
      <c r="AB262" s="97">
        <v>2658803</v>
      </c>
      <c r="AC262" s="100">
        <v>2658803</v>
      </c>
      <c r="AD262" s="95">
        <v>2658803</v>
      </c>
      <c r="AE262" s="96">
        <v>0</v>
      </c>
      <c r="AF262" s="96">
        <v>341197</v>
      </c>
      <c r="AG262" s="101">
        <f t="shared" si="17"/>
        <v>88.626766666666668</v>
      </c>
      <c r="AH262" s="99">
        <f>IF(OR(AD262="", AD307="", AD307=0), "", AD262/AD$307*100)</f>
        <v>1.150327807578047</v>
      </c>
      <c r="AI262" s="102">
        <v>-2658803</v>
      </c>
      <c r="AJ262" s="5" t="str">
        <f t="shared" si="18"/>
        <v>皆減</v>
      </c>
      <c r="AK262" s="4">
        <f t="shared" si="19"/>
        <v>-1.150327807578047</v>
      </c>
      <c r="AL262" s="147"/>
      <c r="AM262" s="147"/>
      <c r="AN262" s="147"/>
      <c r="AO262" s="147"/>
      <c r="AP262" s="147"/>
      <c r="AQ262" s="147"/>
      <c r="AR262" s="147"/>
      <c r="AS262" s="3"/>
    </row>
    <row r="263" spans="1:45" ht="16.5" customHeight="1" thickBot="1">
      <c r="A263" s="56" t="s">
        <v>4</v>
      </c>
      <c r="B263" s="57" t="s">
        <v>7</v>
      </c>
      <c r="C263" s="94" t="s">
        <v>21</v>
      </c>
      <c r="D263" s="94" t="s">
        <v>63</v>
      </c>
      <c r="E263" s="94" t="s">
        <v>46</v>
      </c>
      <c r="F263" s="94" t="s">
        <v>15</v>
      </c>
      <c r="G263" s="94" t="s">
        <v>212</v>
      </c>
      <c r="H263" s="177" t="s">
        <v>213</v>
      </c>
      <c r="I263" s="172" t="s">
        <v>12</v>
      </c>
      <c r="J263" s="130"/>
      <c r="K263" s="95">
        <v>0</v>
      </c>
      <c r="L263" s="96">
        <v>0</v>
      </c>
      <c r="M263" s="96">
        <v>0</v>
      </c>
      <c r="N263" s="96">
        <v>0</v>
      </c>
      <c r="O263" s="96">
        <v>0</v>
      </c>
      <c r="P263" s="96">
        <v>0</v>
      </c>
      <c r="Q263" s="96">
        <v>0</v>
      </c>
      <c r="R263" s="96">
        <v>0</v>
      </c>
      <c r="S263" s="97">
        <v>0</v>
      </c>
      <c r="T263" s="96">
        <v>0</v>
      </c>
      <c r="U263" s="98" t="str">
        <f t="shared" si="16"/>
        <v/>
      </c>
      <c r="V263" s="99">
        <f>IF(OR(R263="", R307="", R307=0), "", R263/R$307*100)</f>
        <v>0</v>
      </c>
      <c r="W263" s="95">
        <v>10000000</v>
      </c>
      <c r="X263" s="96">
        <v>-3136000</v>
      </c>
      <c r="Y263" s="96">
        <v>0</v>
      </c>
      <c r="Z263" s="96">
        <v>-13200</v>
      </c>
      <c r="AA263" s="96">
        <v>6850800</v>
      </c>
      <c r="AB263" s="97">
        <v>6850000</v>
      </c>
      <c r="AC263" s="100">
        <v>6850000</v>
      </c>
      <c r="AD263" s="95">
        <v>6850000</v>
      </c>
      <c r="AE263" s="96">
        <v>0</v>
      </c>
      <c r="AF263" s="96">
        <v>800</v>
      </c>
      <c r="AG263" s="101">
        <f t="shared" si="17"/>
        <v>99.988322531675138</v>
      </c>
      <c r="AH263" s="99">
        <f>IF(OR(AD263="", AD307="", AD307=0), "", AD263/AD$307*100)</f>
        <v>2.9636439713320706</v>
      </c>
      <c r="AI263" s="102">
        <v>-6850000</v>
      </c>
      <c r="AJ263" s="5" t="str">
        <f t="shared" si="18"/>
        <v>皆減</v>
      </c>
      <c r="AK263" s="4">
        <f t="shared" si="19"/>
        <v>-2.9636439713320706</v>
      </c>
      <c r="AL263" s="147"/>
      <c r="AM263" s="147"/>
      <c r="AN263" s="147"/>
      <c r="AO263" s="147"/>
      <c r="AP263" s="147"/>
      <c r="AQ263" s="147"/>
      <c r="AR263" s="147"/>
      <c r="AS263" s="3"/>
    </row>
    <row r="264" spans="1:45" ht="26.25" customHeight="1" thickBot="1">
      <c r="A264" s="56" t="s">
        <v>4</v>
      </c>
      <c r="B264" s="57" t="s">
        <v>7</v>
      </c>
      <c r="C264" s="94" t="s">
        <v>21</v>
      </c>
      <c r="D264" s="94" t="s">
        <v>63</v>
      </c>
      <c r="E264" s="94" t="s">
        <v>46</v>
      </c>
      <c r="F264" s="94" t="s">
        <v>15</v>
      </c>
      <c r="G264" s="94" t="s">
        <v>30</v>
      </c>
      <c r="H264" s="177" t="s">
        <v>214</v>
      </c>
      <c r="I264" s="172" t="s">
        <v>12</v>
      </c>
      <c r="J264" s="130"/>
      <c r="K264" s="95">
        <v>0</v>
      </c>
      <c r="L264" s="96">
        <v>0</v>
      </c>
      <c r="M264" s="96">
        <v>0</v>
      </c>
      <c r="N264" s="96">
        <v>0</v>
      </c>
      <c r="O264" s="96">
        <v>0</v>
      </c>
      <c r="P264" s="96">
        <v>0</v>
      </c>
      <c r="Q264" s="96">
        <v>0</v>
      </c>
      <c r="R264" s="96">
        <v>0</v>
      </c>
      <c r="S264" s="97">
        <v>0</v>
      </c>
      <c r="T264" s="96">
        <v>0</v>
      </c>
      <c r="U264" s="98" t="str">
        <f t="shared" si="16"/>
        <v/>
      </c>
      <c r="V264" s="99">
        <f>IF(OR(R264="", R307="", R307=0), "", R264/R$307*100)</f>
        <v>0</v>
      </c>
      <c r="W264" s="95">
        <v>0</v>
      </c>
      <c r="X264" s="96">
        <v>5250000</v>
      </c>
      <c r="Y264" s="96">
        <v>0</v>
      </c>
      <c r="Z264" s="96">
        <v>0</v>
      </c>
      <c r="AA264" s="96">
        <v>5250000</v>
      </c>
      <c r="AB264" s="97">
        <v>5177160</v>
      </c>
      <c r="AC264" s="100">
        <v>5177160</v>
      </c>
      <c r="AD264" s="95">
        <v>5177160</v>
      </c>
      <c r="AE264" s="96">
        <v>0</v>
      </c>
      <c r="AF264" s="96">
        <v>72840</v>
      </c>
      <c r="AG264" s="101">
        <f t="shared" si="17"/>
        <v>98.612571428571428</v>
      </c>
      <c r="AH264" s="99">
        <f>IF(OR(AD264="", AD307="", AD307=0), "", AD264/AD$307*100)</f>
        <v>2.2398918281199331</v>
      </c>
      <c r="AI264" s="102">
        <v>-5177160</v>
      </c>
      <c r="AJ264" s="5" t="str">
        <f t="shared" si="18"/>
        <v>皆減</v>
      </c>
      <c r="AK264" s="4">
        <f t="shared" si="19"/>
        <v>-2.2398918281199331</v>
      </c>
      <c r="AL264" s="147"/>
      <c r="AM264" s="147"/>
      <c r="AN264" s="147"/>
      <c r="AO264" s="147"/>
      <c r="AP264" s="147"/>
      <c r="AQ264" s="147"/>
      <c r="AR264" s="147"/>
      <c r="AS264" s="3"/>
    </row>
    <row r="265" spans="1:45" ht="16.5" customHeight="1" thickBot="1">
      <c r="A265" s="56" t="s">
        <v>4</v>
      </c>
      <c r="B265" s="57" t="s">
        <v>7</v>
      </c>
      <c r="C265" s="94" t="s">
        <v>21</v>
      </c>
      <c r="D265" s="94" t="s">
        <v>63</v>
      </c>
      <c r="E265" s="94" t="s">
        <v>46</v>
      </c>
      <c r="F265" s="94" t="s">
        <v>15</v>
      </c>
      <c r="G265" s="94" t="s">
        <v>78</v>
      </c>
      <c r="H265" s="177" t="s">
        <v>215</v>
      </c>
      <c r="I265" s="172" t="s">
        <v>12</v>
      </c>
      <c r="J265" s="130"/>
      <c r="K265" s="95">
        <v>0</v>
      </c>
      <c r="L265" s="96">
        <v>0</v>
      </c>
      <c r="M265" s="96">
        <v>0</v>
      </c>
      <c r="N265" s="96">
        <v>0</v>
      </c>
      <c r="O265" s="96">
        <v>0</v>
      </c>
      <c r="P265" s="96">
        <v>0</v>
      </c>
      <c r="Q265" s="96">
        <v>0</v>
      </c>
      <c r="R265" s="96">
        <v>0</v>
      </c>
      <c r="S265" s="97">
        <v>0</v>
      </c>
      <c r="T265" s="96">
        <v>0</v>
      </c>
      <c r="U265" s="98" t="str">
        <f t="shared" si="16"/>
        <v/>
      </c>
      <c r="V265" s="99">
        <f>IF(OR(R265="", R307="", R307=0), "", R265/R$307*100)</f>
        <v>0</v>
      </c>
      <c r="W265" s="95">
        <v>0</v>
      </c>
      <c r="X265" s="96">
        <v>941000</v>
      </c>
      <c r="Y265" s="96">
        <v>0</v>
      </c>
      <c r="Z265" s="96">
        <v>0</v>
      </c>
      <c r="AA265" s="96">
        <v>941000</v>
      </c>
      <c r="AB265" s="97">
        <v>941000</v>
      </c>
      <c r="AC265" s="100">
        <v>941000</v>
      </c>
      <c r="AD265" s="95">
        <v>941000</v>
      </c>
      <c r="AE265" s="96">
        <v>0</v>
      </c>
      <c r="AF265" s="96">
        <v>0</v>
      </c>
      <c r="AG265" s="101">
        <f t="shared" si="17"/>
        <v>100</v>
      </c>
      <c r="AH265" s="99">
        <f>IF(OR(AD265="", AD307="", AD307=0), "", AD265/AD$307*100)</f>
        <v>0.40712247839758808</v>
      </c>
      <c r="AI265" s="102">
        <v>-941000</v>
      </c>
      <c r="AJ265" s="5" t="str">
        <f t="shared" si="18"/>
        <v>皆減</v>
      </c>
      <c r="AK265" s="4">
        <f t="shared" si="19"/>
        <v>-0.40712247839758808</v>
      </c>
      <c r="AL265" s="147"/>
      <c r="AM265" s="147"/>
      <c r="AN265" s="147"/>
      <c r="AO265" s="147"/>
      <c r="AP265" s="147"/>
      <c r="AQ265" s="147"/>
      <c r="AR265" s="147"/>
      <c r="AS265" s="3"/>
    </row>
    <row r="266" spans="1:45" ht="27.75" customHeight="1" thickBot="1">
      <c r="A266" s="67" t="s">
        <v>4</v>
      </c>
      <c r="B266" s="68" t="s">
        <v>7</v>
      </c>
      <c r="C266" s="94" t="s">
        <v>21</v>
      </c>
      <c r="D266" s="94" t="s">
        <v>63</v>
      </c>
      <c r="E266" s="94" t="s">
        <v>46</v>
      </c>
      <c r="F266" s="94" t="s">
        <v>15</v>
      </c>
      <c r="G266" s="94" t="s">
        <v>146</v>
      </c>
      <c r="H266" s="177" t="s">
        <v>216</v>
      </c>
      <c r="I266" s="172" t="s">
        <v>12</v>
      </c>
      <c r="J266" s="130"/>
      <c r="K266" s="95">
        <v>0</v>
      </c>
      <c r="L266" s="96">
        <v>0</v>
      </c>
      <c r="M266" s="96">
        <v>0</v>
      </c>
      <c r="N266" s="96">
        <v>0</v>
      </c>
      <c r="O266" s="96">
        <v>0</v>
      </c>
      <c r="P266" s="96">
        <v>0</v>
      </c>
      <c r="Q266" s="96">
        <v>0</v>
      </c>
      <c r="R266" s="96">
        <v>0</v>
      </c>
      <c r="S266" s="97">
        <v>0</v>
      </c>
      <c r="T266" s="96">
        <v>0</v>
      </c>
      <c r="U266" s="98" t="str">
        <f t="shared" si="16"/>
        <v/>
      </c>
      <c r="V266" s="99">
        <f>IF(OR(R266="", R307="", R307=0), "", R266/R$307*100)</f>
        <v>0</v>
      </c>
      <c r="W266" s="95">
        <v>0</v>
      </c>
      <c r="X266" s="96">
        <v>1400000</v>
      </c>
      <c r="Y266" s="96">
        <v>0</v>
      </c>
      <c r="Z266" s="96">
        <v>0</v>
      </c>
      <c r="AA266" s="96">
        <v>1400000</v>
      </c>
      <c r="AB266" s="97">
        <v>1400000</v>
      </c>
      <c r="AC266" s="100">
        <v>1400000</v>
      </c>
      <c r="AD266" s="95">
        <v>1400000</v>
      </c>
      <c r="AE266" s="96">
        <v>0</v>
      </c>
      <c r="AF266" s="96">
        <v>0</v>
      </c>
      <c r="AG266" s="101">
        <f t="shared" si="17"/>
        <v>100</v>
      </c>
      <c r="AH266" s="99">
        <f>IF(OR(AD266="", AD307="", AD307=0), "", AD266/AD$307*100)</f>
        <v>0.60570825691458374</v>
      </c>
      <c r="AI266" s="102">
        <v>-1400000</v>
      </c>
      <c r="AJ266" s="5" t="str">
        <f t="shared" si="18"/>
        <v>皆減</v>
      </c>
      <c r="AK266" s="4">
        <f t="shared" si="19"/>
        <v>-0.60570825691458374</v>
      </c>
      <c r="AL266" s="147"/>
      <c r="AM266" s="147"/>
      <c r="AN266" s="147"/>
      <c r="AO266" s="147"/>
      <c r="AP266" s="147"/>
      <c r="AQ266" s="147"/>
      <c r="AR266" s="147"/>
      <c r="AS266" s="3"/>
    </row>
    <row r="267" spans="1:45" ht="27.75" hidden="1" customHeight="1" thickBot="1">
      <c r="A267" s="80" t="s">
        <v>4</v>
      </c>
      <c r="B267" s="81" t="s">
        <v>7</v>
      </c>
      <c r="C267" s="94" t="s">
        <v>21</v>
      </c>
      <c r="D267" s="94" t="s">
        <v>63</v>
      </c>
      <c r="E267" s="94" t="s">
        <v>46</v>
      </c>
      <c r="F267" s="94" t="s">
        <v>32</v>
      </c>
      <c r="G267" s="94" t="s">
        <v>5</v>
      </c>
      <c r="H267" s="177" t="s">
        <v>105</v>
      </c>
      <c r="I267" s="172" t="s">
        <v>12</v>
      </c>
      <c r="J267" s="130"/>
      <c r="K267" s="95">
        <v>0</v>
      </c>
      <c r="L267" s="96">
        <v>27200000</v>
      </c>
      <c r="M267" s="96">
        <v>3564000</v>
      </c>
      <c r="N267" s="96">
        <v>0</v>
      </c>
      <c r="O267" s="96">
        <v>30764000</v>
      </c>
      <c r="P267" s="96">
        <v>28649500</v>
      </c>
      <c r="Q267" s="96">
        <v>28649500</v>
      </c>
      <c r="R267" s="96">
        <v>28649500</v>
      </c>
      <c r="S267" s="97">
        <v>0</v>
      </c>
      <c r="T267" s="96">
        <v>2114500</v>
      </c>
      <c r="U267" s="98">
        <f t="shared" si="16"/>
        <v>93.126706540111812</v>
      </c>
      <c r="V267" s="99">
        <f>IF(OR(R267="", R307="", R307=0), "", R267/R$307*100)</f>
        <v>19.966794049601962</v>
      </c>
      <c r="W267" s="95">
        <v>0</v>
      </c>
      <c r="X267" s="96">
        <v>29604000</v>
      </c>
      <c r="Y267" s="96">
        <v>0</v>
      </c>
      <c r="Z267" s="96">
        <v>0</v>
      </c>
      <c r="AA267" s="96">
        <v>29604000</v>
      </c>
      <c r="AB267" s="97">
        <v>24964400</v>
      </c>
      <c r="AC267" s="100">
        <v>24964400</v>
      </c>
      <c r="AD267" s="95">
        <v>24964400</v>
      </c>
      <c r="AE267" s="96">
        <v>3564000</v>
      </c>
      <c r="AF267" s="96">
        <v>1075600</v>
      </c>
      <c r="AG267" s="101">
        <f t="shared" si="17"/>
        <v>84.327793541413314</v>
      </c>
      <c r="AH267" s="99">
        <f>IF(OR(AD267="", AD307="", AD307=0), "", AD267/AD$307*100)</f>
        <v>10.800816577798882</v>
      </c>
      <c r="AI267" s="102">
        <v>3685100</v>
      </c>
      <c r="AJ267" s="5">
        <f t="shared" si="18"/>
        <v>14.761420262453735</v>
      </c>
      <c r="AK267" s="4">
        <f t="shared" si="19"/>
        <v>9.16597747180308</v>
      </c>
      <c r="AL267" s="147"/>
      <c r="AM267" s="147"/>
      <c r="AN267" s="147"/>
      <c r="AO267" s="147"/>
      <c r="AP267" s="147"/>
      <c r="AQ267" s="147"/>
      <c r="AR267" s="147"/>
    </row>
    <row r="268" spans="1:45" ht="27.75" customHeight="1" thickBot="1">
      <c r="A268" s="93" t="s">
        <v>4</v>
      </c>
      <c r="B268" s="94" t="s">
        <v>7</v>
      </c>
      <c r="C268" s="94" t="s">
        <v>21</v>
      </c>
      <c r="D268" s="94" t="s">
        <v>63</v>
      </c>
      <c r="E268" s="94" t="s">
        <v>46</v>
      </c>
      <c r="F268" s="94" t="s">
        <v>32</v>
      </c>
      <c r="G268" s="94" t="s">
        <v>88</v>
      </c>
      <c r="H268" s="177" t="s">
        <v>217</v>
      </c>
      <c r="I268" s="172" t="s">
        <v>12</v>
      </c>
      <c r="J268" s="130"/>
      <c r="K268" s="95">
        <v>0</v>
      </c>
      <c r="L268" s="96">
        <v>0</v>
      </c>
      <c r="M268" s="96">
        <v>0</v>
      </c>
      <c r="N268" s="96">
        <v>0</v>
      </c>
      <c r="O268" s="96">
        <v>0</v>
      </c>
      <c r="P268" s="96">
        <v>0</v>
      </c>
      <c r="Q268" s="96">
        <v>0</v>
      </c>
      <c r="R268" s="96">
        <v>0</v>
      </c>
      <c r="S268" s="97">
        <v>0</v>
      </c>
      <c r="T268" s="96">
        <v>0</v>
      </c>
      <c r="U268" s="98" t="str">
        <f t="shared" si="16"/>
        <v/>
      </c>
      <c r="V268" s="99">
        <f>IF(OR(R268="", R307="", R307=0), "", R268/R$307*100)</f>
        <v>0</v>
      </c>
      <c r="W268" s="95">
        <v>0</v>
      </c>
      <c r="X268" s="96">
        <v>20000000</v>
      </c>
      <c r="Y268" s="96">
        <v>0</v>
      </c>
      <c r="Z268" s="96">
        <v>0</v>
      </c>
      <c r="AA268" s="96">
        <v>20000000</v>
      </c>
      <c r="AB268" s="97">
        <v>19728000</v>
      </c>
      <c r="AC268" s="100">
        <v>19728000</v>
      </c>
      <c r="AD268" s="95">
        <v>19728000</v>
      </c>
      <c r="AE268" s="96">
        <v>0</v>
      </c>
      <c r="AF268" s="96">
        <v>272000</v>
      </c>
      <c r="AG268" s="101">
        <f t="shared" si="17"/>
        <v>98.64</v>
      </c>
      <c r="AH268" s="99">
        <f>IF(OR(AD268="", AD307="", AD307=0), "", AD268/AD$307*100)</f>
        <v>8.5352946374363636</v>
      </c>
      <c r="AI268" s="102">
        <v>-19728000</v>
      </c>
      <c r="AJ268" s="5" t="str">
        <f t="shared" si="18"/>
        <v>皆減</v>
      </c>
      <c r="AK268" s="4">
        <f t="shared" si="19"/>
        <v>-8.5352946374363636</v>
      </c>
      <c r="AL268" s="147"/>
      <c r="AM268" s="147"/>
      <c r="AN268" s="147"/>
      <c r="AO268" s="147"/>
      <c r="AP268" s="147"/>
      <c r="AQ268" s="147"/>
      <c r="AR268" s="147"/>
    </row>
    <row r="269" spans="1:45" ht="27.75" customHeight="1" thickBot="1">
      <c r="A269" s="93" t="s">
        <v>4</v>
      </c>
      <c r="B269" s="94" t="s">
        <v>7</v>
      </c>
      <c r="C269" s="94" t="s">
        <v>21</v>
      </c>
      <c r="D269" s="94" t="s">
        <v>63</v>
      </c>
      <c r="E269" s="94" t="s">
        <v>46</v>
      </c>
      <c r="F269" s="94" t="s">
        <v>32</v>
      </c>
      <c r="G269" s="94" t="s">
        <v>218</v>
      </c>
      <c r="H269" s="177" t="s">
        <v>219</v>
      </c>
      <c r="I269" s="172" t="s">
        <v>12</v>
      </c>
      <c r="J269" s="130"/>
      <c r="K269" s="95">
        <v>0</v>
      </c>
      <c r="L269" s="96">
        <v>0</v>
      </c>
      <c r="M269" s="96">
        <v>0</v>
      </c>
      <c r="N269" s="96">
        <v>0</v>
      </c>
      <c r="O269" s="96">
        <v>0</v>
      </c>
      <c r="P269" s="96">
        <v>0</v>
      </c>
      <c r="Q269" s="96">
        <v>0</v>
      </c>
      <c r="R269" s="96">
        <v>0</v>
      </c>
      <c r="S269" s="97">
        <v>0</v>
      </c>
      <c r="T269" s="96">
        <v>0</v>
      </c>
      <c r="U269" s="98" t="str">
        <f t="shared" si="16"/>
        <v/>
      </c>
      <c r="V269" s="99">
        <f>IF(OR(R269="", R307="", R307=0), "", R269/R$307*100)</f>
        <v>0</v>
      </c>
      <c r="W269" s="95">
        <v>0</v>
      </c>
      <c r="X269" s="96">
        <v>4060000</v>
      </c>
      <c r="Y269" s="96">
        <v>0</v>
      </c>
      <c r="Z269" s="96">
        <v>0</v>
      </c>
      <c r="AA269" s="96">
        <v>4060000</v>
      </c>
      <c r="AB269" s="97">
        <v>3526400</v>
      </c>
      <c r="AC269" s="100">
        <v>3526400</v>
      </c>
      <c r="AD269" s="95">
        <v>3526400</v>
      </c>
      <c r="AE269" s="96">
        <v>0</v>
      </c>
      <c r="AF269" s="96">
        <v>533600</v>
      </c>
      <c r="AG269" s="101">
        <f t="shared" si="17"/>
        <v>86.857142857142861</v>
      </c>
      <c r="AH269" s="99">
        <f>IF(OR(AD269="", AD307="", AD307=0), "", AD269/AD$307*100)</f>
        <v>1.5256925694168486</v>
      </c>
      <c r="AI269" s="102">
        <v>-3526400</v>
      </c>
      <c r="AJ269" s="5" t="str">
        <f t="shared" si="18"/>
        <v>皆減</v>
      </c>
      <c r="AK269" s="4">
        <f t="shared" si="19"/>
        <v>-1.5256925694168486</v>
      </c>
      <c r="AL269" s="147"/>
      <c r="AM269" s="147"/>
      <c r="AN269" s="147"/>
      <c r="AO269" s="147"/>
      <c r="AP269" s="147"/>
      <c r="AQ269" s="147"/>
      <c r="AR269" s="147"/>
    </row>
    <row r="270" spans="1:45" ht="27.75" customHeight="1" thickBot="1">
      <c r="A270" s="93" t="s">
        <v>4</v>
      </c>
      <c r="B270" s="94" t="s">
        <v>7</v>
      </c>
      <c r="C270" s="94" t="s">
        <v>21</v>
      </c>
      <c r="D270" s="94" t="s">
        <v>63</v>
      </c>
      <c r="E270" s="94" t="s">
        <v>46</v>
      </c>
      <c r="F270" s="94" t="s">
        <v>32</v>
      </c>
      <c r="G270" s="94" t="s">
        <v>220</v>
      </c>
      <c r="H270" s="177" t="s">
        <v>221</v>
      </c>
      <c r="I270" s="172" t="s">
        <v>12</v>
      </c>
      <c r="J270" s="130"/>
      <c r="K270" s="95">
        <v>0</v>
      </c>
      <c r="L270" s="96">
        <v>0</v>
      </c>
      <c r="M270" s="96">
        <v>3564000</v>
      </c>
      <c r="N270" s="96">
        <v>0</v>
      </c>
      <c r="O270" s="96">
        <v>3564000</v>
      </c>
      <c r="P270" s="96">
        <v>3384000</v>
      </c>
      <c r="Q270" s="96">
        <v>3384000</v>
      </c>
      <c r="R270" s="96">
        <v>3384000</v>
      </c>
      <c r="S270" s="97">
        <v>0</v>
      </c>
      <c r="T270" s="96">
        <v>180000</v>
      </c>
      <c r="U270" s="98">
        <f t="shared" si="16"/>
        <v>94.949494949494948</v>
      </c>
      <c r="V270" s="99">
        <f>IF(OR(R270="", R307="", R307=0), "", R270/R$307*100)</f>
        <v>2.3584226972147175</v>
      </c>
      <c r="W270" s="95">
        <v>0</v>
      </c>
      <c r="X270" s="96">
        <v>3564000</v>
      </c>
      <c r="Y270" s="96">
        <v>0</v>
      </c>
      <c r="Z270" s="96">
        <v>0</v>
      </c>
      <c r="AA270" s="96">
        <v>3564000</v>
      </c>
      <c r="AB270" s="97">
        <v>0</v>
      </c>
      <c r="AC270" s="100">
        <v>0</v>
      </c>
      <c r="AD270" s="95">
        <v>0</v>
      </c>
      <c r="AE270" s="96">
        <v>3564000</v>
      </c>
      <c r="AF270" s="96">
        <v>0</v>
      </c>
      <c r="AG270" s="101">
        <f t="shared" si="17"/>
        <v>0</v>
      </c>
      <c r="AH270" s="99">
        <f>IF(OR(AD270="", AD307="", AD307=0), "", AD270/AD$307*100)</f>
        <v>0</v>
      </c>
      <c r="AI270" s="102">
        <v>3384000</v>
      </c>
      <c r="AJ270" s="5" t="str">
        <f t="shared" si="18"/>
        <v>皆増</v>
      </c>
      <c r="AK270" s="4">
        <f t="shared" si="19"/>
        <v>2.3584226972147175</v>
      </c>
      <c r="AL270" s="147"/>
      <c r="AM270" s="147"/>
      <c r="AN270" s="147"/>
      <c r="AO270" s="147"/>
      <c r="AP270" s="147"/>
      <c r="AQ270" s="147"/>
      <c r="AR270" s="147"/>
    </row>
    <row r="271" spans="1:45" ht="27.75" customHeight="1" thickBot="1">
      <c r="A271" s="93" t="s">
        <v>4</v>
      </c>
      <c r="B271" s="94" t="s">
        <v>7</v>
      </c>
      <c r="C271" s="94" t="s">
        <v>21</v>
      </c>
      <c r="D271" s="94" t="s">
        <v>63</v>
      </c>
      <c r="E271" s="94" t="s">
        <v>46</v>
      </c>
      <c r="F271" s="94" t="s">
        <v>32</v>
      </c>
      <c r="G271" s="94" t="s">
        <v>122</v>
      </c>
      <c r="H271" s="177" t="s">
        <v>222</v>
      </c>
      <c r="I271" s="172" t="s">
        <v>12</v>
      </c>
      <c r="J271" s="130"/>
      <c r="K271" s="95">
        <v>0</v>
      </c>
      <c r="L271" s="96">
        <v>27200000</v>
      </c>
      <c r="M271" s="96">
        <v>0</v>
      </c>
      <c r="N271" s="96">
        <v>0</v>
      </c>
      <c r="O271" s="96">
        <v>27200000</v>
      </c>
      <c r="P271" s="96">
        <v>25265500</v>
      </c>
      <c r="Q271" s="96">
        <v>25265500</v>
      </c>
      <c r="R271" s="96">
        <v>25265500</v>
      </c>
      <c r="S271" s="97">
        <v>0</v>
      </c>
      <c r="T271" s="96">
        <v>1934500</v>
      </c>
      <c r="U271" s="98">
        <f t="shared" si="16"/>
        <v>92.887867647058826</v>
      </c>
      <c r="V271" s="99">
        <f>IF(OR(R271="", R307="", R307=0), "", R271/R$307*100)</f>
        <v>17.608371352387248</v>
      </c>
      <c r="W271" s="95" t="s">
        <v>5</v>
      </c>
      <c r="X271" s="96" t="s">
        <v>5</v>
      </c>
      <c r="Y271" s="96" t="s">
        <v>5</v>
      </c>
      <c r="Z271" s="96" t="s">
        <v>5</v>
      </c>
      <c r="AA271" s="96" t="s">
        <v>5</v>
      </c>
      <c r="AB271" s="97" t="s">
        <v>5</v>
      </c>
      <c r="AC271" s="100" t="s">
        <v>5</v>
      </c>
      <c r="AD271" s="95">
        <v>0</v>
      </c>
      <c r="AE271" s="96" t="s">
        <v>5</v>
      </c>
      <c r="AF271" s="96" t="s">
        <v>5</v>
      </c>
      <c r="AG271" s="101" t="str">
        <f t="shared" si="17"/>
        <v/>
      </c>
      <c r="AH271" s="99">
        <f>IF(OR(AD271="", AD307="", AD307=0), "", AD271/AD$307*100)</f>
        <v>0</v>
      </c>
      <c r="AI271" s="102">
        <v>25265500</v>
      </c>
      <c r="AJ271" s="5" t="str">
        <f t="shared" si="18"/>
        <v>皆増</v>
      </c>
      <c r="AK271" s="4">
        <f t="shared" si="19"/>
        <v>17.608371352387248</v>
      </c>
      <c r="AL271" s="147"/>
      <c r="AM271" s="147"/>
      <c r="AN271" s="147"/>
      <c r="AO271" s="147"/>
      <c r="AP271" s="147"/>
      <c r="AQ271" s="147"/>
      <c r="AR271" s="147"/>
    </row>
    <row r="272" spans="1:45" ht="27.75" customHeight="1" thickBot="1">
      <c r="A272" s="103" t="s">
        <v>4</v>
      </c>
      <c r="B272" s="104" t="s">
        <v>7</v>
      </c>
      <c r="C272" s="94" t="s">
        <v>21</v>
      </c>
      <c r="D272" s="94" t="s">
        <v>63</v>
      </c>
      <c r="E272" s="94" t="s">
        <v>46</v>
      </c>
      <c r="F272" s="94" t="s">
        <v>32</v>
      </c>
      <c r="G272" s="94" t="s">
        <v>223</v>
      </c>
      <c r="H272" s="177" t="s">
        <v>224</v>
      </c>
      <c r="I272" s="172" t="s">
        <v>12</v>
      </c>
      <c r="J272" s="130"/>
      <c r="K272" s="95" t="s">
        <v>5</v>
      </c>
      <c r="L272" s="96" t="s">
        <v>5</v>
      </c>
      <c r="M272" s="96" t="s">
        <v>5</v>
      </c>
      <c r="N272" s="96" t="s">
        <v>5</v>
      </c>
      <c r="O272" s="96" t="s">
        <v>5</v>
      </c>
      <c r="P272" s="96" t="s">
        <v>5</v>
      </c>
      <c r="Q272" s="96" t="s">
        <v>5</v>
      </c>
      <c r="R272" s="96">
        <v>0</v>
      </c>
      <c r="S272" s="97" t="s">
        <v>5</v>
      </c>
      <c r="T272" s="96" t="s">
        <v>5</v>
      </c>
      <c r="U272" s="98" t="str">
        <f t="shared" si="16"/>
        <v/>
      </c>
      <c r="V272" s="99">
        <f>IF(OR(R272="", R307="", R307=0), "", R272/R$307*100)</f>
        <v>0</v>
      </c>
      <c r="W272" s="95">
        <v>0</v>
      </c>
      <c r="X272" s="96">
        <v>1980000</v>
      </c>
      <c r="Y272" s="96">
        <v>0</v>
      </c>
      <c r="Z272" s="96">
        <v>0</v>
      </c>
      <c r="AA272" s="96">
        <v>1980000</v>
      </c>
      <c r="AB272" s="97">
        <v>1710000</v>
      </c>
      <c r="AC272" s="100">
        <v>1710000</v>
      </c>
      <c r="AD272" s="95">
        <v>1710000</v>
      </c>
      <c r="AE272" s="96">
        <v>0</v>
      </c>
      <c r="AF272" s="96">
        <v>270000</v>
      </c>
      <c r="AG272" s="101">
        <f t="shared" si="17"/>
        <v>86.36363636363636</v>
      </c>
      <c r="AH272" s="99">
        <f>IF(OR(AD272="", AD307="", AD307=0), "", AD272/AD$307*100)</f>
        <v>0.73982937094567014</v>
      </c>
      <c r="AI272" s="102">
        <v>-1710000</v>
      </c>
      <c r="AJ272" s="5" t="str">
        <f t="shared" si="18"/>
        <v>皆減</v>
      </c>
      <c r="AK272" s="4">
        <f t="shared" si="19"/>
        <v>-0.73982937094567014</v>
      </c>
      <c r="AL272" s="147"/>
      <c r="AM272" s="147"/>
      <c r="AN272" s="147"/>
      <c r="AO272" s="147"/>
      <c r="AP272" s="147"/>
      <c r="AQ272" s="147"/>
      <c r="AR272" s="147"/>
    </row>
    <row r="273" spans="1:45" ht="36" customHeight="1" thickBot="1">
      <c r="A273" s="80" t="s">
        <v>4</v>
      </c>
      <c r="B273" s="81" t="s">
        <v>7</v>
      </c>
      <c r="C273" s="94" t="s">
        <v>21</v>
      </c>
      <c r="D273" s="94" t="s">
        <v>225</v>
      </c>
      <c r="E273" s="94" t="s">
        <v>5</v>
      </c>
      <c r="F273" s="94" t="s">
        <v>5</v>
      </c>
      <c r="G273" s="94" t="s">
        <v>5</v>
      </c>
      <c r="H273" s="177" t="s">
        <v>226</v>
      </c>
      <c r="I273" s="172" t="s">
        <v>12</v>
      </c>
      <c r="J273" s="130"/>
      <c r="K273" s="95">
        <v>3063000</v>
      </c>
      <c r="L273" s="96">
        <v>0</v>
      </c>
      <c r="M273" s="96">
        <v>0</v>
      </c>
      <c r="N273" s="96">
        <v>0</v>
      </c>
      <c r="O273" s="96">
        <v>3063000</v>
      </c>
      <c r="P273" s="96">
        <v>2967028</v>
      </c>
      <c r="Q273" s="96">
        <v>2967028</v>
      </c>
      <c r="R273" s="96">
        <v>2967028</v>
      </c>
      <c r="S273" s="97">
        <v>0</v>
      </c>
      <c r="T273" s="96">
        <v>95972</v>
      </c>
      <c r="U273" s="98">
        <f t="shared" si="16"/>
        <v>96.866731962128625</v>
      </c>
      <c r="V273" s="99">
        <f>IF(OR(R273="", R307="", R307=0), "", R273/R$307*100)</f>
        <v>2.0678209747256466</v>
      </c>
      <c r="W273" s="95">
        <v>3008000</v>
      </c>
      <c r="X273" s="96">
        <v>-445000</v>
      </c>
      <c r="Y273" s="96">
        <v>0</v>
      </c>
      <c r="Z273" s="96">
        <v>0</v>
      </c>
      <c r="AA273" s="96">
        <v>2563000</v>
      </c>
      <c r="AB273" s="97">
        <v>2549741</v>
      </c>
      <c r="AC273" s="100">
        <v>2549741</v>
      </c>
      <c r="AD273" s="95">
        <v>2549741</v>
      </c>
      <c r="AE273" s="96">
        <v>0</v>
      </c>
      <c r="AF273" s="96">
        <v>13259</v>
      </c>
      <c r="AG273" s="101">
        <f t="shared" si="17"/>
        <v>99.482676550916892</v>
      </c>
      <c r="AH273" s="99">
        <f>IF(OR(AD273="", AD307="", AD307=0), "", AD273/AD$307*100)</f>
        <v>1.1031422690668913</v>
      </c>
      <c r="AI273" s="102">
        <v>417287</v>
      </c>
      <c r="AJ273" s="28">
        <f t="shared" si="18"/>
        <v>16.365858336199636</v>
      </c>
      <c r="AK273" s="27">
        <f t="shared" si="19"/>
        <v>0.96467870565875535</v>
      </c>
      <c r="AL273" s="147"/>
      <c r="AM273" s="171"/>
      <c r="AN273" s="171"/>
      <c r="AO273" s="171"/>
      <c r="AP273" s="171"/>
      <c r="AQ273" s="171"/>
      <c r="AR273" s="171"/>
    </row>
    <row r="274" spans="1:45" ht="16.5" hidden="1" customHeight="1">
      <c r="A274" s="45" t="s">
        <v>4</v>
      </c>
      <c r="B274" s="46" t="s">
        <v>7</v>
      </c>
      <c r="C274" s="94" t="s">
        <v>21</v>
      </c>
      <c r="D274" s="94" t="s">
        <v>225</v>
      </c>
      <c r="E274" s="94" t="s">
        <v>56</v>
      </c>
      <c r="F274" s="94" t="s">
        <v>5</v>
      </c>
      <c r="G274" s="94" t="s">
        <v>5</v>
      </c>
      <c r="H274" s="177" t="s">
        <v>57</v>
      </c>
      <c r="I274" s="172" t="s">
        <v>12</v>
      </c>
      <c r="J274" s="130"/>
      <c r="K274" s="95">
        <v>1320000</v>
      </c>
      <c r="L274" s="96">
        <v>0</v>
      </c>
      <c r="M274" s="96">
        <v>0</v>
      </c>
      <c r="N274" s="96">
        <v>0</v>
      </c>
      <c r="O274" s="96">
        <v>1320000</v>
      </c>
      <c r="P274" s="96">
        <v>1320000</v>
      </c>
      <c r="Q274" s="96">
        <v>1320000</v>
      </c>
      <c r="R274" s="96">
        <v>1320000</v>
      </c>
      <c r="S274" s="97">
        <v>0</v>
      </c>
      <c r="T274" s="96">
        <v>0</v>
      </c>
      <c r="U274" s="98">
        <f t="shared" si="16"/>
        <v>100</v>
      </c>
      <c r="V274" s="99">
        <f>IF(OR(R274="", R307="", R307=0), "", R274/R$307*100)</f>
        <v>0.91995211593481874</v>
      </c>
      <c r="W274" s="95">
        <v>1265000</v>
      </c>
      <c r="X274" s="96">
        <v>0</v>
      </c>
      <c r="Y274" s="96">
        <v>0</v>
      </c>
      <c r="Z274" s="96">
        <v>0</v>
      </c>
      <c r="AA274" s="96">
        <v>1265000</v>
      </c>
      <c r="AB274" s="97">
        <v>1260600</v>
      </c>
      <c r="AC274" s="100">
        <v>1260600</v>
      </c>
      <c r="AD274" s="95">
        <v>1260600</v>
      </c>
      <c r="AE274" s="96">
        <v>0</v>
      </c>
      <c r="AF274" s="96">
        <v>4400</v>
      </c>
      <c r="AG274" s="101">
        <f t="shared" si="17"/>
        <v>99.65217391304347</v>
      </c>
      <c r="AH274" s="99">
        <f>IF(OR(AD274="", AD307="", AD307=0), "", AD274/AD$307*100)</f>
        <v>0.54539702047608873</v>
      </c>
      <c r="AI274" s="102">
        <v>59400</v>
      </c>
      <c r="AJ274" s="30">
        <f t="shared" si="18"/>
        <v>4.7120418848167542</v>
      </c>
      <c r="AK274" s="29">
        <f t="shared" si="19"/>
        <v>0.37455509545873</v>
      </c>
      <c r="AL274" s="342"/>
      <c r="AM274" s="342"/>
      <c r="AN274" s="342"/>
      <c r="AO274" s="342"/>
      <c r="AP274" s="342"/>
      <c r="AQ274" s="342"/>
      <c r="AR274" s="342"/>
      <c r="AS274" s="3"/>
    </row>
    <row r="275" spans="1:45" ht="27.75" hidden="1" customHeight="1">
      <c r="A275" s="56" t="s">
        <v>4</v>
      </c>
      <c r="B275" s="57" t="s">
        <v>7</v>
      </c>
      <c r="C275" s="94" t="s">
        <v>21</v>
      </c>
      <c r="D275" s="94" t="s">
        <v>225</v>
      </c>
      <c r="E275" s="94" t="s">
        <v>56</v>
      </c>
      <c r="F275" s="94" t="s">
        <v>28</v>
      </c>
      <c r="G275" s="94" t="s">
        <v>5</v>
      </c>
      <c r="H275" s="177" t="s">
        <v>58</v>
      </c>
      <c r="I275" s="172" t="s">
        <v>12</v>
      </c>
      <c r="J275" s="130"/>
      <c r="K275" s="95">
        <v>1320000</v>
      </c>
      <c r="L275" s="96">
        <v>0</v>
      </c>
      <c r="M275" s="96">
        <v>0</v>
      </c>
      <c r="N275" s="96">
        <v>0</v>
      </c>
      <c r="O275" s="96">
        <v>1320000</v>
      </c>
      <c r="P275" s="96">
        <v>1320000</v>
      </c>
      <c r="Q275" s="96">
        <v>1320000</v>
      </c>
      <c r="R275" s="96">
        <v>1320000</v>
      </c>
      <c r="S275" s="97">
        <v>0</v>
      </c>
      <c r="T275" s="96">
        <v>0</v>
      </c>
      <c r="U275" s="98">
        <f t="shared" si="16"/>
        <v>100</v>
      </c>
      <c r="V275" s="99">
        <f>IF(OR(R275="", R307="", R307=0), "", R275/R$307*100)</f>
        <v>0.91995211593481874</v>
      </c>
      <c r="W275" s="95">
        <v>1265000</v>
      </c>
      <c r="X275" s="96">
        <v>0</v>
      </c>
      <c r="Y275" s="96">
        <v>0</v>
      </c>
      <c r="Z275" s="96">
        <v>0</v>
      </c>
      <c r="AA275" s="96">
        <v>1265000</v>
      </c>
      <c r="AB275" s="97">
        <v>1260600</v>
      </c>
      <c r="AC275" s="100">
        <v>1260600</v>
      </c>
      <c r="AD275" s="95">
        <v>1260600</v>
      </c>
      <c r="AE275" s="96">
        <v>0</v>
      </c>
      <c r="AF275" s="96">
        <v>4400</v>
      </c>
      <c r="AG275" s="101">
        <f t="shared" si="17"/>
        <v>99.65217391304347</v>
      </c>
      <c r="AH275" s="99">
        <f>IF(OR(AD275="", AD307="", AD307=0), "", AD275/AD$307*100)</f>
        <v>0.54539702047608873</v>
      </c>
      <c r="AI275" s="102">
        <v>59400</v>
      </c>
      <c r="AJ275" s="5">
        <f t="shared" si="18"/>
        <v>4.7120418848167542</v>
      </c>
      <c r="AK275" s="4">
        <f t="shared" si="19"/>
        <v>0.37455509545873</v>
      </c>
      <c r="AL275" s="342"/>
      <c r="AM275" s="342"/>
      <c r="AN275" s="342"/>
      <c r="AO275" s="342"/>
      <c r="AP275" s="342"/>
      <c r="AQ275" s="342"/>
      <c r="AR275" s="342"/>
      <c r="AS275" s="3"/>
    </row>
    <row r="276" spans="1:45" ht="30" customHeight="1" thickBot="1">
      <c r="A276" s="67" t="s">
        <v>4</v>
      </c>
      <c r="B276" s="68" t="s">
        <v>7</v>
      </c>
      <c r="C276" s="94" t="s">
        <v>21</v>
      </c>
      <c r="D276" s="94" t="s">
        <v>225</v>
      </c>
      <c r="E276" s="94" t="s">
        <v>56</v>
      </c>
      <c r="F276" s="94" t="s">
        <v>28</v>
      </c>
      <c r="G276" s="94" t="s">
        <v>30</v>
      </c>
      <c r="H276" s="177" t="s">
        <v>227</v>
      </c>
      <c r="I276" s="172" t="s">
        <v>12</v>
      </c>
      <c r="J276" s="130"/>
      <c r="K276" s="95">
        <v>1320000</v>
      </c>
      <c r="L276" s="96">
        <v>0</v>
      </c>
      <c r="M276" s="96">
        <v>0</v>
      </c>
      <c r="N276" s="96">
        <v>0</v>
      </c>
      <c r="O276" s="96">
        <v>1320000</v>
      </c>
      <c r="P276" s="96">
        <v>1320000</v>
      </c>
      <c r="Q276" s="96">
        <v>1320000</v>
      </c>
      <c r="R276" s="96">
        <v>1320000</v>
      </c>
      <c r="S276" s="97">
        <v>0</v>
      </c>
      <c r="T276" s="96">
        <v>0</v>
      </c>
      <c r="U276" s="98">
        <f t="shared" si="16"/>
        <v>100</v>
      </c>
      <c r="V276" s="99">
        <f>IF(OR(R276="", R307="", R307=0), "", R276/R$307*100)</f>
        <v>0.91995211593481874</v>
      </c>
      <c r="W276" s="95">
        <v>1265000</v>
      </c>
      <c r="X276" s="96">
        <v>0</v>
      </c>
      <c r="Y276" s="96">
        <v>0</v>
      </c>
      <c r="Z276" s="96">
        <v>0</v>
      </c>
      <c r="AA276" s="96">
        <v>1265000</v>
      </c>
      <c r="AB276" s="97">
        <v>1260600</v>
      </c>
      <c r="AC276" s="100">
        <v>1260600</v>
      </c>
      <c r="AD276" s="95">
        <v>1260600</v>
      </c>
      <c r="AE276" s="96">
        <v>0</v>
      </c>
      <c r="AF276" s="96">
        <v>4400</v>
      </c>
      <c r="AG276" s="101">
        <f t="shared" si="17"/>
        <v>99.65217391304347</v>
      </c>
      <c r="AH276" s="99">
        <f>IF(OR(AD276="", AD307="", AD307=0), "", AD276/AD$307*100)</f>
        <v>0.54539702047608873</v>
      </c>
      <c r="AI276" s="102">
        <v>59400</v>
      </c>
      <c r="AJ276" s="5">
        <f t="shared" si="18"/>
        <v>4.7120418848167542</v>
      </c>
      <c r="AK276" s="4">
        <f t="shared" si="19"/>
        <v>0.37455509545873</v>
      </c>
      <c r="AL276" s="342"/>
      <c r="AM276" s="342"/>
      <c r="AN276" s="342"/>
      <c r="AO276" s="342"/>
      <c r="AP276" s="342"/>
      <c r="AQ276" s="342"/>
      <c r="AR276" s="342"/>
      <c r="AS276" s="3"/>
    </row>
    <row r="277" spans="1:45" ht="21.75" hidden="1" customHeight="1">
      <c r="A277" s="45" t="s">
        <v>4</v>
      </c>
      <c r="B277" s="46" t="s">
        <v>7</v>
      </c>
      <c r="C277" s="94" t="s">
        <v>21</v>
      </c>
      <c r="D277" s="94" t="s">
        <v>225</v>
      </c>
      <c r="E277" s="94" t="s">
        <v>46</v>
      </c>
      <c r="F277" s="94" t="s">
        <v>5</v>
      </c>
      <c r="G277" s="94" t="s">
        <v>5</v>
      </c>
      <c r="H277" s="177" t="s">
        <v>47</v>
      </c>
      <c r="I277" s="172" t="s">
        <v>12</v>
      </c>
      <c r="J277" s="130"/>
      <c r="K277" s="95">
        <v>1743000</v>
      </c>
      <c r="L277" s="96">
        <v>0</v>
      </c>
      <c r="M277" s="96">
        <v>0</v>
      </c>
      <c r="N277" s="96">
        <v>0</v>
      </c>
      <c r="O277" s="96">
        <v>1743000</v>
      </c>
      <c r="P277" s="96">
        <v>1647028</v>
      </c>
      <c r="Q277" s="96">
        <v>1647028</v>
      </c>
      <c r="R277" s="96">
        <v>1647028</v>
      </c>
      <c r="S277" s="97">
        <v>0</v>
      </c>
      <c r="T277" s="96">
        <v>95972</v>
      </c>
      <c r="U277" s="98">
        <f t="shared" si="16"/>
        <v>94.493861158921405</v>
      </c>
      <c r="V277" s="99">
        <f>IF(OR(R277="", R307="", R307=0), "", R277/R$307*100)</f>
        <v>1.1478688587908279</v>
      </c>
      <c r="W277" s="95">
        <v>1743000</v>
      </c>
      <c r="X277" s="96">
        <v>-445000</v>
      </c>
      <c r="Y277" s="96">
        <v>0</v>
      </c>
      <c r="Z277" s="96">
        <v>0</v>
      </c>
      <c r="AA277" s="96">
        <v>1298000</v>
      </c>
      <c r="AB277" s="97">
        <v>1289141</v>
      </c>
      <c r="AC277" s="100">
        <v>1289141</v>
      </c>
      <c r="AD277" s="95">
        <v>1289141</v>
      </c>
      <c r="AE277" s="96">
        <v>0</v>
      </c>
      <c r="AF277" s="96">
        <v>8859</v>
      </c>
      <c r="AG277" s="101">
        <f t="shared" si="17"/>
        <v>99.317488443759629</v>
      </c>
      <c r="AH277" s="99">
        <f>IF(OR(AD277="", AD307="", AD307=0), "", AD277/AD$307*100)</f>
        <v>0.55774524859080243</v>
      </c>
      <c r="AI277" s="102">
        <v>357887</v>
      </c>
      <c r="AJ277" s="30">
        <f t="shared" si="18"/>
        <v>27.7616645502703</v>
      </c>
      <c r="AK277" s="29">
        <f t="shared" si="19"/>
        <v>0.59012361020002546</v>
      </c>
      <c r="AL277" s="342"/>
      <c r="AM277" s="342"/>
      <c r="AN277" s="342"/>
      <c r="AO277" s="342"/>
      <c r="AP277" s="342"/>
      <c r="AQ277" s="342"/>
      <c r="AR277" s="342"/>
      <c r="AS277" s="3"/>
    </row>
    <row r="278" spans="1:45" ht="21.75" hidden="1" customHeight="1">
      <c r="A278" s="56" t="s">
        <v>4</v>
      </c>
      <c r="B278" s="57" t="s">
        <v>7</v>
      </c>
      <c r="C278" s="94" t="s">
        <v>21</v>
      </c>
      <c r="D278" s="94" t="s">
        <v>225</v>
      </c>
      <c r="E278" s="94" t="s">
        <v>46</v>
      </c>
      <c r="F278" s="94" t="s">
        <v>15</v>
      </c>
      <c r="G278" s="94" t="s">
        <v>5</v>
      </c>
      <c r="H278" s="177" t="s">
        <v>65</v>
      </c>
      <c r="I278" s="172" t="s">
        <v>12</v>
      </c>
      <c r="J278" s="130"/>
      <c r="K278" s="95">
        <v>1743000</v>
      </c>
      <c r="L278" s="96">
        <v>0</v>
      </c>
      <c r="M278" s="96">
        <v>0</v>
      </c>
      <c r="N278" s="96">
        <v>0</v>
      </c>
      <c r="O278" s="96">
        <v>1743000</v>
      </c>
      <c r="P278" s="96">
        <v>1647028</v>
      </c>
      <c r="Q278" s="96">
        <v>1647028</v>
      </c>
      <c r="R278" s="96">
        <v>1647028</v>
      </c>
      <c r="S278" s="97">
        <v>0</v>
      </c>
      <c r="T278" s="96">
        <v>95972</v>
      </c>
      <c r="U278" s="98">
        <f t="shared" si="16"/>
        <v>94.493861158921405</v>
      </c>
      <c r="V278" s="99">
        <f>IF(OR(R278="", R307="", R307=0), "", R278/R$307*100)</f>
        <v>1.1478688587908279</v>
      </c>
      <c r="W278" s="95">
        <v>1743000</v>
      </c>
      <c r="X278" s="96">
        <v>-445000</v>
      </c>
      <c r="Y278" s="96">
        <v>0</v>
      </c>
      <c r="Z278" s="96">
        <v>0</v>
      </c>
      <c r="AA278" s="96">
        <v>1298000</v>
      </c>
      <c r="AB278" s="97">
        <v>1289141</v>
      </c>
      <c r="AC278" s="100">
        <v>1289141</v>
      </c>
      <c r="AD278" s="95">
        <v>1289141</v>
      </c>
      <c r="AE278" s="96">
        <v>0</v>
      </c>
      <c r="AF278" s="96">
        <v>8859</v>
      </c>
      <c r="AG278" s="101">
        <f t="shared" si="17"/>
        <v>99.317488443759629</v>
      </c>
      <c r="AH278" s="99">
        <f>IF(OR(AD278="", AD307="", AD307=0), "", AD278/AD$307*100)</f>
        <v>0.55774524859080243</v>
      </c>
      <c r="AI278" s="102">
        <v>357887</v>
      </c>
      <c r="AJ278" s="5">
        <f t="shared" si="18"/>
        <v>27.7616645502703</v>
      </c>
      <c r="AK278" s="4">
        <f t="shared" si="19"/>
        <v>0.59012361020002546</v>
      </c>
      <c r="AL278" s="342"/>
      <c r="AM278" s="342"/>
      <c r="AN278" s="342"/>
      <c r="AO278" s="342"/>
      <c r="AP278" s="342"/>
      <c r="AQ278" s="342"/>
      <c r="AR278" s="342"/>
      <c r="AS278" s="3"/>
    </row>
    <row r="279" spans="1:45" ht="21.75" customHeight="1" thickBot="1">
      <c r="A279" s="67" t="s">
        <v>4</v>
      </c>
      <c r="B279" s="68" t="s">
        <v>7</v>
      </c>
      <c r="C279" s="94" t="s">
        <v>21</v>
      </c>
      <c r="D279" s="94" t="s">
        <v>225</v>
      </c>
      <c r="E279" s="94" t="s">
        <v>46</v>
      </c>
      <c r="F279" s="94" t="s">
        <v>15</v>
      </c>
      <c r="G279" s="94" t="s">
        <v>17</v>
      </c>
      <c r="H279" s="177" t="s">
        <v>228</v>
      </c>
      <c r="I279" s="172" t="s">
        <v>12</v>
      </c>
      <c r="J279" s="130"/>
      <c r="K279" s="95">
        <v>1743000</v>
      </c>
      <c r="L279" s="96">
        <v>0</v>
      </c>
      <c r="M279" s="96">
        <v>0</v>
      </c>
      <c r="N279" s="96">
        <v>0</v>
      </c>
      <c r="O279" s="96">
        <v>1743000</v>
      </c>
      <c r="P279" s="96">
        <v>1647028</v>
      </c>
      <c r="Q279" s="96">
        <v>1647028</v>
      </c>
      <c r="R279" s="96">
        <v>1647028</v>
      </c>
      <c r="S279" s="97">
        <v>0</v>
      </c>
      <c r="T279" s="96">
        <v>95972</v>
      </c>
      <c r="U279" s="98">
        <f t="shared" si="16"/>
        <v>94.493861158921405</v>
      </c>
      <c r="V279" s="99">
        <f>IF(OR(R279="", R307="", R307=0), "", R279/R$307*100)</f>
        <v>1.1478688587908279</v>
      </c>
      <c r="W279" s="95">
        <v>1743000</v>
      </c>
      <c r="X279" s="96">
        <v>-445000</v>
      </c>
      <c r="Y279" s="96">
        <v>0</v>
      </c>
      <c r="Z279" s="96">
        <v>0</v>
      </c>
      <c r="AA279" s="96">
        <v>1298000</v>
      </c>
      <c r="AB279" s="97">
        <v>1289141</v>
      </c>
      <c r="AC279" s="100">
        <v>1289141</v>
      </c>
      <c r="AD279" s="95">
        <v>1289141</v>
      </c>
      <c r="AE279" s="96">
        <v>0</v>
      </c>
      <c r="AF279" s="96">
        <v>8859</v>
      </c>
      <c r="AG279" s="101">
        <f t="shared" si="17"/>
        <v>99.317488443759629</v>
      </c>
      <c r="AH279" s="99">
        <f>IF(OR(AD279="", AD307="", AD307=0), "", AD279/AD$307*100)</f>
        <v>0.55774524859080243</v>
      </c>
      <c r="AI279" s="102">
        <v>357887</v>
      </c>
      <c r="AJ279" s="5">
        <f t="shared" si="18"/>
        <v>27.7616645502703</v>
      </c>
      <c r="AK279" s="4">
        <f t="shared" si="19"/>
        <v>0.59012361020002546</v>
      </c>
      <c r="AL279" s="342"/>
      <c r="AM279" s="342"/>
      <c r="AN279" s="342"/>
      <c r="AO279" s="342"/>
      <c r="AP279" s="342"/>
      <c r="AQ279" s="342"/>
      <c r="AR279" s="342"/>
      <c r="AS279" s="3"/>
    </row>
    <row r="280" spans="1:45" ht="32.25" customHeight="1" thickBot="1">
      <c r="A280" s="45" t="s">
        <v>4</v>
      </c>
      <c r="B280" s="46" t="s">
        <v>7</v>
      </c>
      <c r="C280" s="94" t="s">
        <v>21</v>
      </c>
      <c r="D280" s="94" t="s">
        <v>115</v>
      </c>
      <c r="E280" s="94" t="s">
        <v>5</v>
      </c>
      <c r="F280" s="94" t="s">
        <v>5</v>
      </c>
      <c r="G280" s="94" t="s">
        <v>5</v>
      </c>
      <c r="H280" s="177" t="s">
        <v>229</v>
      </c>
      <c r="I280" s="172" t="s">
        <v>12</v>
      </c>
      <c r="J280" s="130"/>
      <c r="K280" s="95">
        <v>4730000</v>
      </c>
      <c r="L280" s="96">
        <v>0</v>
      </c>
      <c r="M280" s="96">
        <v>0</v>
      </c>
      <c r="N280" s="96">
        <v>0</v>
      </c>
      <c r="O280" s="96">
        <v>4730000</v>
      </c>
      <c r="P280" s="96">
        <v>4696025</v>
      </c>
      <c r="Q280" s="96">
        <v>4696025</v>
      </c>
      <c r="R280" s="96">
        <v>4696025</v>
      </c>
      <c r="S280" s="97">
        <v>0</v>
      </c>
      <c r="T280" s="96">
        <v>33975</v>
      </c>
      <c r="U280" s="98">
        <f t="shared" si="16"/>
        <v>99.281712473572938</v>
      </c>
      <c r="V280" s="99">
        <f>IF(OR(R280="", R307="", R307=0), "", R280/R$307*100)</f>
        <v>3.2728167691157632</v>
      </c>
      <c r="W280" s="95">
        <v>5237000</v>
      </c>
      <c r="X280" s="96">
        <v>0</v>
      </c>
      <c r="Y280" s="96">
        <v>0</v>
      </c>
      <c r="Z280" s="96">
        <v>0</v>
      </c>
      <c r="AA280" s="96">
        <v>5237000</v>
      </c>
      <c r="AB280" s="97">
        <v>4169000</v>
      </c>
      <c r="AC280" s="100">
        <v>4169000</v>
      </c>
      <c r="AD280" s="95">
        <v>4169000</v>
      </c>
      <c r="AE280" s="96">
        <v>0</v>
      </c>
      <c r="AF280" s="96">
        <v>1068000</v>
      </c>
      <c r="AG280" s="101">
        <f t="shared" si="17"/>
        <v>79.606645025778121</v>
      </c>
      <c r="AH280" s="99">
        <f>IF(OR(AD280="", AD307="", AD307=0), "", AD280/AD$307*100)</f>
        <v>1.8037126593406425</v>
      </c>
      <c r="AI280" s="102">
        <v>527025</v>
      </c>
      <c r="AJ280" s="28">
        <f t="shared" si="18"/>
        <v>12.641520748380907</v>
      </c>
      <c r="AK280" s="27">
        <f t="shared" si="19"/>
        <v>1.4691041097751207</v>
      </c>
      <c r="AL280" s="147"/>
      <c r="AM280" s="147"/>
      <c r="AN280" s="147"/>
      <c r="AO280" s="147"/>
      <c r="AP280" s="147"/>
      <c r="AQ280" s="147"/>
      <c r="AR280" s="147"/>
    </row>
    <row r="281" spans="1:45" ht="16.5" hidden="1" customHeight="1">
      <c r="A281" s="56" t="s">
        <v>4</v>
      </c>
      <c r="B281" s="57" t="s">
        <v>7</v>
      </c>
      <c r="C281" s="94" t="s">
        <v>21</v>
      </c>
      <c r="D281" s="94" t="s">
        <v>115</v>
      </c>
      <c r="E281" s="94" t="s">
        <v>56</v>
      </c>
      <c r="F281" s="94" t="s">
        <v>5</v>
      </c>
      <c r="G281" s="94" t="s">
        <v>5</v>
      </c>
      <c r="H281" s="177" t="s">
        <v>57</v>
      </c>
      <c r="I281" s="172" t="s">
        <v>12</v>
      </c>
      <c r="J281" s="130"/>
      <c r="K281" s="95">
        <v>4730000</v>
      </c>
      <c r="L281" s="96">
        <v>0</v>
      </c>
      <c r="M281" s="96">
        <v>0</v>
      </c>
      <c r="N281" s="96">
        <v>0</v>
      </c>
      <c r="O281" s="96">
        <v>4730000</v>
      </c>
      <c r="P281" s="96">
        <v>4696025</v>
      </c>
      <c r="Q281" s="96">
        <v>4696025</v>
      </c>
      <c r="R281" s="96">
        <v>4696025</v>
      </c>
      <c r="S281" s="97">
        <v>0</v>
      </c>
      <c r="T281" s="96">
        <v>33975</v>
      </c>
      <c r="U281" s="98">
        <f t="shared" si="16"/>
        <v>99.281712473572938</v>
      </c>
      <c r="V281" s="99">
        <f>IF(OR(R281="", R307="", R307=0), "", R281/R$307*100)</f>
        <v>3.2728167691157632</v>
      </c>
      <c r="W281" s="95">
        <v>5237000</v>
      </c>
      <c r="X281" s="96">
        <v>0</v>
      </c>
      <c r="Y281" s="96">
        <v>0</v>
      </c>
      <c r="Z281" s="96">
        <v>0</v>
      </c>
      <c r="AA281" s="96">
        <v>5237000</v>
      </c>
      <c r="AB281" s="97">
        <v>4169000</v>
      </c>
      <c r="AC281" s="100">
        <v>4169000</v>
      </c>
      <c r="AD281" s="95">
        <v>4169000</v>
      </c>
      <c r="AE281" s="96">
        <v>0</v>
      </c>
      <c r="AF281" s="96">
        <v>1068000</v>
      </c>
      <c r="AG281" s="101">
        <f t="shared" si="17"/>
        <v>79.606645025778121</v>
      </c>
      <c r="AH281" s="99">
        <f>IF(OR(AD281="", AD307="", AD307=0), "", AD281/AD$307*100)</f>
        <v>1.8037126593406425</v>
      </c>
      <c r="AI281" s="102">
        <v>527025</v>
      </c>
      <c r="AJ281" s="30">
        <f t="shared" si="18"/>
        <v>12.641520748380907</v>
      </c>
      <c r="AK281" s="29">
        <f t="shared" si="19"/>
        <v>1.4691041097751207</v>
      </c>
      <c r="AL281" s="342"/>
      <c r="AM281" s="342"/>
      <c r="AN281" s="342"/>
      <c r="AO281" s="342"/>
      <c r="AP281" s="342"/>
      <c r="AQ281" s="342"/>
      <c r="AR281" s="342"/>
      <c r="AS281" s="3"/>
    </row>
    <row r="282" spans="1:45" ht="24.75" hidden="1" customHeight="1">
      <c r="A282" s="56" t="s">
        <v>4</v>
      </c>
      <c r="B282" s="57" t="s">
        <v>7</v>
      </c>
      <c r="C282" s="94" t="s">
        <v>21</v>
      </c>
      <c r="D282" s="94" t="s">
        <v>115</v>
      </c>
      <c r="E282" s="94" t="s">
        <v>56</v>
      </c>
      <c r="F282" s="94" t="s">
        <v>28</v>
      </c>
      <c r="G282" s="94" t="s">
        <v>5</v>
      </c>
      <c r="H282" s="177" t="s">
        <v>58</v>
      </c>
      <c r="I282" s="172" t="s">
        <v>12</v>
      </c>
      <c r="J282" s="130"/>
      <c r="K282" s="95">
        <v>4730000</v>
      </c>
      <c r="L282" s="96">
        <v>0</v>
      </c>
      <c r="M282" s="96">
        <v>0</v>
      </c>
      <c r="N282" s="96">
        <v>0</v>
      </c>
      <c r="O282" s="96">
        <v>4730000</v>
      </c>
      <c r="P282" s="96">
        <v>4696025</v>
      </c>
      <c r="Q282" s="96">
        <v>4696025</v>
      </c>
      <c r="R282" s="96">
        <v>4696025</v>
      </c>
      <c r="S282" s="97">
        <v>0</v>
      </c>
      <c r="T282" s="96">
        <v>33975</v>
      </c>
      <c r="U282" s="98">
        <f t="shared" si="16"/>
        <v>99.281712473572938</v>
      </c>
      <c r="V282" s="99">
        <f>IF(OR(R282="", R307="", R307=0), "", R282/R$307*100)</f>
        <v>3.2728167691157632</v>
      </c>
      <c r="W282" s="95">
        <v>5237000</v>
      </c>
      <c r="X282" s="96">
        <v>0</v>
      </c>
      <c r="Y282" s="96">
        <v>0</v>
      </c>
      <c r="Z282" s="96">
        <v>0</v>
      </c>
      <c r="AA282" s="96">
        <v>5237000</v>
      </c>
      <c r="AB282" s="97">
        <v>4169000</v>
      </c>
      <c r="AC282" s="100">
        <v>4169000</v>
      </c>
      <c r="AD282" s="95">
        <v>4169000</v>
      </c>
      <c r="AE282" s="96">
        <v>0</v>
      </c>
      <c r="AF282" s="96">
        <v>1068000</v>
      </c>
      <c r="AG282" s="101">
        <f t="shared" si="17"/>
        <v>79.606645025778121</v>
      </c>
      <c r="AH282" s="99">
        <f>IF(OR(AD282="", AD307="", AD307=0), "", AD282/AD$307*100)</f>
        <v>1.8037126593406425</v>
      </c>
      <c r="AI282" s="102">
        <v>527025</v>
      </c>
      <c r="AJ282" s="5">
        <f t="shared" si="18"/>
        <v>12.641520748380907</v>
      </c>
      <c r="AK282" s="4">
        <f t="shared" si="19"/>
        <v>1.4691041097751207</v>
      </c>
      <c r="AL282" s="342"/>
      <c r="AM282" s="342"/>
      <c r="AN282" s="342"/>
      <c r="AO282" s="342"/>
      <c r="AP282" s="342"/>
      <c r="AQ282" s="342"/>
      <c r="AR282" s="342"/>
      <c r="AS282" s="3"/>
    </row>
    <row r="283" spans="1:45" ht="35.25" customHeight="1" thickBot="1">
      <c r="A283" s="67" t="s">
        <v>4</v>
      </c>
      <c r="B283" s="68" t="s">
        <v>7</v>
      </c>
      <c r="C283" s="94" t="s">
        <v>21</v>
      </c>
      <c r="D283" s="94" t="s">
        <v>115</v>
      </c>
      <c r="E283" s="94" t="s">
        <v>56</v>
      </c>
      <c r="F283" s="94" t="s">
        <v>28</v>
      </c>
      <c r="G283" s="94" t="s">
        <v>30</v>
      </c>
      <c r="H283" s="177" t="s">
        <v>230</v>
      </c>
      <c r="I283" s="172" t="s">
        <v>12</v>
      </c>
      <c r="J283" s="130"/>
      <c r="K283" s="95">
        <v>4730000</v>
      </c>
      <c r="L283" s="96">
        <v>0</v>
      </c>
      <c r="M283" s="96">
        <v>0</v>
      </c>
      <c r="N283" s="96">
        <v>0</v>
      </c>
      <c r="O283" s="96">
        <v>4730000</v>
      </c>
      <c r="P283" s="96">
        <v>4696025</v>
      </c>
      <c r="Q283" s="96">
        <v>4696025</v>
      </c>
      <c r="R283" s="96">
        <v>4696025</v>
      </c>
      <c r="S283" s="97">
        <v>0</v>
      </c>
      <c r="T283" s="96">
        <v>33975</v>
      </c>
      <c r="U283" s="98">
        <f t="shared" si="16"/>
        <v>99.281712473572938</v>
      </c>
      <c r="V283" s="99">
        <f>IF(OR(R283="", R307="", R307=0), "", R283/R$307*100)</f>
        <v>3.2728167691157632</v>
      </c>
      <c r="W283" s="95">
        <v>5237000</v>
      </c>
      <c r="X283" s="96">
        <v>0</v>
      </c>
      <c r="Y283" s="96">
        <v>0</v>
      </c>
      <c r="Z283" s="96">
        <v>0</v>
      </c>
      <c r="AA283" s="96">
        <v>5237000</v>
      </c>
      <c r="AB283" s="97">
        <v>4169000</v>
      </c>
      <c r="AC283" s="100">
        <v>4169000</v>
      </c>
      <c r="AD283" s="95">
        <v>4169000</v>
      </c>
      <c r="AE283" s="96">
        <v>0</v>
      </c>
      <c r="AF283" s="96">
        <v>1068000</v>
      </c>
      <c r="AG283" s="101">
        <f t="shared" si="17"/>
        <v>79.606645025778121</v>
      </c>
      <c r="AH283" s="99">
        <f>IF(OR(AD283="", AD307="", AD307=0), "", AD283/AD$307*100)</f>
        <v>1.8037126593406425</v>
      </c>
      <c r="AI283" s="102">
        <v>527025</v>
      </c>
      <c r="AJ283" s="5">
        <f t="shared" si="18"/>
        <v>12.641520748380907</v>
      </c>
      <c r="AK283" s="4">
        <f t="shared" si="19"/>
        <v>1.4691041097751207</v>
      </c>
      <c r="AL283" s="342"/>
      <c r="AM283" s="342"/>
      <c r="AN283" s="342"/>
      <c r="AO283" s="342"/>
      <c r="AP283" s="342"/>
      <c r="AQ283" s="342"/>
      <c r="AR283" s="342"/>
      <c r="AS283" s="3"/>
    </row>
    <row r="284" spans="1:45" ht="42" customHeight="1" thickBot="1">
      <c r="A284" s="80" t="s">
        <v>4</v>
      </c>
      <c r="B284" s="81" t="s">
        <v>7</v>
      </c>
      <c r="C284" s="94" t="s">
        <v>21</v>
      </c>
      <c r="D284" s="94" t="s">
        <v>231</v>
      </c>
      <c r="E284" s="94" t="s">
        <v>5</v>
      </c>
      <c r="F284" s="94" t="s">
        <v>5</v>
      </c>
      <c r="G284" s="94" t="s">
        <v>5</v>
      </c>
      <c r="H284" s="177" t="s">
        <v>232</v>
      </c>
      <c r="I284" s="172" t="s">
        <v>12</v>
      </c>
      <c r="J284" s="130"/>
      <c r="K284" s="95">
        <v>2011000</v>
      </c>
      <c r="L284" s="96">
        <v>0</v>
      </c>
      <c r="M284" s="96">
        <v>0</v>
      </c>
      <c r="N284" s="96">
        <v>0</v>
      </c>
      <c r="O284" s="96">
        <v>2011000</v>
      </c>
      <c r="P284" s="96">
        <v>1982200</v>
      </c>
      <c r="Q284" s="96">
        <v>1982200</v>
      </c>
      <c r="R284" s="96">
        <v>1982200</v>
      </c>
      <c r="S284" s="97">
        <v>0</v>
      </c>
      <c r="T284" s="96">
        <v>28800</v>
      </c>
      <c r="U284" s="98">
        <f t="shared" si="16"/>
        <v>98.567876678269513</v>
      </c>
      <c r="V284" s="99">
        <f>IF(OR(R284="", R307="", R307=0), "", R284/R$307*100)</f>
        <v>1.3814614274287862</v>
      </c>
      <c r="W284" s="95">
        <v>7235000</v>
      </c>
      <c r="X284" s="96">
        <v>0</v>
      </c>
      <c r="Y284" s="96">
        <v>0</v>
      </c>
      <c r="Z284" s="96">
        <v>0</v>
      </c>
      <c r="AA284" s="96">
        <v>7235000</v>
      </c>
      <c r="AB284" s="97">
        <v>7233600</v>
      </c>
      <c r="AC284" s="100">
        <v>7233600</v>
      </c>
      <c r="AD284" s="95">
        <v>7233600</v>
      </c>
      <c r="AE284" s="96">
        <v>0</v>
      </c>
      <c r="AF284" s="96">
        <v>1400</v>
      </c>
      <c r="AG284" s="101">
        <f t="shared" si="17"/>
        <v>99.980649619903247</v>
      </c>
      <c r="AH284" s="99">
        <f>IF(OR(AD284="", AD307="", AD307=0), "", AD284/AD$307*100)</f>
        <v>3.1296080337266661</v>
      </c>
      <c r="AI284" s="102">
        <v>-5251400</v>
      </c>
      <c r="AJ284" s="28">
        <f t="shared" si="18"/>
        <v>-72.59732360097324</v>
      </c>
      <c r="AK284" s="27">
        <f t="shared" si="19"/>
        <v>-1.7481466062978799</v>
      </c>
      <c r="AL284" s="147"/>
      <c r="AM284" s="171"/>
      <c r="AN284" s="171"/>
      <c r="AO284" s="171"/>
      <c r="AP284" s="171"/>
      <c r="AQ284" s="171"/>
      <c r="AR284" s="171"/>
    </row>
    <row r="285" spans="1:45" ht="16.5" hidden="1" customHeight="1">
      <c r="A285" s="45" t="s">
        <v>4</v>
      </c>
      <c r="B285" s="46" t="s">
        <v>7</v>
      </c>
      <c r="C285" s="94" t="s">
        <v>21</v>
      </c>
      <c r="D285" s="94" t="s">
        <v>231</v>
      </c>
      <c r="E285" s="94" t="s">
        <v>36</v>
      </c>
      <c r="F285" s="94" t="s">
        <v>5</v>
      </c>
      <c r="G285" s="94" t="s">
        <v>5</v>
      </c>
      <c r="H285" s="177" t="s">
        <v>37</v>
      </c>
      <c r="I285" s="172" t="s">
        <v>12</v>
      </c>
      <c r="J285" s="130"/>
      <c r="K285" s="95">
        <v>578000</v>
      </c>
      <c r="L285" s="96">
        <v>0</v>
      </c>
      <c r="M285" s="96">
        <v>0</v>
      </c>
      <c r="N285" s="96">
        <v>0</v>
      </c>
      <c r="O285" s="96">
        <v>578000</v>
      </c>
      <c r="P285" s="96">
        <v>550000</v>
      </c>
      <c r="Q285" s="96">
        <v>550000</v>
      </c>
      <c r="R285" s="96">
        <v>550000</v>
      </c>
      <c r="S285" s="97">
        <v>0</v>
      </c>
      <c r="T285" s="96">
        <v>28000</v>
      </c>
      <c r="U285" s="98">
        <f t="shared" si="16"/>
        <v>95.155709342560556</v>
      </c>
      <c r="V285" s="99">
        <f>IF(OR(R285="", R307="", R307=0), "", R285/R$307*100)</f>
        <v>0.38331338163950784</v>
      </c>
      <c r="W285" s="95">
        <v>578000</v>
      </c>
      <c r="X285" s="96">
        <v>0</v>
      </c>
      <c r="Y285" s="96">
        <v>0</v>
      </c>
      <c r="Z285" s="96">
        <v>0</v>
      </c>
      <c r="AA285" s="96">
        <v>578000</v>
      </c>
      <c r="AB285" s="97">
        <v>577500</v>
      </c>
      <c r="AC285" s="100">
        <v>577500</v>
      </c>
      <c r="AD285" s="95">
        <v>577500</v>
      </c>
      <c r="AE285" s="96">
        <v>0</v>
      </c>
      <c r="AF285" s="96">
        <v>500</v>
      </c>
      <c r="AG285" s="101">
        <f t="shared" si="17"/>
        <v>99.913494809688586</v>
      </c>
      <c r="AH285" s="99">
        <f>IF(OR(AD285="", AD307="", AD307=0), "", AD285/AD$307*100)</f>
        <v>0.24985465597726578</v>
      </c>
      <c r="AI285" s="102">
        <v>-27500</v>
      </c>
      <c r="AJ285" s="30">
        <f t="shared" si="18"/>
        <v>-4.7619047619047619</v>
      </c>
      <c r="AK285" s="29">
        <f t="shared" si="19"/>
        <v>0.13345872566224207</v>
      </c>
      <c r="AL285" s="342"/>
      <c r="AM285" s="342"/>
      <c r="AN285" s="342"/>
      <c r="AO285" s="342"/>
      <c r="AP285" s="342"/>
      <c r="AQ285" s="342"/>
      <c r="AR285" s="342"/>
      <c r="AS285" s="3"/>
    </row>
    <row r="286" spans="1:45" ht="21.75" hidden="1" customHeight="1">
      <c r="A286" s="56" t="s">
        <v>4</v>
      </c>
      <c r="B286" s="57" t="s">
        <v>7</v>
      </c>
      <c r="C286" s="94" t="s">
        <v>21</v>
      </c>
      <c r="D286" s="94" t="s">
        <v>231</v>
      </c>
      <c r="E286" s="94" t="s">
        <v>36</v>
      </c>
      <c r="F286" s="94" t="s">
        <v>28</v>
      </c>
      <c r="G286" s="94" t="s">
        <v>5</v>
      </c>
      <c r="H286" s="177" t="s">
        <v>38</v>
      </c>
      <c r="I286" s="172" t="s">
        <v>12</v>
      </c>
      <c r="J286" s="130"/>
      <c r="K286" s="95">
        <v>578000</v>
      </c>
      <c r="L286" s="96">
        <v>0</v>
      </c>
      <c r="M286" s="96">
        <v>0</v>
      </c>
      <c r="N286" s="96">
        <v>0</v>
      </c>
      <c r="O286" s="96">
        <v>578000</v>
      </c>
      <c r="P286" s="96">
        <v>550000</v>
      </c>
      <c r="Q286" s="96">
        <v>550000</v>
      </c>
      <c r="R286" s="96">
        <v>550000</v>
      </c>
      <c r="S286" s="97">
        <v>0</v>
      </c>
      <c r="T286" s="96">
        <v>28000</v>
      </c>
      <c r="U286" s="98">
        <f t="shared" si="16"/>
        <v>95.155709342560556</v>
      </c>
      <c r="V286" s="99">
        <f>IF(OR(R286="", R307="", R307=0), "", R286/R$307*100)</f>
        <v>0.38331338163950784</v>
      </c>
      <c r="W286" s="95">
        <v>578000</v>
      </c>
      <c r="X286" s="96">
        <v>0</v>
      </c>
      <c r="Y286" s="96">
        <v>0</v>
      </c>
      <c r="Z286" s="96">
        <v>0</v>
      </c>
      <c r="AA286" s="96">
        <v>578000</v>
      </c>
      <c r="AB286" s="97">
        <v>577500</v>
      </c>
      <c r="AC286" s="100">
        <v>577500</v>
      </c>
      <c r="AD286" s="95">
        <v>577500</v>
      </c>
      <c r="AE286" s="96">
        <v>0</v>
      </c>
      <c r="AF286" s="96">
        <v>500</v>
      </c>
      <c r="AG286" s="101">
        <f t="shared" si="17"/>
        <v>99.913494809688586</v>
      </c>
      <c r="AH286" s="99">
        <f>IF(OR(AD286="", AD307="", AD307=0), "", AD286/AD$307*100)</f>
        <v>0.24985465597726578</v>
      </c>
      <c r="AI286" s="102">
        <v>-27500</v>
      </c>
      <c r="AJ286" s="5">
        <f t="shared" si="18"/>
        <v>-4.7619047619047619</v>
      </c>
      <c r="AK286" s="4">
        <f t="shared" si="19"/>
        <v>0.13345872566224207</v>
      </c>
      <c r="AL286" s="342"/>
      <c r="AM286" s="342"/>
      <c r="AN286" s="342"/>
      <c r="AO286" s="342"/>
      <c r="AP286" s="342"/>
      <c r="AQ286" s="342"/>
      <c r="AR286" s="342"/>
      <c r="AS286" s="3"/>
    </row>
    <row r="287" spans="1:45" ht="21.75" customHeight="1" thickBot="1">
      <c r="A287" s="89" t="s">
        <v>4</v>
      </c>
      <c r="B287" s="90" t="s">
        <v>7</v>
      </c>
      <c r="C287" s="94" t="s">
        <v>21</v>
      </c>
      <c r="D287" s="94" t="s">
        <v>231</v>
      </c>
      <c r="E287" s="94" t="s">
        <v>36</v>
      </c>
      <c r="F287" s="94" t="s">
        <v>28</v>
      </c>
      <c r="G287" s="94" t="s">
        <v>30</v>
      </c>
      <c r="H287" s="177" t="s">
        <v>39</v>
      </c>
      <c r="I287" s="172" t="s">
        <v>12</v>
      </c>
      <c r="J287" s="130"/>
      <c r="K287" s="95">
        <v>578000</v>
      </c>
      <c r="L287" s="96">
        <v>0</v>
      </c>
      <c r="M287" s="96">
        <v>0</v>
      </c>
      <c r="N287" s="96">
        <v>0</v>
      </c>
      <c r="O287" s="96">
        <v>578000</v>
      </c>
      <c r="P287" s="96">
        <v>550000</v>
      </c>
      <c r="Q287" s="96">
        <v>550000</v>
      </c>
      <c r="R287" s="96">
        <v>550000</v>
      </c>
      <c r="S287" s="97">
        <v>0</v>
      </c>
      <c r="T287" s="96">
        <v>28000</v>
      </c>
      <c r="U287" s="98">
        <f t="shared" si="16"/>
        <v>95.155709342560556</v>
      </c>
      <c r="V287" s="99">
        <f>IF(OR(R287="", R307="", R307=0), "", R287/R$307*100)</f>
        <v>0.38331338163950784</v>
      </c>
      <c r="W287" s="95">
        <v>578000</v>
      </c>
      <c r="X287" s="96">
        <v>0</v>
      </c>
      <c r="Y287" s="96">
        <v>0</v>
      </c>
      <c r="Z287" s="96">
        <v>0</v>
      </c>
      <c r="AA287" s="96">
        <v>578000</v>
      </c>
      <c r="AB287" s="97">
        <v>577500</v>
      </c>
      <c r="AC287" s="100">
        <v>577500</v>
      </c>
      <c r="AD287" s="95">
        <v>577500</v>
      </c>
      <c r="AE287" s="96">
        <v>0</v>
      </c>
      <c r="AF287" s="96">
        <v>500</v>
      </c>
      <c r="AG287" s="101">
        <f t="shared" si="17"/>
        <v>99.913494809688586</v>
      </c>
      <c r="AH287" s="99">
        <f>IF(OR(AD287="", AD307="", AD307=0), "", AD287/AD$307*100)</f>
        <v>0.24985465597726578</v>
      </c>
      <c r="AI287" s="102">
        <v>-27500</v>
      </c>
      <c r="AJ287" s="5">
        <f t="shared" si="18"/>
        <v>-4.7619047619047619</v>
      </c>
      <c r="AK287" s="4">
        <f t="shared" si="19"/>
        <v>0.13345872566224207</v>
      </c>
      <c r="AL287" s="342"/>
      <c r="AM287" s="342"/>
      <c r="AN287" s="342"/>
      <c r="AO287" s="342"/>
      <c r="AP287" s="342"/>
      <c r="AQ287" s="342"/>
      <c r="AR287" s="342"/>
      <c r="AS287" s="3"/>
    </row>
    <row r="288" spans="1:45" ht="16.5" hidden="1" customHeight="1">
      <c r="A288" s="45" t="s">
        <v>4</v>
      </c>
      <c r="B288" s="46" t="s">
        <v>7</v>
      </c>
      <c r="C288" s="94" t="s">
        <v>21</v>
      </c>
      <c r="D288" s="94" t="s">
        <v>231</v>
      </c>
      <c r="E288" s="94" t="s">
        <v>56</v>
      </c>
      <c r="F288" s="94" t="s">
        <v>5</v>
      </c>
      <c r="G288" s="94" t="s">
        <v>5</v>
      </c>
      <c r="H288" s="177" t="s">
        <v>57</v>
      </c>
      <c r="I288" s="172" t="s">
        <v>12</v>
      </c>
      <c r="J288" s="130"/>
      <c r="K288" s="95">
        <v>1433000</v>
      </c>
      <c r="L288" s="96">
        <v>0</v>
      </c>
      <c r="M288" s="96">
        <v>0</v>
      </c>
      <c r="N288" s="96">
        <v>0</v>
      </c>
      <c r="O288" s="96">
        <v>1433000</v>
      </c>
      <c r="P288" s="96">
        <v>1432200</v>
      </c>
      <c r="Q288" s="96">
        <v>1432200</v>
      </c>
      <c r="R288" s="96">
        <v>1432200</v>
      </c>
      <c r="S288" s="97">
        <v>0</v>
      </c>
      <c r="T288" s="96">
        <v>800</v>
      </c>
      <c r="U288" s="98">
        <f t="shared" si="16"/>
        <v>99.944173063503143</v>
      </c>
      <c r="V288" s="99">
        <f>IF(OR(R288="", R307="", R307=0), "", R288/R$307*100)</f>
        <v>0.99814804578927852</v>
      </c>
      <c r="W288" s="95">
        <v>6657000</v>
      </c>
      <c r="X288" s="96">
        <v>0</v>
      </c>
      <c r="Y288" s="96">
        <v>0</v>
      </c>
      <c r="Z288" s="96">
        <v>0</v>
      </c>
      <c r="AA288" s="96">
        <v>6657000</v>
      </c>
      <c r="AB288" s="97">
        <v>6656100</v>
      </c>
      <c r="AC288" s="100">
        <v>6656100</v>
      </c>
      <c r="AD288" s="95">
        <v>6656100</v>
      </c>
      <c r="AE288" s="96">
        <v>0</v>
      </c>
      <c r="AF288" s="96">
        <v>900</v>
      </c>
      <c r="AG288" s="101">
        <f t="shared" si="17"/>
        <v>99.986480396575033</v>
      </c>
      <c r="AH288" s="99">
        <f>IF(OR(AD288="", AD307="", AD307=0), "", AD288/AD$307*100)</f>
        <v>2.8797533777494007</v>
      </c>
      <c r="AI288" s="102">
        <v>-5223900</v>
      </c>
      <c r="AJ288" s="30">
        <f t="shared" si="18"/>
        <v>-78.482895389191867</v>
      </c>
      <c r="AK288" s="29">
        <f t="shared" si="19"/>
        <v>-1.881605331960122</v>
      </c>
      <c r="AL288" s="342"/>
      <c r="AM288" s="342"/>
      <c r="AN288" s="342"/>
      <c r="AO288" s="342"/>
      <c r="AP288" s="342"/>
      <c r="AQ288" s="342"/>
      <c r="AR288" s="342"/>
      <c r="AS288" s="3"/>
    </row>
    <row r="289" spans="1:45" ht="23.25" hidden="1" customHeight="1">
      <c r="A289" s="56" t="s">
        <v>4</v>
      </c>
      <c r="B289" s="57" t="s">
        <v>7</v>
      </c>
      <c r="C289" s="94" t="s">
        <v>21</v>
      </c>
      <c r="D289" s="94" t="s">
        <v>231</v>
      </c>
      <c r="E289" s="94" t="s">
        <v>56</v>
      </c>
      <c r="F289" s="94" t="s">
        <v>28</v>
      </c>
      <c r="G289" s="94" t="s">
        <v>5</v>
      </c>
      <c r="H289" s="177" t="s">
        <v>58</v>
      </c>
      <c r="I289" s="172" t="s">
        <v>12</v>
      </c>
      <c r="J289" s="130"/>
      <c r="K289" s="95">
        <v>1433000</v>
      </c>
      <c r="L289" s="96">
        <v>0</v>
      </c>
      <c r="M289" s="96">
        <v>0</v>
      </c>
      <c r="N289" s="96">
        <v>0</v>
      </c>
      <c r="O289" s="96">
        <v>1433000</v>
      </c>
      <c r="P289" s="96">
        <v>1432200</v>
      </c>
      <c r="Q289" s="96">
        <v>1432200</v>
      </c>
      <c r="R289" s="96">
        <v>1432200</v>
      </c>
      <c r="S289" s="97">
        <v>0</v>
      </c>
      <c r="T289" s="96">
        <v>800</v>
      </c>
      <c r="U289" s="98">
        <f t="shared" si="16"/>
        <v>99.944173063503143</v>
      </c>
      <c r="V289" s="99">
        <f>IF(OR(R289="", R307="", R307=0), "", R289/R$307*100)</f>
        <v>0.99814804578927852</v>
      </c>
      <c r="W289" s="95">
        <v>6657000</v>
      </c>
      <c r="X289" s="96">
        <v>0</v>
      </c>
      <c r="Y289" s="96">
        <v>0</v>
      </c>
      <c r="Z289" s="96">
        <v>0</v>
      </c>
      <c r="AA289" s="96">
        <v>6657000</v>
      </c>
      <c r="AB289" s="97">
        <v>6656100</v>
      </c>
      <c r="AC289" s="100">
        <v>6656100</v>
      </c>
      <c r="AD289" s="95">
        <v>6656100</v>
      </c>
      <c r="AE289" s="96">
        <v>0</v>
      </c>
      <c r="AF289" s="96">
        <v>900</v>
      </c>
      <c r="AG289" s="101">
        <f t="shared" si="17"/>
        <v>99.986480396575033</v>
      </c>
      <c r="AH289" s="99">
        <f>IF(OR(AD289="", AD307="", AD307=0), "", AD289/AD$307*100)</f>
        <v>2.8797533777494007</v>
      </c>
      <c r="AI289" s="102">
        <v>-5223900</v>
      </c>
      <c r="AJ289" s="5">
        <f t="shared" si="18"/>
        <v>-78.482895389191867</v>
      </c>
      <c r="AK289" s="4">
        <f t="shared" si="19"/>
        <v>-1.881605331960122</v>
      </c>
      <c r="AL289" s="342"/>
      <c r="AM289" s="342"/>
      <c r="AN289" s="342"/>
      <c r="AO289" s="342"/>
      <c r="AP289" s="342"/>
      <c r="AQ289" s="342"/>
      <c r="AR289" s="342"/>
      <c r="AS289" s="3"/>
    </row>
    <row r="290" spans="1:45" ht="33.75" customHeight="1" thickBot="1">
      <c r="A290" s="67" t="s">
        <v>4</v>
      </c>
      <c r="B290" s="68" t="s">
        <v>7</v>
      </c>
      <c r="C290" s="94" t="s">
        <v>21</v>
      </c>
      <c r="D290" s="94" t="s">
        <v>231</v>
      </c>
      <c r="E290" s="94" t="s">
        <v>56</v>
      </c>
      <c r="F290" s="94" t="s">
        <v>28</v>
      </c>
      <c r="G290" s="94" t="s">
        <v>30</v>
      </c>
      <c r="H290" s="177" t="s">
        <v>233</v>
      </c>
      <c r="I290" s="172" t="s">
        <v>12</v>
      </c>
      <c r="J290" s="130"/>
      <c r="K290" s="95">
        <v>1433000</v>
      </c>
      <c r="L290" s="96">
        <v>0</v>
      </c>
      <c r="M290" s="96">
        <v>0</v>
      </c>
      <c r="N290" s="96">
        <v>0</v>
      </c>
      <c r="O290" s="96">
        <v>1433000</v>
      </c>
      <c r="P290" s="96">
        <v>1432200</v>
      </c>
      <c r="Q290" s="96">
        <v>1432200</v>
      </c>
      <c r="R290" s="96">
        <v>1432200</v>
      </c>
      <c r="S290" s="97">
        <v>0</v>
      </c>
      <c r="T290" s="96">
        <v>800</v>
      </c>
      <c r="U290" s="98">
        <f t="shared" si="16"/>
        <v>99.944173063503143</v>
      </c>
      <c r="V290" s="99">
        <f>IF(OR(R290="", R307="", R307=0), "", R290/R$307*100)</f>
        <v>0.99814804578927852</v>
      </c>
      <c r="W290" s="95">
        <v>6657000</v>
      </c>
      <c r="X290" s="96">
        <v>0</v>
      </c>
      <c r="Y290" s="96">
        <v>0</v>
      </c>
      <c r="Z290" s="96">
        <v>0</v>
      </c>
      <c r="AA290" s="96">
        <v>6657000</v>
      </c>
      <c r="AB290" s="97">
        <v>6656100</v>
      </c>
      <c r="AC290" s="100">
        <v>6656100</v>
      </c>
      <c r="AD290" s="95">
        <v>6656100</v>
      </c>
      <c r="AE290" s="96">
        <v>0</v>
      </c>
      <c r="AF290" s="96">
        <v>900</v>
      </c>
      <c r="AG290" s="101">
        <f t="shared" si="17"/>
        <v>99.986480396575033</v>
      </c>
      <c r="AH290" s="99">
        <f>IF(OR(AD290="", AD307="", AD307=0), "", AD290/AD$307*100)</f>
        <v>2.8797533777494007</v>
      </c>
      <c r="AI290" s="102">
        <v>-5223900</v>
      </c>
      <c r="AJ290" s="5">
        <f t="shared" si="18"/>
        <v>-78.482895389191867</v>
      </c>
      <c r="AK290" s="4">
        <f t="shared" si="19"/>
        <v>-1.881605331960122</v>
      </c>
      <c r="AL290" s="342"/>
      <c r="AM290" s="342"/>
      <c r="AN290" s="342"/>
      <c r="AO290" s="342"/>
      <c r="AP290" s="342"/>
      <c r="AQ290" s="342"/>
      <c r="AR290" s="342"/>
      <c r="AS290" s="3"/>
    </row>
    <row r="291" spans="1:45" ht="16.5" hidden="1" customHeight="1">
      <c r="A291" s="45" t="s">
        <v>117</v>
      </c>
      <c r="B291" s="46" t="s">
        <v>5</v>
      </c>
      <c r="C291" s="94" t="s">
        <v>5</v>
      </c>
      <c r="D291" s="94" t="s">
        <v>5</v>
      </c>
      <c r="E291" s="94" t="s">
        <v>5</v>
      </c>
      <c r="F291" s="94" t="s">
        <v>5</v>
      </c>
      <c r="G291" s="94" t="s">
        <v>5</v>
      </c>
      <c r="H291" s="177" t="s">
        <v>234</v>
      </c>
      <c r="I291" s="172" t="s">
        <v>5</v>
      </c>
      <c r="J291" s="130"/>
      <c r="K291" s="95">
        <v>3383000</v>
      </c>
      <c r="L291" s="96">
        <v>0</v>
      </c>
      <c r="M291" s="96">
        <v>0</v>
      </c>
      <c r="N291" s="96">
        <v>0</v>
      </c>
      <c r="O291" s="96">
        <v>3383000</v>
      </c>
      <c r="P291" s="96">
        <v>3336820</v>
      </c>
      <c r="Q291" s="96">
        <v>3336820</v>
      </c>
      <c r="R291" s="96">
        <v>3336820</v>
      </c>
      <c r="S291" s="97">
        <v>0</v>
      </c>
      <c r="T291" s="96">
        <v>46180</v>
      </c>
      <c r="U291" s="98">
        <f t="shared" si="16"/>
        <v>98.634939402896833</v>
      </c>
      <c r="V291" s="99">
        <f>IF(OR(R291="", R307="", R307=0), "", R291/R$307*100)</f>
        <v>2.3255413784042593</v>
      </c>
      <c r="W291" s="95">
        <v>3382000</v>
      </c>
      <c r="X291" s="96">
        <v>0</v>
      </c>
      <c r="Y291" s="96">
        <v>0</v>
      </c>
      <c r="Z291" s="96">
        <v>0</v>
      </c>
      <c r="AA291" s="96">
        <v>3382000</v>
      </c>
      <c r="AB291" s="97">
        <v>3324680</v>
      </c>
      <c r="AC291" s="100">
        <v>3324680</v>
      </c>
      <c r="AD291" s="95">
        <v>3324680</v>
      </c>
      <c r="AE291" s="96">
        <v>0</v>
      </c>
      <c r="AF291" s="96">
        <v>57320</v>
      </c>
      <c r="AG291" s="101">
        <f t="shared" si="17"/>
        <v>98.305144884683614</v>
      </c>
      <c r="AH291" s="99">
        <f>IF(OR(AD291="", AD307="", AD307=0), "", AD291/AD$307*100)</f>
        <v>1.438418662570556</v>
      </c>
      <c r="AI291" s="102">
        <v>12140</v>
      </c>
      <c r="AJ291" s="26">
        <f t="shared" si="18"/>
        <v>0.36514792401073187</v>
      </c>
      <c r="AK291" s="25">
        <f t="shared" si="19"/>
        <v>0.88712271583370339</v>
      </c>
      <c r="AL291" s="343"/>
      <c r="AM291" s="343"/>
      <c r="AN291" s="343"/>
      <c r="AO291" s="343"/>
      <c r="AP291" s="343"/>
      <c r="AQ291" s="343"/>
      <c r="AR291" s="343"/>
      <c r="AS291" s="3"/>
    </row>
    <row r="292" spans="1:45" ht="16.5" hidden="1" customHeight="1">
      <c r="A292" s="56" t="s">
        <v>117</v>
      </c>
      <c r="B292" s="57" t="s">
        <v>235</v>
      </c>
      <c r="C292" s="94" t="s">
        <v>5</v>
      </c>
      <c r="D292" s="94" t="s">
        <v>5</v>
      </c>
      <c r="E292" s="94" t="s">
        <v>5</v>
      </c>
      <c r="F292" s="94" t="s">
        <v>5</v>
      </c>
      <c r="G292" s="94" t="s">
        <v>5</v>
      </c>
      <c r="H292" s="177" t="s">
        <v>236</v>
      </c>
      <c r="I292" s="172" t="s">
        <v>5</v>
      </c>
      <c r="J292" s="130"/>
      <c r="K292" s="95">
        <v>3383000</v>
      </c>
      <c r="L292" s="96">
        <v>0</v>
      </c>
      <c r="M292" s="96">
        <v>0</v>
      </c>
      <c r="N292" s="96">
        <v>0</v>
      </c>
      <c r="O292" s="96">
        <v>3383000</v>
      </c>
      <c r="P292" s="96">
        <v>3336820</v>
      </c>
      <c r="Q292" s="96">
        <v>3336820</v>
      </c>
      <c r="R292" s="96">
        <v>3336820</v>
      </c>
      <c r="S292" s="97">
        <v>0</v>
      </c>
      <c r="T292" s="96">
        <v>46180</v>
      </c>
      <c r="U292" s="98">
        <f t="shared" si="16"/>
        <v>98.634939402896833</v>
      </c>
      <c r="V292" s="99">
        <f>IF(OR(R292="", R307="", R307=0), "", R292/R$307*100)</f>
        <v>2.3255413784042593</v>
      </c>
      <c r="W292" s="95">
        <v>3382000</v>
      </c>
      <c r="X292" s="96">
        <v>0</v>
      </c>
      <c r="Y292" s="96">
        <v>0</v>
      </c>
      <c r="Z292" s="96">
        <v>0</v>
      </c>
      <c r="AA292" s="96">
        <v>3382000</v>
      </c>
      <c r="AB292" s="97">
        <v>3324680</v>
      </c>
      <c r="AC292" s="100">
        <v>3324680</v>
      </c>
      <c r="AD292" s="95">
        <v>3324680</v>
      </c>
      <c r="AE292" s="96">
        <v>0</v>
      </c>
      <c r="AF292" s="96">
        <v>57320</v>
      </c>
      <c r="AG292" s="101">
        <f t="shared" si="17"/>
        <v>98.305144884683614</v>
      </c>
      <c r="AH292" s="99">
        <f>IF(OR(AD292="", AD307="", AD307=0), "", AD292/AD$307*100)</f>
        <v>1.438418662570556</v>
      </c>
      <c r="AI292" s="102">
        <v>12140</v>
      </c>
      <c r="AJ292" s="26">
        <f t="shared" si="18"/>
        <v>0.36514792401073187</v>
      </c>
      <c r="AK292" s="25">
        <f t="shared" si="19"/>
        <v>0.88712271583370339</v>
      </c>
      <c r="AL292" s="343"/>
      <c r="AM292" s="343"/>
      <c r="AN292" s="343"/>
      <c r="AO292" s="343"/>
      <c r="AP292" s="343"/>
      <c r="AQ292" s="343"/>
      <c r="AR292" s="343"/>
      <c r="AS292" s="3"/>
    </row>
    <row r="293" spans="1:45" ht="16.5" hidden="1" customHeight="1" thickBot="1">
      <c r="A293" s="56" t="s">
        <v>117</v>
      </c>
      <c r="B293" s="57" t="s">
        <v>235</v>
      </c>
      <c r="C293" s="94" t="s">
        <v>7</v>
      </c>
      <c r="D293" s="94" t="s">
        <v>5</v>
      </c>
      <c r="E293" s="94" t="s">
        <v>5</v>
      </c>
      <c r="F293" s="94" t="s">
        <v>5</v>
      </c>
      <c r="G293" s="94" t="s">
        <v>5</v>
      </c>
      <c r="H293" s="177" t="s">
        <v>237</v>
      </c>
      <c r="I293" s="172" t="s">
        <v>5</v>
      </c>
      <c r="J293" s="130"/>
      <c r="K293" s="95">
        <v>3383000</v>
      </c>
      <c r="L293" s="96">
        <v>0</v>
      </c>
      <c r="M293" s="96">
        <v>0</v>
      </c>
      <c r="N293" s="96">
        <v>0</v>
      </c>
      <c r="O293" s="96">
        <v>3383000</v>
      </c>
      <c r="P293" s="96">
        <v>3336820</v>
      </c>
      <c r="Q293" s="96">
        <v>3336820</v>
      </c>
      <c r="R293" s="96">
        <v>3336820</v>
      </c>
      <c r="S293" s="97">
        <v>0</v>
      </c>
      <c r="T293" s="96">
        <v>46180</v>
      </c>
      <c r="U293" s="98">
        <f t="shared" si="16"/>
        <v>98.634939402896833</v>
      </c>
      <c r="V293" s="99">
        <f>IF(OR(R293="", R307="", R307=0), "", R293/R$307*100)</f>
        <v>2.3255413784042593</v>
      </c>
      <c r="W293" s="95">
        <v>3382000</v>
      </c>
      <c r="X293" s="96">
        <v>0</v>
      </c>
      <c r="Y293" s="96">
        <v>0</v>
      </c>
      <c r="Z293" s="96">
        <v>0</v>
      </c>
      <c r="AA293" s="96">
        <v>3382000</v>
      </c>
      <c r="AB293" s="97">
        <v>3324680</v>
      </c>
      <c r="AC293" s="100">
        <v>3324680</v>
      </c>
      <c r="AD293" s="95">
        <v>3324680</v>
      </c>
      <c r="AE293" s="96">
        <v>0</v>
      </c>
      <c r="AF293" s="96">
        <v>57320</v>
      </c>
      <c r="AG293" s="101">
        <f t="shared" si="17"/>
        <v>98.305144884683614</v>
      </c>
      <c r="AH293" s="99">
        <f>IF(OR(AD293="", AD307="", AD307=0), "", AD293/AD$307*100)</f>
        <v>1.438418662570556</v>
      </c>
      <c r="AI293" s="102">
        <v>12140</v>
      </c>
      <c r="AJ293" s="26">
        <f t="shared" si="18"/>
        <v>0.36514792401073187</v>
      </c>
      <c r="AK293" s="25">
        <f t="shared" si="19"/>
        <v>0.88712271583370339</v>
      </c>
      <c r="AL293" s="343"/>
      <c r="AM293" s="343"/>
      <c r="AN293" s="343"/>
      <c r="AO293" s="343"/>
      <c r="AP293" s="343"/>
      <c r="AQ293" s="343"/>
      <c r="AR293" s="343"/>
      <c r="AS293" s="3"/>
    </row>
    <row r="294" spans="1:45" ht="36" customHeight="1" thickBot="1">
      <c r="A294" s="67" t="s">
        <v>117</v>
      </c>
      <c r="B294" s="68" t="s">
        <v>235</v>
      </c>
      <c r="C294" s="94" t="s">
        <v>7</v>
      </c>
      <c r="D294" s="94" t="s">
        <v>10</v>
      </c>
      <c r="E294" s="94" t="s">
        <v>5</v>
      </c>
      <c r="F294" s="94" t="s">
        <v>5</v>
      </c>
      <c r="G294" s="94" t="s">
        <v>5</v>
      </c>
      <c r="H294" s="177" t="s">
        <v>238</v>
      </c>
      <c r="I294" s="172" t="s">
        <v>12</v>
      </c>
      <c r="J294" s="130"/>
      <c r="K294" s="95">
        <v>3383000</v>
      </c>
      <c r="L294" s="96">
        <v>0</v>
      </c>
      <c r="M294" s="96">
        <v>0</v>
      </c>
      <c r="N294" s="96">
        <v>0</v>
      </c>
      <c r="O294" s="96">
        <v>3383000</v>
      </c>
      <c r="P294" s="96">
        <v>3336820</v>
      </c>
      <c r="Q294" s="96">
        <v>3336820</v>
      </c>
      <c r="R294" s="96">
        <v>3336820</v>
      </c>
      <c r="S294" s="97">
        <v>0</v>
      </c>
      <c r="T294" s="96">
        <v>46180</v>
      </c>
      <c r="U294" s="98">
        <f t="shared" si="16"/>
        <v>98.634939402896833</v>
      </c>
      <c r="V294" s="99">
        <f>IF(OR(R294="", R307="", R307=0), "", R294/R$307*100)</f>
        <v>2.3255413784042593</v>
      </c>
      <c r="W294" s="95">
        <v>3382000</v>
      </c>
      <c r="X294" s="96">
        <v>0</v>
      </c>
      <c r="Y294" s="96">
        <v>0</v>
      </c>
      <c r="Z294" s="96">
        <v>0</v>
      </c>
      <c r="AA294" s="96">
        <v>3382000</v>
      </c>
      <c r="AB294" s="97">
        <v>3324680</v>
      </c>
      <c r="AC294" s="100">
        <v>3324680</v>
      </c>
      <c r="AD294" s="95">
        <v>3324680</v>
      </c>
      <c r="AE294" s="96">
        <v>0</v>
      </c>
      <c r="AF294" s="96">
        <v>57320</v>
      </c>
      <c r="AG294" s="101">
        <f t="shared" si="17"/>
        <v>98.305144884683614</v>
      </c>
      <c r="AH294" s="99">
        <f>IF(OR(AD294="", AD307="", AD307=0), "", AD294/AD$307*100)</f>
        <v>1.438418662570556</v>
      </c>
      <c r="AI294" s="102">
        <v>12140</v>
      </c>
      <c r="AJ294" s="28">
        <f t="shared" si="18"/>
        <v>0.36514792401073187</v>
      </c>
      <c r="AK294" s="27">
        <f t="shared" si="19"/>
        <v>0.88712271583370339</v>
      </c>
      <c r="AL294" s="147"/>
      <c r="AM294" s="171"/>
      <c r="AN294" s="171"/>
      <c r="AO294" s="171"/>
      <c r="AP294" s="171"/>
      <c r="AQ294" s="171"/>
      <c r="AR294" s="171"/>
    </row>
    <row r="295" spans="1:45" ht="16.5" hidden="1" customHeight="1">
      <c r="A295" s="45" t="s">
        <v>117</v>
      </c>
      <c r="B295" s="46" t="s">
        <v>235</v>
      </c>
      <c r="C295" s="94" t="s">
        <v>7</v>
      </c>
      <c r="D295" s="94" t="s">
        <v>10</v>
      </c>
      <c r="E295" s="94" t="s">
        <v>117</v>
      </c>
      <c r="F295" s="94" t="s">
        <v>5</v>
      </c>
      <c r="G295" s="94" t="s">
        <v>5</v>
      </c>
      <c r="H295" s="177" t="s">
        <v>118</v>
      </c>
      <c r="I295" s="172" t="s">
        <v>12</v>
      </c>
      <c r="J295" s="130"/>
      <c r="K295" s="95">
        <v>40000</v>
      </c>
      <c r="L295" s="96">
        <v>0</v>
      </c>
      <c r="M295" s="96">
        <v>0</v>
      </c>
      <c r="N295" s="96">
        <v>0</v>
      </c>
      <c r="O295" s="96">
        <v>40000</v>
      </c>
      <c r="P295" s="96">
        <v>0</v>
      </c>
      <c r="Q295" s="96">
        <v>0</v>
      </c>
      <c r="R295" s="96">
        <v>0</v>
      </c>
      <c r="S295" s="97">
        <v>0</v>
      </c>
      <c r="T295" s="96">
        <v>40000</v>
      </c>
      <c r="U295" s="98">
        <f t="shared" si="16"/>
        <v>0</v>
      </c>
      <c r="V295" s="99">
        <f>IF(OR(R295="", R307="", R307=0), "", R295/R$307*100)</f>
        <v>0</v>
      </c>
      <c r="W295" s="95">
        <v>40000</v>
      </c>
      <c r="X295" s="96">
        <v>0</v>
      </c>
      <c r="Y295" s="96">
        <v>0</v>
      </c>
      <c r="Z295" s="96">
        <v>0</v>
      </c>
      <c r="AA295" s="96">
        <v>40000</v>
      </c>
      <c r="AB295" s="97">
        <v>0</v>
      </c>
      <c r="AC295" s="100">
        <v>0</v>
      </c>
      <c r="AD295" s="95">
        <v>0</v>
      </c>
      <c r="AE295" s="96">
        <v>0</v>
      </c>
      <c r="AF295" s="96">
        <v>40000</v>
      </c>
      <c r="AG295" s="101">
        <f t="shared" si="17"/>
        <v>0</v>
      </c>
      <c r="AH295" s="99">
        <f>IF(OR(AD295="", AD307="", AD307=0), "", AD295/AD$307*100)</f>
        <v>0</v>
      </c>
      <c r="AI295" s="102">
        <v>0</v>
      </c>
      <c r="AJ295" s="30">
        <f t="shared" si="18"/>
        <v>0</v>
      </c>
      <c r="AK295" s="29">
        <f t="shared" si="19"/>
        <v>0</v>
      </c>
      <c r="AL295" s="342"/>
      <c r="AM295" s="342"/>
      <c r="AN295" s="342"/>
      <c r="AO295" s="342"/>
      <c r="AP295" s="342"/>
      <c r="AQ295" s="342"/>
      <c r="AR295" s="342"/>
      <c r="AS295" s="3"/>
    </row>
    <row r="296" spans="1:45" ht="23.25" hidden="1" customHeight="1">
      <c r="A296" s="56" t="s">
        <v>117</v>
      </c>
      <c r="B296" s="57" t="s">
        <v>235</v>
      </c>
      <c r="C296" s="94" t="s">
        <v>7</v>
      </c>
      <c r="D296" s="94" t="s">
        <v>10</v>
      </c>
      <c r="E296" s="94" t="s">
        <v>117</v>
      </c>
      <c r="F296" s="94" t="s">
        <v>21</v>
      </c>
      <c r="G296" s="94" t="s">
        <v>5</v>
      </c>
      <c r="H296" s="177" t="s">
        <v>119</v>
      </c>
      <c r="I296" s="172" t="s">
        <v>12</v>
      </c>
      <c r="J296" s="130"/>
      <c r="K296" s="95">
        <v>40000</v>
      </c>
      <c r="L296" s="96">
        <v>0</v>
      </c>
      <c r="M296" s="96">
        <v>0</v>
      </c>
      <c r="N296" s="96">
        <v>0</v>
      </c>
      <c r="O296" s="96">
        <v>40000</v>
      </c>
      <c r="P296" s="96">
        <v>0</v>
      </c>
      <c r="Q296" s="96">
        <v>0</v>
      </c>
      <c r="R296" s="96">
        <v>0</v>
      </c>
      <c r="S296" s="97">
        <v>0</v>
      </c>
      <c r="T296" s="96">
        <v>40000</v>
      </c>
      <c r="U296" s="98">
        <f t="shared" si="16"/>
        <v>0</v>
      </c>
      <c r="V296" s="99">
        <f>IF(OR(R296="", R307="", R307=0), "", R296/R$307*100)</f>
        <v>0</v>
      </c>
      <c r="W296" s="95">
        <v>40000</v>
      </c>
      <c r="X296" s="96">
        <v>0</v>
      </c>
      <c r="Y296" s="96">
        <v>0</v>
      </c>
      <c r="Z296" s="96">
        <v>0</v>
      </c>
      <c r="AA296" s="96">
        <v>40000</v>
      </c>
      <c r="AB296" s="97">
        <v>0</v>
      </c>
      <c r="AC296" s="100">
        <v>0</v>
      </c>
      <c r="AD296" s="95">
        <v>0</v>
      </c>
      <c r="AE296" s="96">
        <v>0</v>
      </c>
      <c r="AF296" s="96">
        <v>40000</v>
      </c>
      <c r="AG296" s="101">
        <f t="shared" si="17"/>
        <v>0</v>
      </c>
      <c r="AH296" s="99">
        <f>IF(OR(AD296="", AD307="", AD307=0), "", AD296/AD$307*100)</f>
        <v>0</v>
      </c>
      <c r="AI296" s="102">
        <v>0</v>
      </c>
      <c r="AJ296" s="5">
        <f t="shared" si="18"/>
        <v>0</v>
      </c>
      <c r="AK296" s="4">
        <f t="shared" si="19"/>
        <v>0</v>
      </c>
      <c r="AL296" s="342"/>
      <c r="AM296" s="342"/>
      <c r="AN296" s="342"/>
      <c r="AO296" s="342"/>
      <c r="AP296" s="342"/>
      <c r="AQ296" s="342"/>
      <c r="AR296" s="342"/>
      <c r="AS296" s="3"/>
    </row>
    <row r="297" spans="1:45" ht="23.25" customHeight="1" thickBot="1">
      <c r="A297" s="67" t="s">
        <v>117</v>
      </c>
      <c r="B297" s="68" t="s">
        <v>235</v>
      </c>
      <c r="C297" s="94" t="s">
        <v>7</v>
      </c>
      <c r="D297" s="94" t="s">
        <v>10</v>
      </c>
      <c r="E297" s="94" t="s">
        <v>117</v>
      </c>
      <c r="F297" s="94" t="s">
        <v>21</v>
      </c>
      <c r="G297" s="94" t="s">
        <v>23</v>
      </c>
      <c r="H297" s="177" t="s">
        <v>239</v>
      </c>
      <c r="I297" s="172" t="s">
        <v>12</v>
      </c>
      <c r="J297" s="130"/>
      <c r="K297" s="95">
        <v>40000</v>
      </c>
      <c r="L297" s="96">
        <v>0</v>
      </c>
      <c r="M297" s="96">
        <v>0</v>
      </c>
      <c r="N297" s="96">
        <v>0</v>
      </c>
      <c r="O297" s="96">
        <v>40000</v>
      </c>
      <c r="P297" s="96">
        <v>0</v>
      </c>
      <c r="Q297" s="96">
        <v>0</v>
      </c>
      <c r="R297" s="96">
        <v>0</v>
      </c>
      <c r="S297" s="97">
        <v>0</v>
      </c>
      <c r="T297" s="96">
        <v>40000</v>
      </c>
      <c r="U297" s="98">
        <f t="shared" si="16"/>
        <v>0</v>
      </c>
      <c r="V297" s="99">
        <f>IF(OR(R297="", R307="", R307=0), "", R297/R$307*100)</f>
        <v>0</v>
      </c>
      <c r="W297" s="95">
        <v>40000</v>
      </c>
      <c r="X297" s="96">
        <v>0</v>
      </c>
      <c r="Y297" s="96">
        <v>0</v>
      </c>
      <c r="Z297" s="96">
        <v>0</v>
      </c>
      <c r="AA297" s="96">
        <v>40000</v>
      </c>
      <c r="AB297" s="97">
        <v>0</v>
      </c>
      <c r="AC297" s="100">
        <v>0</v>
      </c>
      <c r="AD297" s="95">
        <v>0</v>
      </c>
      <c r="AE297" s="96">
        <v>0</v>
      </c>
      <c r="AF297" s="96">
        <v>40000</v>
      </c>
      <c r="AG297" s="101">
        <f t="shared" si="17"/>
        <v>0</v>
      </c>
      <c r="AH297" s="99">
        <f>IF(OR(AD297="", AD307="", AD307=0), "", AD297/AD$307*100)</f>
        <v>0</v>
      </c>
      <c r="AI297" s="102">
        <v>0</v>
      </c>
      <c r="AJ297" s="5">
        <f t="shared" si="18"/>
        <v>0</v>
      </c>
      <c r="AK297" s="4">
        <f t="shared" si="19"/>
        <v>0</v>
      </c>
      <c r="AL297" s="342"/>
      <c r="AM297" s="342"/>
      <c r="AN297" s="342"/>
      <c r="AO297" s="342"/>
      <c r="AP297" s="342"/>
      <c r="AQ297" s="342"/>
      <c r="AR297" s="342"/>
      <c r="AS297" s="3"/>
    </row>
    <row r="298" spans="1:45" ht="16.5" hidden="1" customHeight="1">
      <c r="A298" s="45" t="s">
        <v>117</v>
      </c>
      <c r="B298" s="46" t="s">
        <v>235</v>
      </c>
      <c r="C298" s="94" t="s">
        <v>7</v>
      </c>
      <c r="D298" s="94" t="s">
        <v>10</v>
      </c>
      <c r="E298" s="94" t="s">
        <v>13</v>
      </c>
      <c r="F298" s="94" t="s">
        <v>5</v>
      </c>
      <c r="G298" s="94" t="s">
        <v>5</v>
      </c>
      <c r="H298" s="177" t="s">
        <v>14</v>
      </c>
      <c r="I298" s="172" t="s">
        <v>12</v>
      </c>
      <c r="J298" s="130"/>
      <c r="K298" s="95">
        <v>10000</v>
      </c>
      <c r="L298" s="96">
        <v>0</v>
      </c>
      <c r="M298" s="96">
        <v>0</v>
      </c>
      <c r="N298" s="96">
        <v>0</v>
      </c>
      <c r="O298" s="96">
        <v>10000</v>
      </c>
      <c r="P298" s="96">
        <v>3924</v>
      </c>
      <c r="Q298" s="96">
        <v>3924</v>
      </c>
      <c r="R298" s="96">
        <v>3924</v>
      </c>
      <c r="S298" s="97">
        <v>0</v>
      </c>
      <c r="T298" s="96">
        <v>6076</v>
      </c>
      <c r="U298" s="98">
        <f t="shared" si="16"/>
        <v>39.24</v>
      </c>
      <c r="V298" s="99">
        <f>IF(OR(R298="", R307="", R307=0), "", R298/R$307*100)</f>
        <v>2.734766744642598E-3</v>
      </c>
      <c r="W298" s="95">
        <v>9000</v>
      </c>
      <c r="X298" s="96">
        <v>0</v>
      </c>
      <c r="Y298" s="96">
        <v>0</v>
      </c>
      <c r="Z298" s="96">
        <v>0</v>
      </c>
      <c r="AA298" s="96">
        <v>9000</v>
      </c>
      <c r="AB298" s="97">
        <v>1580</v>
      </c>
      <c r="AC298" s="100">
        <v>1580</v>
      </c>
      <c r="AD298" s="95">
        <v>1580</v>
      </c>
      <c r="AE298" s="96">
        <v>0</v>
      </c>
      <c r="AF298" s="96">
        <v>7420</v>
      </c>
      <c r="AG298" s="101">
        <f t="shared" si="17"/>
        <v>17.555555555555554</v>
      </c>
      <c r="AH298" s="99">
        <f>IF(OR(AD298="", AD307="", AD307=0), "", AD298/AD$307*100)</f>
        <v>6.8358503280360175E-4</v>
      </c>
      <c r="AI298" s="102">
        <v>2344</v>
      </c>
      <c r="AJ298" s="30">
        <f t="shared" si="18"/>
        <v>148.35443037974682</v>
      </c>
      <c r="AK298" s="29">
        <f t="shared" si="19"/>
        <v>2.0511817118389962E-3</v>
      </c>
      <c r="AL298" s="342"/>
      <c r="AM298" s="342"/>
      <c r="AN298" s="342"/>
      <c r="AO298" s="342"/>
      <c r="AP298" s="342"/>
      <c r="AQ298" s="342"/>
      <c r="AR298" s="342"/>
      <c r="AS298" s="3"/>
    </row>
    <row r="299" spans="1:45" ht="24.75" hidden="1" customHeight="1">
      <c r="A299" s="56" t="s">
        <v>117</v>
      </c>
      <c r="B299" s="57" t="s">
        <v>235</v>
      </c>
      <c r="C299" s="94" t="s">
        <v>7</v>
      </c>
      <c r="D299" s="94" t="s">
        <v>10</v>
      </c>
      <c r="E299" s="94" t="s">
        <v>13</v>
      </c>
      <c r="F299" s="94" t="s">
        <v>15</v>
      </c>
      <c r="G299" s="94" t="s">
        <v>5</v>
      </c>
      <c r="H299" s="177" t="s">
        <v>16</v>
      </c>
      <c r="I299" s="172" t="s">
        <v>12</v>
      </c>
      <c r="J299" s="130"/>
      <c r="K299" s="95">
        <v>10000</v>
      </c>
      <c r="L299" s="96">
        <v>0</v>
      </c>
      <c r="M299" s="96">
        <v>0</v>
      </c>
      <c r="N299" s="96">
        <v>0</v>
      </c>
      <c r="O299" s="96">
        <v>10000</v>
      </c>
      <c r="P299" s="96">
        <v>3924</v>
      </c>
      <c r="Q299" s="96">
        <v>3924</v>
      </c>
      <c r="R299" s="96">
        <v>3924</v>
      </c>
      <c r="S299" s="97">
        <v>0</v>
      </c>
      <c r="T299" s="96">
        <v>6076</v>
      </c>
      <c r="U299" s="98">
        <f t="shared" si="16"/>
        <v>39.24</v>
      </c>
      <c r="V299" s="99">
        <f>IF(OR(R299="", R307="", R307=0), "", R299/R$307*100)</f>
        <v>2.734766744642598E-3</v>
      </c>
      <c r="W299" s="95">
        <v>9000</v>
      </c>
      <c r="X299" s="96">
        <v>0</v>
      </c>
      <c r="Y299" s="96">
        <v>0</v>
      </c>
      <c r="Z299" s="96">
        <v>0</v>
      </c>
      <c r="AA299" s="96">
        <v>9000</v>
      </c>
      <c r="AB299" s="97">
        <v>1580</v>
      </c>
      <c r="AC299" s="100">
        <v>1580</v>
      </c>
      <c r="AD299" s="95">
        <v>1580</v>
      </c>
      <c r="AE299" s="96">
        <v>0</v>
      </c>
      <c r="AF299" s="96">
        <v>7420</v>
      </c>
      <c r="AG299" s="101">
        <f t="shared" si="17"/>
        <v>17.555555555555554</v>
      </c>
      <c r="AH299" s="99">
        <f>IF(OR(AD299="", AD307="", AD307=0), "", AD299/AD$307*100)</f>
        <v>6.8358503280360175E-4</v>
      </c>
      <c r="AI299" s="102">
        <v>2344</v>
      </c>
      <c r="AJ299" s="5">
        <f t="shared" si="18"/>
        <v>148.35443037974682</v>
      </c>
      <c r="AK299" s="4">
        <f t="shared" si="19"/>
        <v>2.0511817118389962E-3</v>
      </c>
      <c r="AL299" s="342"/>
      <c r="AM299" s="342"/>
      <c r="AN299" s="342"/>
      <c r="AO299" s="342"/>
      <c r="AP299" s="342"/>
      <c r="AQ299" s="342"/>
      <c r="AR299" s="342"/>
      <c r="AS299" s="3"/>
    </row>
    <row r="300" spans="1:45" ht="24.75" customHeight="1" thickBot="1">
      <c r="A300" s="67" t="s">
        <v>117</v>
      </c>
      <c r="B300" s="68" t="s">
        <v>235</v>
      </c>
      <c r="C300" s="94" t="s">
        <v>7</v>
      </c>
      <c r="D300" s="94" t="s">
        <v>10</v>
      </c>
      <c r="E300" s="94" t="s">
        <v>13</v>
      </c>
      <c r="F300" s="94" t="s">
        <v>15</v>
      </c>
      <c r="G300" s="94" t="s">
        <v>17</v>
      </c>
      <c r="H300" s="177" t="s">
        <v>18</v>
      </c>
      <c r="I300" s="172" t="s">
        <v>12</v>
      </c>
      <c r="J300" s="130"/>
      <c r="K300" s="95">
        <v>10000</v>
      </c>
      <c r="L300" s="96">
        <v>0</v>
      </c>
      <c r="M300" s="96">
        <v>0</v>
      </c>
      <c r="N300" s="96">
        <v>0</v>
      </c>
      <c r="O300" s="96">
        <v>10000</v>
      </c>
      <c r="P300" s="96">
        <v>3924</v>
      </c>
      <c r="Q300" s="96">
        <v>3924</v>
      </c>
      <c r="R300" s="96">
        <v>3924</v>
      </c>
      <c r="S300" s="97">
        <v>0</v>
      </c>
      <c r="T300" s="96">
        <v>6076</v>
      </c>
      <c r="U300" s="98">
        <f t="shared" si="16"/>
        <v>39.24</v>
      </c>
      <c r="V300" s="99">
        <f>IF(OR(R300="", R307="", R307=0), "", R300/R$307*100)</f>
        <v>2.734766744642598E-3</v>
      </c>
      <c r="W300" s="95">
        <v>9000</v>
      </c>
      <c r="X300" s="96">
        <v>0</v>
      </c>
      <c r="Y300" s="96">
        <v>0</v>
      </c>
      <c r="Z300" s="96">
        <v>0</v>
      </c>
      <c r="AA300" s="96">
        <v>9000</v>
      </c>
      <c r="AB300" s="97">
        <v>1580</v>
      </c>
      <c r="AC300" s="100">
        <v>1580</v>
      </c>
      <c r="AD300" s="95">
        <v>1580</v>
      </c>
      <c r="AE300" s="96">
        <v>0</v>
      </c>
      <c r="AF300" s="96">
        <v>7420</v>
      </c>
      <c r="AG300" s="101">
        <f t="shared" si="17"/>
        <v>17.555555555555554</v>
      </c>
      <c r="AH300" s="99">
        <f>IF(OR(AD300="", AD307="", AD307=0), "", AD300/AD$307*100)</f>
        <v>6.8358503280360175E-4</v>
      </c>
      <c r="AI300" s="102">
        <v>2344</v>
      </c>
      <c r="AJ300" s="5">
        <f t="shared" si="18"/>
        <v>148.35443037974682</v>
      </c>
      <c r="AK300" s="4">
        <f t="shared" si="19"/>
        <v>2.0511817118389962E-3</v>
      </c>
      <c r="AL300" s="342"/>
      <c r="AM300" s="342"/>
      <c r="AN300" s="342"/>
      <c r="AO300" s="342"/>
      <c r="AP300" s="342"/>
      <c r="AQ300" s="342"/>
      <c r="AR300" s="342"/>
      <c r="AS300" s="3"/>
    </row>
    <row r="301" spans="1:45" ht="16.5" hidden="1" customHeight="1">
      <c r="A301" s="45" t="s">
        <v>117</v>
      </c>
      <c r="B301" s="46" t="s">
        <v>235</v>
      </c>
      <c r="C301" s="94" t="s">
        <v>7</v>
      </c>
      <c r="D301" s="94" t="s">
        <v>10</v>
      </c>
      <c r="E301" s="94" t="s">
        <v>56</v>
      </c>
      <c r="F301" s="94" t="s">
        <v>5</v>
      </c>
      <c r="G301" s="94" t="s">
        <v>5</v>
      </c>
      <c r="H301" s="177" t="s">
        <v>57</v>
      </c>
      <c r="I301" s="172" t="s">
        <v>12</v>
      </c>
      <c r="J301" s="130"/>
      <c r="K301" s="95">
        <v>3300000</v>
      </c>
      <c r="L301" s="96">
        <v>0</v>
      </c>
      <c r="M301" s="96">
        <v>0</v>
      </c>
      <c r="N301" s="96">
        <v>0</v>
      </c>
      <c r="O301" s="96">
        <v>3300000</v>
      </c>
      <c r="P301" s="96">
        <v>3299896</v>
      </c>
      <c r="Q301" s="96">
        <v>3299896</v>
      </c>
      <c r="R301" s="96">
        <v>3299896</v>
      </c>
      <c r="S301" s="97">
        <v>0</v>
      </c>
      <c r="T301" s="96">
        <v>104</v>
      </c>
      <c r="U301" s="98">
        <f t="shared" si="16"/>
        <v>99.996848484848485</v>
      </c>
      <c r="V301" s="99">
        <f>IF(OR(R301="", R307="", R307=0), "", R301/R$307*100)</f>
        <v>2.2998078087612459</v>
      </c>
      <c r="W301" s="95">
        <v>3300000</v>
      </c>
      <c r="X301" s="96">
        <v>0</v>
      </c>
      <c r="Y301" s="96">
        <v>0</v>
      </c>
      <c r="Z301" s="96">
        <v>0</v>
      </c>
      <c r="AA301" s="96">
        <v>3300000</v>
      </c>
      <c r="AB301" s="97">
        <v>3290100</v>
      </c>
      <c r="AC301" s="100">
        <v>3290100</v>
      </c>
      <c r="AD301" s="95">
        <v>3290100</v>
      </c>
      <c r="AE301" s="96">
        <v>0</v>
      </c>
      <c r="AF301" s="96">
        <v>9900</v>
      </c>
      <c r="AG301" s="101">
        <f t="shared" si="17"/>
        <v>99.7</v>
      </c>
      <c r="AH301" s="99">
        <f>IF(OR(AD301="", AD307="", AD307=0), "", AD301/AD$307*100)</f>
        <v>1.4234576686247657</v>
      </c>
      <c r="AI301" s="102">
        <v>9796</v>
      </c>
      <c r="AJ301" s="30">
        <f t="shared" si="18"/>
        <v>0.29774170997842014</v>
      </c>
      <c r="AK301" s="29">
        <f t="shared" si="19"/>
        <v>0.87635014013648016</v>
      </c>
      <c r="AL301" s="342"/>
      <c r="AM301" s="342"/>
      <c r="AN301" s="342"/>
      <c r="AO301" s="342"/>
      <c r="AP301" s="342"/>
      <c r="AQ301" s="342"/>
      <c r="AR301" s="342"/>
      <c r="AS301" s="3"/>
    </row>
    <row r="302" spans="1:45" ht="23.25" hidden="1" customHeight="1">
      <c r="A302" s="56" t="s">
        <v>117</v>
      </c>
      <c r="B302" s="57" t="s">
        <v>235</v>
      </c>
      <c r="C302" s="94" t="s">
        <v>7</v>
      </c>
      <c r="D302" s="94" t="s">
        <v>10</v>
      </c>
      <c r="E302" s="94" t="s">
        <v>56</v>
      </c>
      <c r="F302" s="94" t="s">
        <v>28</v>
      </c>
      <c r="G302" s="94" t="s">
        <v>5</v>
      </c>
      <c r="H302" s="177" t="s">
        <v>58</v>
      </c>
      <c r="I302" s="172" t="s">
        <v>12</v>
      </c>
      <c r="J302" s="130"/>
      <c r="K302" s="95">
        <v>3300000</v>
      </c>
      <c r="L302" s="96">
        <v>0</v>
      </c>
      <c r="M302" s="96">
        <v>0</v>
      </c>
      <c r="N302" s="96">
        <v>0</v>
      </c>
      <c r="O302" s="96">
        <v>3300000</v>
      </c>
      <c r="P302" s="96">
        <v>3299896</v>
      </c>
      <c r="Q302" s="96">
        <v>3299896</v>
      </c>
      <c r="R302" s="96">
        <v>3299896</v>
      </c>
      <c r="S302" s="97">
        <v>0</v>
      </c>
      <c r="T302" s="96">
        <v>104</v>
      </c>
      <c r="U302" s="98">
        <f t="shared" si="16"/>
        <v>99.996848484848485</v>
      </c>
      <c r="V302" s="99">
        <f>IF(OR(R302="", R307="", R307=0), "", R302/R$307*100)</f>
        <v>2.2998078087612459</v>
      </c>
      <c r="W302" s="95">
        <v>3300000</v>
      </c>
      <c r="X302" s="96">
        <v>0</v>
      </c>
      <c r="Y302" s="96">
        <v>0</v>
      </c>
      <c r="Z302" s="96">
        <v>0</v>
      </c>
      <c r="AA302" s="96">
        <v>3300000</v>
      </c>
      <c r="AB302" s="97">
        <v>3290100</v>
      </c>
      <c r="AC302" s="100">
        <v>3290100</v>
      </c>
      <c r="AD302" s="95">
        <v>3290100</v>
      </c>
      <c r="AE302" s="96">
        <v>0</v>
      </c>
      <c r="AF302" s="96">
        <v>9900</v>
      </c>
      <c r="AG302" s="101">
        <f t="shared" si="17"/>
        <v>99.7</v>
      </c>
      <c r="AH302" s="99">
        <f>IF(OR(AD302="", AD307="", AD307=0), "", AD302/AD$307*100)</f>
        <v>1.4234576686247657</v>
      </c>
      <c r="AI302" s="102">
        <v>9796</v>
      </c>
      <c r="AJ302" s="5">
        <f t="shared" si="18"/>
        <v>0.29774170997842014</v>
      </c>
      <c r="AK302" s="4">
        <f t="shared" si="19"/>
        <v>0.87635014013648016</v>
      </c>
      <c r="AL302" s="342"/>
      <c r="AM302" s="342"/>
      <c r="AN302" s="342"/>
      <c r="AO302" s="342"/>
      <c r="AP302" s="342"/>
      <c r="AQ302" s="342"/>
      <c r="AR302" s="342"/>
      <c r="AS302" s="3"/>
    </row>
    <row r="303" spans="1:45" ht="23.25" customHeight="1" thickBot="1">
      <c r="A303" s="67" t="s">
        <v>117</v>
      </c>
      <c r="B303" s="68" t="s">
        <v>235</v>
      </c>
      <c r="C303" s="94" t="s">
        <v>7</v>
      </c>
      <c r="D303" s="94" t="s">
        <v>10</v>
      </c>
      <c r="E303" s="94" t="s">
        <v>56</v>
      </c>
      <c r="F303" s="94" t="s">
        <v>28</v>
      </c>
      <c r="G303" s="94" t="s">
        <v>30</v>
      </c>
      <c r="H303" s="177" t="s">
        <v>240</v>
      </c>
      <c r="I303" s="172" t="s">
        <v>12</v>
      </c>
      <c r="J303" s="130"/>
      <c r="K303" s="95">
        <v>3300000</v>
      </c>
      <c r="L303" s="96">
        <v>0</v>
      </c>
      <c r="M303" s="96">
        <v>0</v>
      </c>
      <c r="N303" s="96">
        <v>0</v>
      </c>
      <c r="O303" s="96">
        <v>3300000</v>
      </c>
      <c r="P303" s="96">
        <v>3299896</v>
      </c>
      <c r="Q303" s="96">
        <v>3299896</v>
      </c>
      <c r="R303" s="96">
        <v>3299896</v>
      </c>
      <c r="S303" s="97">
        <v>0</v>
      </c>
      <c r="T303" s="96">
        <v>104</v>
      </c>
      <c r="U303" s="98">
        <f t="shared" si="16"/>
        <v>99.996848484848485</v>
      </c>
      <c r="V303" s="99">
        <f>IF(OR(R303="", R307="", R307=0), "", R303/R$307*100)</f>
        <v>2.2998078087612459</v>
      </c>
      <c r="W303" s="95">
        <v>3300000</v>
      </c>
      <c r="X303" s="96">
        <v>0</v>
      </c>
      <c r="Y303" s="96">
        <v>0</v>
      </c>
      <c r="Z303" s="96">
        <v>0</v>
      </c>
      <c r="AA303" s="96">
        <v>3300000</v>
      </c>
      <c r="AB303" s="97">
        <v>3290100</v>
      </c>
      <c r="AC303" s="100">
        <v>3290100</v>
      </c>
      <c r="AD303" s="95">
        <v>3290100</v>
      </c>
      <c r="AE303" s="96">
        <v>0</v>
      </c>
      <c r="AF303" s="96">
        <v>9900</v>
      </c>
      <c r="AG303" s="101">
        <f t="shared" si="17"/>
        <v>99.7</v>
      </c>
      <c r="AH303" s="99">
        <f>IF(OR(AD303="", AD307="", AD307=0), "", AD303/AD$307*100)</f>
        <v>1.4234576686247657</v>
      </c>
      <c r="AI303" s="102">
        <v>9796</v>
      </c>
      <c r="AJ303" s="5">
        <f t="shared" si="18"/>
        <v>0.29774170997842014</v>
      </c>
      <c r="AK303" s="4">
        <f t="shared" si="19"/>
        <v>0.87635014013648016</v>
      </c>
      <c r="AL303" s="342"/>
      <c r="AM303" s="342"/>
      <c r="AN303" s="342"/>
      <c r="AO303" s="342"/>
      <c r="AP303" s="342"/>
      <c r="AQ303" s="342"/>
      <c r="AR303" s="342"/>
      <c r="AS303" s="3"/>
    </row>
    <row r="304" spans="1:45" ht="16.5" hidden="1" customHeight="1">
      <c r="A304" s="45" t="s">
        <v>117</v>
      </c>
      <c r="B304" s="46" t="s">
        <v>235</v>
      </c>
      <c r="C304" s="94" t="s">
        <v>7</v>
      </c>
      <c r="D304" s="94" t="s">
        <v>10</v>
      </c>
      <c r="E304" s="94" t="s">
        <v>46</v>
      </c>
      <c r="F304" s="94" t="s">
        <v>5</v>
      </c>
      <c r="G304" s="94" t="s">
        <v>5</v>
      </c>
      <c r="H304" s="177" t="s">
        <v>47</v>
      </c>
      <c r="I304" s="172" t="s">
        <v>12</v>
      </c>
      <c r="J304" s="130"/>
      <c r="K304" s="95">
        <v>33000</v>
      </c>
      <c r="L304" s="96">
        <v>0</v>
      </c>
      <c r="M304" s="96">
        <v>0</v>
      </c>
      <c r="N304" s="96">
        <v>0</v>
      </c>
      <c r="O304" s="96">
        <v>33000</v>
      </c>
      <c r="P304" s="96">
        <v>33000</v>
      </c>
      <c r="Q304" s="96">
        <v>33000</v>
      </c>
      <c r="R304" s="96">
        <v>33000</v>
      </c>
      <c r="S304" s="97">
        <v>0</v>
      </c>
      <c r="T304" s="96">
        <v>0</v>
      </c>
      <c r="U304" s="98">
        <f t="shared" si="16"/>
        <v>100</v>
      </c>
      <c r="V304" s="99">
        <f>IF(OR(R304="", R307="", R307=0), "", R304/R$307*100)</f>
        <v>2.2998802898370471E-2</v>
      </c>
      <c r="W304" s="95">
        <v>33000</v>
      </c>
      <c r="X304" s="96">
        <v>0</v>
      </c>
      <c r="Y304" s="96">
        <v>0</v>
      </c>
      <c r="Z304" s="96">
        <v>0</v>
      </c>
      <c r="AA304" s="96">
        <v>33000</v>
      </c>
      <c r="AB304" s="97">
        <v>33000</v>
      </c>
      <c r="AC304" s="100">
        <v>33000</v>
      </c>
      <c r="AD304" s="95">
        <v>33000</v>
      </c>
      <c r="AE304" s="96">
        <v>0</v>
      </c>
      <c r="AF304" s="96">
        <v>0</v>
      </c>
      <c r="AG304" s="101">
        <f t="shared" si="17"/>
        <v>100</v>
      </c>
      <c r="AH304" s="99">
        <f>IF(OR(AD304="", AD307="", AD307=0), "", AD304/AD$307*100)</f>
        <v>1.4277408912986617E-2</v>
      </c>
      <c r="AI304" s="102">
        <v>0</v>
      </c>
      <c r="AJ304" s="30">
        <f t="shared" si="18"/>
        <v>0</v>
      </c>
      <c r="AK304" s="29">
        <f t="shared" si="19"/>
        <v>8.7213939853838535E-3</v>
      </c>
      <c r="AL304" s="342"/>
      <c r="AM304" s="342"/>
      <c r="AN304" s="342"/>
      <c r="AO304" s="342"/>
      <c r="AP304" s="342"/>
      <c r="AQ304" s="342"/>
      <c r="AR304" s="342"/>
      <c r="AS304" s="3"/>
    </row>
    <row r="305" spans="1:45" ht="16.5" hidden="1" customHeight="1">
      <c r="A305" s="56" t="s">
        <v>117</v>
      </c>
      <c r="B305" s="57" t="s">
        <v>235</v>
      </c>
      <c r="C305" s="94" t="s">
        <v>7</v>
      </c>
      <c r="D305" s="94" t="s">
        <v>10</v>
      </c>
      <c r="E305" s="94" t="s">
        <v>46</v>
      </c>
      <c r="F305" s="94" t="s">
        <v>21</v>
      </c>
      <c r="G305" s="94" t="s">
        <v>5</v>
      </c>
      <c r="H305" s="177" t="s">
        <v>48</v>
      </c>
      <c r="I305" s="172" t="s">
        <v>12</v>
      </c>
      <c r="J305" s="130"/>
      <c r="K305" s="95">
        <v>33000</v>
      </c>
      <c r="L305" s="96">
        <v>0</v>
      </c>
      <c r="M305" s="96">
        <v>0</v>
      </c>
      <c r="N305" s="96">
        <v>0</v>
      </c>
      <c r="O305" s="96">
        <v>33000</v>
      </c>
      <c r="P305" s="96">
        <v>33000</v>
      </c>
      <c r="Q305" s="96">
        <v>33000</v>
      </c>
      <c r="R305" s="96">
        <v>33000</v>
      </c>
      <c r="S305" s="97">
        <v>0</v>
      </c>
      <c r="T305" s="96">
        <v>0</v>
      </c>
      <c r="U305" s="98">
        <f t="shared" si="16"/>
        <v>100</v>
      </c>
      <c r="V305" s="99">
        <f>IF(OR(R305="", R307="", R307=0), "", R305/R$307*100)</f>
        <v>2.2998802898370471E-2</v>
      </c>
      <c r="W305" s="95">
        <v>33000</v>
      </c>
      <c r="X305" s="96">
        <v>0</v>
      </c>
      <c r="Y305" s="96">
        <v>0</v>
      </c>
      <c r="Z305" s="96">
        <v>0</v>
      </c>
      <c r="AA305" s="96">
        <v>33000</v>
      </c>
      <c r="AB305" s="97">
        <v>33000</v>
      </c>
      <c r="AC305" s="100">
        <v>33000</v>
      </c>
      <c r="AD305" s="95">
        <v>33000</v>
      </c>
      <c r="AE305" s="96">
        <v>0</v>
      </c>
      <c r="AF305" s="96">
        <v>0</v>
      </c>
      <c r="AG305" s="101">
        <f t="shared" si="17"/>
        <v>100</v>
      </c>
      <c r="AH305" s="99">
        <f>IF(OR(AD305="", AD307="", AD307=0), "", AD305/AD$307*100)</f>
        <v>1.4277408912986617E-2</v>
      </c>
      <c r="AI305" s="102">
        <v>0</v>
      </c>
      <c r="AJ305" s="5">
        <f t="shared" si="18"/>
        <v>0</v>
      </c>
      <c r="AK305" s="4">
        <f t="shared" si="19"/>
        <v>8.7213939853838535E-3</v>
      </c>
      <c r="AL305" s="342"/>
      <c r="AM305" s="342"/>
      <c r="AN305" s="342"/>
      <c r="AO305" s="342"/>
      <c r="AP305" s="342"/>
      <c r="AQ305" s="342"/>
      <c r="AR305" s="342"/>
      <c r="AS305" s="3"/>
    </row>
    <row r="306" spans="1:45" ht="25.5" customHeight="1" thickBot="1">
      <c r="A306" s="89" t="s">
        <v>117</v>
      </c>
      <c r="B306" s="90" t="s">
        <v>235</v>
      </c>
      <c r="C306" s="94" t="s">
        <v>7</v>
      </c>
      <c r="D306" s="94" t="s">
        <v>10</v>
      </c>
      <c r="E306" s="94" t="s">
        <v>46</v>
      </c>
      <c r="F306" s="94" t="s">
        <v>21</v>
      </c>
      <c r="G306" s="94" t="s">
        <v>23</v>
      </c>
      <c r="H306" s="177" t="s">
        <v>241</v>
      </c>
      <c r="I306" s="172" t="s">
        <v>12</v>
      </c>
      <c r="J306" s="130"/>
      <c r="K306" s="95">
        <v>33000</v>
      </c>
      <c r="L306" s="96">
        <v>0</v>
      </c>
      <c r="M306" s="96">
        <v>0</v>
      </c>
      <c r="N306" s="96">
        <v>0</v>
      </c>
      <c r="O306" s="96">
        <v>33000</v>
      </c>
      <c r="P306" s="96">
        <v>33000</v>
      </c>
      <c r="Q306" s="96">
        <v>33000</v>
      </c>
      <c r="R306" s="96">
        <v>33000</v>
      </c>
      <c r="S306" s="97">
        <v>0</v>
      </c>
      <c r="T306" s="96">
        <v>0</v>
      </c>
      <c r="U306" s="98">
        <f t="shared" si="16"/>
        <v>100</v>
      </c>
      <c r="V306" s="99">
        <f>IF(OR(R306="", R307="", R307=0), "", R306/R$307*100)</f>
        <v>2.2998802898370471E-2</v>
      </c>
      <c r="W306" s="95">
        <v>33000</v>
      </c>
      <c r="X306" s="96">
        <v>0</v>
      </c>
      <c r="Y306" s="96">
        <v>0</v>
      </c>
      <c r="Z306" s="96">
        <v>0</v>
      </c>
      <c r="AA306" s="96">
        <v>33000</v>
      </c>
      <c r="AB306" s="97">
        <v>33000</v>
      </c>
      <c r="AC306" s="100">
        <v>33000</v>
      </c>
      <c r="AD306" s="95">
        <v>33000</v>
      </c>
      <c r="AE306" s="96">
        <v>0</v>
      </c>
      <c r="AF306" s="96">
        <v>0</v>
      </c>
      <c r="AG306" s="101">
        <f t="shared" si="17"/>
        <v>100</v>
      </c>
      <c r="AH306" s="99">
        <f>IF(OR(AD306="", AD307="", AD307=0), "", AD306/AD$307*100)</f>
        <v>1.4277408912986617E-2</v>
      </c>
      <c r="AI306" s="102">
        <v>0</v>
      </c>
      <c r="AJ306" s="5">
        <f t="shared" si="18"/>
        <v>0</v>
      </c>
      <c r="AK306" s="4">
        <f t="shared" si="19"/>
        <v>8.7213939853838535E-3</v>
      </c>
      <c r="AL306" s="342"/>
      <c r="AM306" s="342"/>
      <c r="AN306" s="342"/>
      <c r="AO306" s="342"/>
      <c r="AP306" s="342"/>
      <c r="AQ306" s="342"/>
      <c r="AR306" s="342"/>
      <c r="AS306" s="3"/>
    </row>
    <row r="307" spans="1:45" ht="28.5" customHeight="1" thickBot="1">
      <c r="A307" s="353" t="s">
        <v>242</v>
      </c>
      <c r="B307" s="354" t="s">
        <v>5</v>
      </c>
      <c r="C307" s="354" t="s">
        <v>5</v>
      </c>
      <c r="D307" s="354" t="s">
        <v>5</v>
      </c>
      <c r="E307" s="354" t="s">
        <v>5</v>
      </c>
      <c r="F307" s="354" t="s">
        <v>5</v>
      </c>
      <c r="G307" s="354" t="s">
        <v>5</v>
      </c>
      <c r="H307" s="354" t="s">
        <v>5</v>
      </c>
      <c r="I307" s="355" t="s">
        <v>5</v>
      </c>
      <c r="J307" s="116"/>
      <c r="K307" s="95">
        <v>118946000</v>
      </c>
      <c r="L307" s="96">
        <v>32896000</v>
      </c>
      <c r="M307" s="96">
        <v>7513000</v>
      </c>
      <c r="N307" s="96">
        <v>0</v>
      </c>
      <c r="O307" s="96">
        <v>159355000</v>
      </c>
      <c r="P307" s="96">
        <v>143485729</v>
      </c>
      <c r="Q307" s="96">
        <v>143485729</v>
      </c>
      <c r="R307" s="96">
        <v>143485729</v>
      </c>
      <c r="S307" s="96">
        <v>0</v>
      </c>
      <c r="T307" s="96">
        <v>15869271</v>
      </c>
      <c r="U307" s="98">
        <f t="shared" si="16"/>
        <v>90.041560666436567</v>
      </c>
      <c r="V307" s="99">
        <f>IF(OR(R307="", R307="", R307=0), "", R307/R307*100)</f>
        <v>100</v>
      </c>
      <c r="W307" s="95">
        <v>184510000</v>
      </c>
      <c r="X307" s="96">
        <v>65756000</v>
      </c>
      <c r="Y307" s="96">
        <v>0</v>
      </c>
      <c r="Z307" s="96">
        <v>83600</v>
      </c>
      <c r="AA307" s="96">
        <v>250349600</v>
      </c>
      <c r="AB307" s="97">
        <v>235083376</v>
      </c>
      <c r="AC307" s="100">
        <v>231134376</v>
      </c>
      <c r="AD307" s="95">
        <v>231134376</v>
      </c>
      <c r="AE307" s="96">
        <v>7513000</v>
      </c>
      <c r="AF307" s="96">
        <v>11702224</v>
      </c>
      <c r="AG307" s="101">
        <f t="shared" si="17"/>
        <v>92.324643618364078</v>
      </c>
      <c r="AH307" s="99">
        <f>IF(OR(AD307="", AD307="", AD307=0), "", AD307/AD307*100)</f>
        <v>100</v>
      </c>
      <c r="AI307" s="102">
        <v>-87648647</v>
      </c>
      <c r="AJ307" s="5">
        <f t="shared" si="18"/>
        <v>-37.921077996636896</v>
      </c>
      <c r="AK307" s="4">
        <f t="shared" si="19"/>
        <v>0</v>
      </c>
      <c r="AL307" s="147"/>
      <c r="AM307" s="147"/>
      <c r="AN307" s="147"/>
      <c r="AO307" s="147"/>
      <c r="AP307" s="147"/>
      <c r="AQ307" s="147"/>
      <c r="AR307" s="147"/>
    </row>
    <row r="308" spans="1:45" ht="20.25" customHeight="1" thickBot="1"/>
    <row r="309" spans="1:45" ht="15.75" hidden="1" customHeight="1">
      <c r="A309" s="45" t="s">
        <v>4</v>
      </c>
      <c r="B309" s="46" t="s">
        <v>5</v>
      </c>
      <c r="C309" s="46" t="s">
        <v>5</v>
      </c>
      <c r="D309" s="46" t="s">
        <v>5</v>
      </c>
      <c r="E309" s="46" t="s">
        <v>5</v>
      </c>
      <c r="F309" s="46" t="s">
        <v>5</v>
      </c>
      <c r="G309" s="46" t="s">
        <v>5</v>
      </c>
      <c r="H309" s="122" t="s">
        <v>6</v>
      </c>
      <c r="I309" s="133" t="s">
        <v>5</v>
      </c>
      <c r="J309" s="47"/>
      <c r="K309" s="47">
        <v>688000</v>
      </c>
      <c r="L309" s="48">
        <v>15000</v>
      </c>
      <c r="M309" s="48">
        <v>0</v>
      </c>
      <c r="N309" s="48">
        <v>0</v>
      </c>
      <c r="O309" s="48">
        <v>703000</v>
      </c>
      <c r="P309" s="48">
        <v>662478</v>
      </c>
      <c r="Q309" s="48">
        <v>662478</v>
      </c>
      <c r="R309" s="48">
        <v>662478</v>
      </c>
      <c r="S309" s="48">
        <v>0</v>
      </c>
      <c r="T309" s="48">
        <v>40522</v>
      </c>
      <c r="U309" s="49">
        <f t="shared" ref="U309:U328" si="20">IF(OR(R309="", O309="", O309=0), "", R309/O309*100)</f>
        <v>94.235846372688485</v>
      </c>
      <c r="V309" s="54">
        <f>IF(OR(R309="", R328="", R328=0), "", R309/R$23*100)</f>
        <v>4907.2444444444445</v>
      </c>
      <c r="W309" s="47">
        <v>154000</v>
      </c>
      <c r="X309" s="48">
        <v>18000</v>
      </c>
      <c r="Y309" s="48">
        <v>0</v>
      </c>
      <c r="Z309" s="48">
        <v>0</v>
      </c>
      <c r="AA309" s="48">
        <v>172000</v>
      </c>
      <c r="AB309" s="52">
        <v>165790</v>
      </c>
      <c r="AC309" s="87">
        <v>165790</v>
      </c>
      <c r="AD309" s="51">
        <v>165790</v>
      </c>
      <c r="AE309" s="48">
        <v>0</v>
      </c>
      <c r="AF309" s="48">
        <v>6210</v>
      </c>
      <c r="AG309" s="54" t="e">
        <f>IF(OR(AC309="", AC328="", AC328=0), "", AC309/AC$23*100)</f>
        <v>#DIV/0!</v>
      </c>
      <c r="AH309" s="55">
        <v>496688</v>
      </c>
      <c r="AI309" s="49">
        <f t="shared" ref="AI309:AI328" si="21">IF(AH309=0, 0, IF(AND(OR(Q309="", Q309=0), AC309&lt;&gt;"", AC309&lt;&gt;0), "皆減", IF(AND(OR(AC309="", AC309=0), Q309&lt;&gt;"", Q309&lt;&gt;0), "皆増", AH309/AC309*100)))</f>
        <v>299.58863622655167</v>
      </c>
      <c r="AJ309" s="8" t="e">
        <f t="shared" ref="AJ309:AJ328" si="22">IF(U309="", IF(AG309="", "", 0-AG309), IF(AG309="", U309, U309-AG309))</f>
        <v>#DIV/0!</v>
      </c>
      <c r="AK309" s="9"/>
      <c r="AL309" s="340"/>
      <c r="AM309" s="340"/>
      <c r="AN309" s="340"/>
      <c r="AO309" s="340"/>
      <c r="AP309" s="340"/>
      <c r="AQ309" s="340"/>
      <c r="AR309" s="340"/>
      <c r="AS309" s="3"/>
    </row>
    <row r="310" spans="1:45" ht="15.75" hidden="1" customHeight="1">
      <c r="A310" s="56" t="s">
        <v>4</v>
      </c>
      <c r="B310" s="57" t="s">
        <v>67</v>
      </c>
      <c r="C310" s="57" t="s">
        <v>5</v>
      </c>
      <c r="D310" s="57" t="s">
        <v>5</v>
      </c>
      <c r="E310" s="57" t="s">
        <v>5</v>
      </c>
      <c r="F310" s="57" t="s">
        <v>5</v>
      </c>
      <c r="G310" s="57" t="s">
        <v>5</v>
      </c>
      <c r="H310" s="124" t="s">
        <v>246</v>
      </c>
      <c r="I310" s="134" t="s">
        <v>5</v>
      </c>
      <c r="J310" s="58"/>
      <c r="K310" s="58">
        <v>688000</v>
      </c>
      <c r="L310" s="59">
        <v>15000</v>
      </c>
      <c r="M310" s="59">
        <v>0</v>
      </c>
      <c r="N310" s="59">
        <v>0</v>
      </c>
      <c r="O310" s="59">
        <v>703000</v>
      </c>
      <c r="P310" s="59">
        <v>662478</v>
      </c>
      <c r="Q310" s="59">
        <v>662478</v>
      </c>
      <c r="R310" s="59">
        <v>662478</v>
      </c>
      <c r="S310" s="59">
        <v>0</v>
      </c>
      <c r="T310" s="59">
        <v>40522</v>
      </c>
      <c r="U310" s="60">
        <f t="shared" si="20"/>
        <v>94.235846372688485</v>
      </c>
      <c r="V310" s="65">
        <f>IF(OR(R310="", R328="", R328=0), "", R310/R$23*100)</f>
        <v>4907.2444444444445</v>
      </c>
      <c r="W310" s="58">
        <v>154000</v>
      </c>
      <c r="X310" s="59">
        <v>18000</v>
      </c>
      <c r="Y310" s="59">
        <v>0</v>
      </c>
      <c r="Z310" s="59">
        <v>0</v>
      </c>
      <c r="AA310" s="59">
        <v>172000</v>
      </c>
      <c r="AB310" s="63">
        <v>165790</v>
      </c>
      <c r="AC310" s="78">
        <v>165790</v>
      </c>
      <c r="AD310" s="62">
        <v>165790</v>
      </c>
      <c r="AE310" s="59">
        <v>0</v>
      </c>
      <c r="AF310" s="59">
        <v>6210</v>
      </c>
      <c r="AG310" s="65" t="e">
        <f>IF(OR(AC310="", AC328="", AC328=0), "", AC310/AC$23*100)</f>
        <v>#DIV/0!</v>
      </c>
      <c r="AH310" s="66">
        <v>496688</v>
      </c>
      <c r="AI310" s="60">
        <f t="shared" si="21"/>
        <v>299.58863622655167</v>
      </c>
      <c r="AJ310" s="11" t="e">
        <f t="shared" si="22"/>
        <v>#DIV/0!</v>
      </c>
      <c r="AK310" s="12"/>
      <c r="AL310" s="341"/>
      <c r="AM310" s="341"/>
      <c r="AN310" s="341"/>
      <c r="AO310" s="341"/>
      <c r="AP310" s="341"/>
      <c r="AQ310" s="341"/>
      <c r="AR310" s="341"/>
      <c r="AS310" s="3"/>
    </row>
    <row r="311" spans="1:45" ht="15.75" hidden="1" customHeight="1" thickBot="1">
      <c r="A311" s="89" t="s">
        <v>4</v>
      </c>
      <c r="B311" s="90" t="s">
        <v>67</v>
      </c>
      <c r="C311" s="90" t="s">
        <v>7</v>
      </c>
      <c r="D311" s="90" t="s">
        <v>5</v>
      </c>
      <c r="E311" s="90" t="s">
        <v>5</v>
      </c>
      <c r="F311" s="90" t="s">
        <v>5</v>
      </c>
      <c r="G311" s="90" t="s">
        <v>5</v>
      </c>
      <c r="H311" s="128" t="s">
        <v>247</v>
      </c>
      <c r="I311" s="135" t="s">
        <v>5</v>
      </c>
      <c r="J311" s="85"/>
      <c r="K311" s="85">
        <v>688000</v>
      </c>
      <c r="L311" s="79">
        <v>15000</v>
      </c>
      <c r="M311" s="79">
        <v>0</v>
      </c>
      <c r="N311" s="79">
        <v>0</v>
      </c>
      <c r="O311" s="79">
        <v>703000</v>
      </c>
      <c r="P311" s="79">
        <v>662478</v>
      </c>
      <c r="Q311" s="79">
        <v>662478</v>
      </c>
      <c r="R311" s="79">
        <v>662478</v>
      </c>
      <c r="S311" s="79">
        <v>0</v>
      </c>
      <c r="T311" s="79">
        <v>40522</v>
      </c>
      <c r="U311" s="83">
        <f t="shared" si="20"/>
        <v>94.235846372688485</v>
      </c>
      <c r="V311" s="84">
        <f>IF(OR(R311="", R328="", R328=0), "", R311/R$23*100)</f>
        <v>4907.2444444444445</v>
      </c>
      <c r="W311" s="85">
        <v>154000</v>
      </c>
      <c r="X311" s="79">
        <v>18000</v>
      </c>
      <c r="Y311" s="79">
        <v>0</v>
      </c>
      <c r="Z311" s="79">
        <v>0</v>
      </c>
      <c r="AA311" s="79">
        <v>172000</v>
      </c>
      <c r="AB311" s="82">
        <v>165790</v>
      </c>
      <c r="AC311" s="86">
        <v>165790</v>
      </c>
      <c r="AD311" s="117">
        <v>165790</v>
      </c>
      <c r="AE311" s="79">
        <v>0</v>
      </c>
      <c r="AF311" s="79">
        <v>6210</v>
      </c>
      <c r="AG311" s="84" t="e">
        <f>IF(OR(AC311="", AC328="", AC328=0), "", AC311/AC$23*100)</f>
        <v>#DIV/0!</v>
      </c>
      <c r="AH311" s="92">
        <v>496688</v>
      </c>
      <c r="AI311" s="83">
        <f t="shared" si="21"/>
        <v>299.58863622655167</v>
      </c>
      <c r="AJ311" s="11" t="e">
        <f t="shared" si="22"/>
        <v>#DIV/0!</v>
      </c>
      <c r="AK311" s="12"/>
      <c r="AL311" s="341"/>
      <c r="AM311" s="341"/>
      <c r="AN311" s="341"/>
      <c r="AO311" s="341"/>
      <c r="AP311" s="341"/>
      <c r="AQ311" s="341"/>
      <c r="AR311" s="341"/>
      <c r="AS311" s="3"/>
    </row>
    <row r="312" spans="1:45" ht="29.25" customHeight="1" thickBot="1">
      <c r="A312" s="45" t="s">
        <v>4</v>
      </c>
      <c r="B312" s="46" t="s">
        <v>67</v>
      </c>
      <c r="C312" s="46" t="s">
        <v>7</v>
      </c>
      <c r="D312" s="46" t="s">
        <v>51</v>
      </c>
      <c r="E312" s="46" t="s">
        <v>5</v>
      </c>
      <c r="F312" s="46" t="s">
        <v>5</v>
      </c>
      <c r="G312" s="46" t="s">
        <v>5</v>
      </c>
      <c r="H312" s="122" t="s">
        <v>248</v>
      </c>
      <c r="I312" s="133" t="s">
        <v>244</v>
      </c>
      <c r="J312" s="123" t="s">
        <v>12</v>
      </c>
      <c r="K312" s="47">
        <v>688000</v>
      </c>
      <c r="L312" s="48">
        <v>15000</v>
      </c>
      <c r="M312" s="48">
        <v>0</v>
      </c>
      <c r="N312" s="48">
        <v>0</v>
      </c>
      <c r="O312" s="48">
        <v>703000</v>
      </c>
      <c r="P312" s="48">
        <v>662478</v>
      </c>
      <c r="Q312" s="48">
        <v>662478</v>
      </c>
      <c r="R312" s="48">
        <v>662478</v>
      </c>
      <c r="S312" s="48">
        <v>0</v>
      </c>
      <c r="T312" s="48">
        <v>40522</v>
      </c>
      <c r="U312" s="49">
        <f t="shared" si="20"/>
        <v>94.235846372688485</v>
      </c>
      <c r="V312" s="54">
        <f>IF(OR(R312="", R328="", R328=0), "", R312/R$23*100)</f>
        <v>4907.2444444444445</v>
      </c>
      <c r="W312" s="47">
        <v>154000</v>
      </c>
      <c r="X312" s="48">
        <v>18000</v>
      </c>
      <c r="Y312" s="48">
        <v>0</v>
      </c>
      <c r="Z312" s="48">
        <v>0</v>
      </c>
      <c r="AA312" s="48">
        <v>172000</v>
      </c>
      <c r="AB312" s="52">
        <v>165790</v>
      </c>
      <c r="AC312" s="87">
        <v>165790</v>
      </c>
      <c r="AD312" s="51">
        <v>165790</v>
      </c>
      <c r="AE312" s="48">
        <v>0</v>
      </c>
      <c r="AF312" s="48">
        <v>6210</v>
      </c>
      <c r="AG312" s="54" t="e">
        <f>IF(OR(AC312="", AC328="", AC328=0), "", AC312/AC$23*100)</f>
        <v>#DIV/0!</v>
      </c>
      <c r="AH312" s="55">
        <v>496688</v>
      </c>
      <c r="AI312" s="49">
        <f t="shared" si="21"/>
        <v>299.58863622655167</v>
      </c>
      <c r="AJ312" s="13" t="e">
        <f t="shared" si="22"/>
        <v>#DIV/0!</v>
      </c>
      <c r="AK312" s="14"/>
      <c r="AL312" s="147"/>
      <c r="AM312" s="171"/>
      <c r="AN312" s="171"/>
      <c r="AO312" s="171"/>
      <c r="AP312" s="171"/>
      <c r="AQ312" s="171"/>
      <c r="AR312" s="171"/>
    </row>
    <row r="313" spans="1:45" ht="15.75" hidden="1" customHeight="1">
      <c r="A313" s="56" t="s">
        <v>4</v>
      </c>
      <c r="B313" s="57" t="s">
        <v>67</v>
      </c>
      <c r="C313" s="57" t="s">
        <v>7</v>
      </c>
      <c r="D313" s="57" t="s">
        <v>51</v>
      </c>
      <c r="E313" s="57" t="s">
        <v>7</v>
      </c>
      <c r="F313" s="57" t="s">
        <v>5</v>
      </c>
      <c r="G313" s="57" t="s">
        <v>5</v>
      </c>
      <c r="H313" s="124" t="s">
        <v>71</v>
      </c>
      <c r="I313" s="134" t="s">
        <v>244</v>
      </c>
      <c r="J313" s="125" t="s">
        <v>12</v>
      </c>
      <c r="K313" s="58">
        <v>341000</v>
      </c>
      <c r="L313" s="59">
        <v>85000</v>
      </c>
      <c r="M313" s="59">
        <v>0</v>
      </c>
      <c r="N313" s="59">
        <v>0</v>
      </c>
      <c r="O313" s="59">
        <v>426000</v>
      </c>
      <c r="P313" s="59">
        <v>402060</v>
      </c>
      <c r="Q313" s="59">
        <v>402060</v>
      </c>
      <c r="R313" s="59">
        <v>402060</v>
      </c>
      <c r="S313" s="59">
        <v>0</v>
      </c>
      <c r="T313" s="59">
        <v>23940</v>
      </c>
      <c r="U313" s="60">
        <f t="shared" si="20"/>
        <v>94.380281690140848</v>
      </c>
      <c r="V313" s="65">
        <f>IF(OR(R313="", R328="", R328=0), "", R313/R$23*100)</f>
        <v>2978.2222222222222</v>
      </c>
      <c r="W313" s="58">
        <v>68000</v>
      </c>
      <c r="X313" s="59">
        <v>6000</v>
      </c>
      <c r="Y313" s="59">
        <v>0</v>
      </c>
      <c r="Z313" s="59">
        <v>0</v>
      </c>
      <c r="AA313" s="59">
        <v>74000</v>
      </c>
      <c r="AB313" s="63">
        <v>73768</v>
      </c>
      <c r="AC313" s="78">
        <v>73768</v>
      </c>
      <c r="AD313" s="62">
        <v>73768</v>
      </c>
      <c r="AE313" s="59">
        <v>0</v>
      </c>
      <c r="AF313" s="59">
        <v>232</v>
      </c>
      <c r="AG313" s="65" t="e">
        <f>IF(OR(AC313="", AC328="", AC328=0), "", AC313/AC$23*100)</f>
        <v>#DIV/0!</v>
      </c>
      <c r="AH313" s="66">
        <v>328292</v>
      </c>
      <c r="AI313" s="60">
        <f t="shared" si="21"/>
        <v>445.033076672812</v>
      </c>
      <c r="AJ313" s="15" t="e">
        <f t="shared" si="22"/>
        <v>#DIV/0!</v>
      </c>
      <c r="AK313" s="16"/>
      <c r="AL313" s="337"/>
      <c r="AM313" s="337"/>
      <c r="AN313" s="337"/>
      <c r="AO313" s="337"/>
      <c r="AP313" s="337"/>
      <c r="AQ313" s="337"/>
      <c r="AR313" s="337"/>
      <c r="AS313" s="3"/>
    </row>
    <row r="314" spans="1:45" ht="15.75" hidden="1" customHeight="1">
      <c r="A314" s="56" t="s">
        <v>4</v>
      </c>
      <c r="B314" s="57" t="s">
        <v>67</v>
      </c>
      <c r="C314" s="57" t="s">
        <v>7</v>
      </c>
      <c r="D314" s="57" t="s">
        <v>51</v>
      </c>
      <c r="E314" s="57" t="s">
        <v>7</v>
      </c>
      <c r="F314" s="57" t="s">
        <v>135</v>
      </c>
      <c r="G314" s="57" t="s">
        <v>5</v>
      </c>
      <c r="H314" s="124" t="s">
        <v>249</v>
      </c>
      <c r="I314" s="135" t="s">
        <v>244</v>
      </c>
      <c r="J314" s="129" t="s">
        <v>12</v>
      </c>
      <c r="K314" s="85">
        <v>341000</v>
      </c>
      <c r="L314" s="79">
        <v>85000</v>
      </c>
      <c r="M314" s="79">
        <v>0</v>
      </c>
      <c r="N314" s="79">
        <v>0</v>
      </c>
      <c r="O314" s="79">
        <v>426000</v>
      </c>
      <c r="P314" s="79">
        <v>402060</v>
      </c>
      <c r="Q314" s="79">
        <v>402060</v>
      </c>
      <c r="R314" s="79">
        <v>402060</v>
      </c>
      <c r="S314" s="79">
        <v>0</v>
      </c>
      <c r="T314" s="79">
        <v>23940</v>
      </c>
      <c r="U314" s="83">
        <f t="shared" si="20"/>
        <v>94.380281690140848</v>
      </c>
      <c r="V314" s="84">
        <f>IF(OR(R314="", R328="", R328=0), "", R314/R$23*100)</f>
        <v>2978.2222222222222</v>
      </c>
      <c r="W314" s="85">
        <v>68000</v>
      </c>
      <c r="X314" s="79">
        <v>6000</v>
      </c>
      <c r="Y314" s="79">
        <v>0</v>
      </c>
      <c r="Z314" s="79">
        <v>0</v>
      </c>
      <c r="AA314" s="79">
        <v>74000</v>
      </c>
      <c r="AB314" s="82">
        <v>73768</v>
      </c>
      <c r="AC314" s="86">
        <v>73768</v>
      </c>
      <c r="AD314" s="117">
        <v>73768</v>
      </c>
      <c r="AE314" s="79">
        <v>0</v>
      </c>
      <c r="AF314" s="79">
        <v>232</v>
      </c>
      <c r="AG314" s="84" t="e">
        <f>IF(OR(AC314="", AC328="", AC328=0), "", AC314/AC$23*100)</f>
        <v>#DIV/0!</v>
      </c>
      <c r="AH314" s="92">
        <v>328292</v>
      </c>
      <c r="AI314" s="83">
        <f t="shared" si="21"/>
        <v>445.033076672812</v>
      </c>
      <c r="AJ314" s="20" t="e">
        <f t="shared" si="22"/>
        <v>#DIV/0!</v>
      </c>
      <c r="AK314" s="21"/>
      <c r="AL314" s="338"/>
      <c r="AM314" s="338"/>
      <c r="AN314" s="338"/>
      <c r="AO314" s="338"/>
      <c r="AP314" s="338"/>
      <c r="AQ314" s="338"/>
      <c r="AR314" s="338"/>
      <c r="AS314" s="3"/>
    </row>
    <row r="315" spans="1:45" ht="25.5" customHeight="1" thickBot="1">
      <c r="A315" s="89" t="s">
        <v>4</v>
      </c>
      <c r="B315" s="90" t="s">
        <v>67</v>
      </c>
      <c r="C315" s="90" t="s">
        <v>7</v>
      </c>
      <c r="D315" s="90" t="s">
        <v>51</v>
      </c>
      <c r="E315" s="90" t="s">
        <v>7</v>
      </c>
      <c r="F315" s="90" t="s">
        <v>135</v>
      </c>
      <c r="G315" s="90" t="s">
        <v>137</v>
      </c>
      <c r="H315" s="128" t="s">
        <v>250</v>
      </c>
      <c r="I315" s="176" t="s">
        <v>244</v>
      </c>
      <c r="J315" s="131" t="s">
        <v>12</v>
      </c>
      <c r="K315" s="95">
        <v>341000</v>
      </c>
      <c r="L315" s="96">
        <v>85000</v>
      </c>
      <c r="M315" s="96">
        <v>0</v>
      </c>
      <c r="N315" s="96">
        <v>0</v>
      </c>
      <c r="O315" s="96">
        <v>426000</v>
      </c>
      <c r="P315" s="96">
        <v>402060</v>
      </c>
      <c r="Q315" s="96">
        <v>402060</v>
      </c>
      <c r="R315" s="96">
        <v>402060</v>
      </c>
      <c r="S315" s="96">
        <v>0</v>
      </c>
      <c r="T315" s="96">
        <v>23940</v>
      </c>
      <c r="U315" s="98">
        <f t="shared" si="20"/>
        <v>94.380281690140848</v>
      </c>
      <c r="V315" s="99">
        <f>IF(OR(R315="", R328="", R328=0), "", R315/R$23*100)</f>
        <v>2978.2222222222222</v>
      </c>
      <c r="W315" s="95">
        <v>68000</v>
      </c>
      <c r="X315" s="96">
        <v>6000</v>
      </c>
      <c r="Y315" s="96">
        <v>0</v>
      </c>
      <c r="Z315" s="96">
        <v>0</v>
      </c>
      <c r="AA315" s="96">
        <v>74000</v>
      </c>
      <c r="AB315" s="97">
        <v>73768</v>
      </c>
      <c r="AC315" s="100">
        <v>73768</v>
      </c>
      <c r="AD315" s="111">
        <v>73768</v>
      </c>
      <c r="AE315" s="96">
        <v>0</v>
      </c>
      <c r="AF315" s="96">
        <v>232</v>
      </c>
      <c r="AG315" s="99" t="e">
        <f>IF(OR(AC315="", AC328="", AC328=0), "", AC315/AC$23*100)</f>
        <v>#DIV/0!</v>
      </c>
      <c r="AH315" s="102">
        <v>328292</v>
      </c>
      <c r="AI315" s="98">
        <f t="shared" si="21"/>
        <v>445.033076672812</v>
      </c>
      <c r="AJ315" s="22" t="e">
        <f t="shared" si="22"/>
        <v>#DIV/0!</v>
      </c>
      <c r="AK315" s="21"/>
      <c r="AL315" s="339"/>
      <c r="AM315" s="339"/>
      <c r="AN315" s="339"/>
      <c r="AO315" s="339"/>
      <c r="AP315" s="339"/>
      <c r="AQ315" s="339"/>
      <c r="AR315" s="339"/>
      <c r="AS315" s="3"/>
    </row>
    <row r="316" spans="1:45" ht="21" hidden="1" customHeight="1">
      <c r="A316" s="45" t="s">
        <v>4</v>
      </c>
      <c r="B316" s="46" t="s">
        <v>67</v>
      </c>
      <c r="C316" s="46" t="s">
        <v>7</v>
      </c>
      <c r="D316" s="46" t="s">
        <v>51</v>
      </c>
      <c r="E316" s="46" t="s">
        <v>251</v>
      </c>
      <c r="F316" s="46" t="s">
        <v>5</v>
      </c>
      <c r="G316" s="46" t="s">
        <v>5</v>
      </c>
      <c r="H316" s="122" t="s">
        <v>252</v>
      </c>
      <c r="I316" s="176" t="s">
        <v>244</v>
      </c>
      <c r="J316" s="131" t="s">
        <v>12</v>
      </c>
      <c r="K316" s="95">
        <v>0</v>
      </c>
      <c r="L316" s="96">
        <v>21000</v>
      </c>
      <c r="M316" s="96">
        <v>0</v>
      </c>
      <c r="N316" s="96">
        <v>0</v>
      </c>
      <c r="O316" s="96">
        <v>21000</v>
      </c>
      <c r="P316" s="96">
        <v>20700</v>
      </c>
      <c r="Q316" s="96">
        <v>20700</v>
      </c>
      <c r="R316" s="96">
        <v>20700</v>
      </c>
      <c r="S316" s="96">
        <v>0</v>
      </c>
      <c r="T316" s="96">
        <v>300</v>
      </c>
      <c r="U316" s="98">
        <f t="shared" si="20"/>
        <v>98.571428571428584</v>
      </c>
      <c r="V316" s="99">
        <f>IF(OR(R316="", R328="", R328=0), "", R316/R$23*100)</f>
        <v>153.33333333333334</v>
      </c>
      <c r="W316" s="95">
        <v>0</v>
      </c>
      <c r="X316" s="96">
        <v>2000</v>
      </c>
      <c r="Y316" s="96">
        <v>0</v>
      </c>
      <c r="Z316" s="96">
        <v>0</v>
      </c>
      <c r="AA316" s="96">
        <v>2000</v>
      </c>
      <c r="AB316" s="97">
        <v>1042</v>
      </c>
      <c r="AC316" s="100">
        <v>1042</v>
      </c>
      <c r="AD316" s="111">
        <v>1042</v>
      </c>
      <c r="AE316" s="96">
        <v>0</v>
      </c>
      <c r="AF316" s="96">
        <v>958</v>
      </c>
      <c r="AG316" s="99" t="e">
        <f>IF(OR(AC316="", AC328="", AC328=0), "", AC316/AC$23*100)</f>
        <v>#DIV/0!</v>
      </c>
      <c r="AH316" s="102">
        <v>19658</v>
      </c>
      <c r="AI316" s="98">
        <f t="shared" si="21"/>
        <v>1886.5642994241841</v>
      </c>
      <c r="AJ316" s="17" t="e">
        <f t="shared" si="22"/>
        <v>#DIV/0!</v>
      </c>
      <c r="AK316" s="18"/>
      <c r="AL316" s="337"/>
      <c r="AM316" s="337"/>
      <c r="AN316" s="337"/>
      <c r="AO316" s="337"/>
      <c r="AP316" s="337"/>
      <c r="AQ316" s="337"/>
      <c r="AR316" s="337"/>
      <c r="AS316" s="3"/>
    </row>
    <row r="317" spans="1:45" ht="21" hidden="1" customHeight="1">
      <c r="A317" s="56" t="s">
        <v>4</v>
      </c>
      <c r="B317" s="57" t="s">
        <v>67</v>
      </c>
      <c r="C317" s="57" t="s">
        <v>7</v>
      </c>
      <c r="D317" s="57" t="s">
        <v>51</v>
      </c>
      <c r="E317" s="57" t="s">
        <v>251</v>
      </c>
      <c r="F317" s="57" t="s">
        <v>253</v>
      </c>
      <c r="G317" s="57" t="s">
        <v>5</v>
      </c>
      <c r="H317" s="124" t="s">
        <v>254</v>
      </c>
      <c r="I317" s="176" t="s">
        <v>244</v>
      </c>
      <c r="J317" s="131" t="s">
        <v>12</v>
      </c>
      <c r="K317" s="95">
        <v>0</v>
      </c>
      <c r="L317" s="96">
        <v>21000</v>
      </c>
      <c r="M317" s="96">
        <v>0</v>
      </c>
      <c r="N317" s="96">
        <v>0</v>
      </c>
      <c r="O317" s="96">
        <v>21000</v>
      </c>
      <c r="P317" s="96">
        <v>20700</v>
      </c>
      <c r="Q317" s="96">
        <v>20700</v>
      </c>
      <c r="R317" s="96">
        <v>20700</v>
      </c>
      <c r="S317" s="96">
        <v>0</v>
      </c>
      <c r="T317" s="96">
        <v>300</v>
      </c>
      <c r="U317" s="98">
        <f t="shared" si="20"/>
        <v>98.571428571428584</v>
      </c>
      <c r="V317" s="99">
        <f>IF(OR(R317="", R328="", R328=0), "", R317/R$23*100)</f>
        <v>153.33333333333334</v>
      </c>
      <c r="W317" s="95">
        <v>0</v>
      </c>
      <c r="X317" s="96">
        <v>2000</v>
      </c>
      <c r="Y317" s="96">
        <v>0</v>
      </c>
      <c r="Z317" s="96">
        <v>0</v>
      </c>
      <c r="AA317" s="96">
        <v>2000</v>
      </c>
      <c r="AB317" s="97">
        <v>1042</v>
      </c>
      <c r="AC317" s="100">
        <v>1042</v>
      </c>
      <c r="AD317" s="111">
        <v>1042</v>
      </c>
      <c r="AE317" s="96">
        <v>0</v>
      </c>
      <c r="AF317" s="96">
        <v>958</v>
      </c>
      <c r="AG317" s="99" t="e">
        <f>IF(OR(AC317="", AC328="", AC328=0), "", AC317/AC$23*100)</f>
        <v>#DIV/0!</v>
      </c>
      <c r="AH317" s="102">
        <v>19658</v>
      </c>
      <c r="AI317" s="98">
        <f t="shared" si="21"/>
        <v>1886.5642994241841</v>
      </c>
      <c r="AJ317" s="20" t="e">
        <f t="shared" si="22"/>
        <v>#DIV/0!</v>
      </c>
      <c r="AK317" s="21"/>
      <c r="AL317" s="338"/>
      <c r="AM317" s="338"/>
      <c r="AN317" s="338"/>
      <c r="AO317" s="338"/>
      <c r="AP317" s="338"/>
      <c r="AQ317" s="338"/>
      <c r="AR317" s="338"/>
      <c r="AS317" s="3"/>
    </row>
    <row r="318" spans="1:45" ht="26.25" customHeight="1" thickBot="1">
      <c r="A318" s="67" t="s">
        <v>4</v>
      </c>
      <c r="B318" s="68" t="s">
        <v>67</v>
      </c>
      <c r="C318" s="68" t="s">
        <v>7</v>
      </c>
      <c r="D318" s="68" t="s">
        <v>51</v>
      </c>
      <c r="E318" s="68" t="s">
        <v>251</v>
      </c>
      <c r="F318" s="68" t="s">
        <v>253</v>
      </c>
      <c r="G318" s="68" t="s">
        <v>255</v>
      </c>
      <c r="H318" s="126" t="s">
        <v>256</v>
      </c>
      <c r="I318" s="176" t="s">
        <v>244</v>
      </c>
      <c r="J318" s="131" t="s">
        <v>12</v>
      </c>
      <c r="K318" s="95">
        <v>0</v>
      </c>
      <c r="L318" s="96">
        <v>21000</v>
      </c>
      <c r="M318" s="96">
        <v>0</v>
      </c>
      <c r="N318" s="96">
        <v>0</v>
      </c>
      <c r="O318" s="96">
        <v>21000</v>
      </c>
      <c r="P318" s="96">
        <v>20700</v>
      </c>
      <c r="Q318" s="96">
        <v>20700</v>
      </c>
      <c r="R318" s="96">
        <v>20700</v>
      </c>
      <c r="S318" s="96">
        <v>0</v>
      </c>
      <c r="T318" s="96">
        <v>300</v>
      </c>
      <c r="U318" s="98">
        <f t="shared" si="20"/>
        <v>98.571428571428584</v>
      </c>
      <c r="V318" s="99">
        <f>IF(OR(R318="", R328="", R328=0), "", R318/R$23*100)</f>
        <v>153.33333333333334</v>
      </c>
      <c r="W318" s="95">
        <v>0</v>
      </c>
      <c r="X318" s="96">
        <v>2000</v>
      </c>
      <c r="Y318" s="96">
        <v>0</v>
      </c>
      <c r="Z318" s="96">
        <v>0</v>
      </c>
      <c r="AA318" s="96">
        <v>2000</v>
      </c>
      <c r="AB318" s="97">
        <v>1042</v>
      </c>
      <c r="AC318" s="100">
        <v>1042</v>
      </c>
      <c r="AD318" s="111">
        <v>1042</v>
      </c>
      <c r="AE318" s="96">
        <v>0</v>
      </c>
      <c r="AF318" s="96">
        <v>958</v>
      </c>
      <c r="AG318" s="99" t="e">
        <f>IF(OR(AC318="", AC328="", AC328=0), "", AC318/AC$23*100)</f>
        <v>#DIV/0!</v>
      </c>
      <c r="AH318" s="102">
        <v>19658</v>
      </c>
      <c r="AI318" s="98">
        <f t="shared" si="21"/>
        <v>1886.5642994241841</v>
      </c>
      <c r="AJ318" s="23" t="e">
        <f t="shared" si="22"/>
        <v>#DIV/0!</v>
      </c>
      <c r="AK318" s="24"/>
      <c r="AL318" s="339"/>
      <c r="AM318" s="339"/>
      <c r="AN318" s="339"/>
      <c r="AO318" s="339"/>
      <c r="AP318" s="339"/>
      <c r="AQ318" s="339"/>
      <c r="AR318" s="339"/>
      <c r="AS318" s="3"/>
    </row>
    <row r="319" spans="1:45" ht="21" hidden="1" customHeight="1">
      <c r="A319" s="76" t="s">
        <v>4</v>
      </c>
      <c r="B319" s="77" t="s">
        <v>67</v>
      </c>
      <c r="C319" s="77" t="s">
        <v>7</v>
      </c>
      <c r="D319" s="77" t="s">
        <v>51</v>
      </c>
      <c r="E319" s="118" t="s">
        <v>13</v>
      </c>
      <c r="F319" s="45" t="s">
        <v>5</v>
      </c>
      <c r="G319" s="46" t="s">
        <v>5</v>
      </c>
      <c r="H319" s="122" t="s">
        <v>14</v>
      </c>
      <c r="I319" s="176" t="s">
        <v>244</v>
      </c>
      <c r="J319" s="131" t="s">
        <v>12</v>
      </c>
      <c r="K319" s="95">
        <v>10000</v>
      </c>
      <c r="L319" s="96">
        <v>0</v>
      </c>
      <c r="M319" s="96">
        <v>0</v>
      </c>
      <c r="N319" s="96">
        <v>0</v>
      </c>
      <c r="O319" s="96">
        <v>10000</v>
      </c>
      <c r="P319" s="96">
        <v>5060</v>
      </c>
      <c r="Q319" s="96">
        <v>5060</v>
      </c>
      <c r="R319" s="96">
        <v>5060</v>
      </c>
      <c r="S319" s="96">
        <v>0</v>
      </c>
      <c r="T319" s="96">
        <v>4940</v>
      </c>
      <c r="U319" s="98">
        <f t="shared" si="20"/>
        <v>50.6</v>
      </c>
      <c r="V319" s="99">
        <f>IF(OR(R319="", R328="", R328=0), "", R319/R$23*100)</f>
        <v>37.481481481481481</v>
      </c>
      <c r="W319" s="95">
        <v>6000</v>
      </c>
      <c r="X319" s="96">
        <v>-6000</v>
      </c>
      <c r="Y319" s="96">
        <v>0</v>
      </c>
      <c r="Z319" s="96">
        <v>0</v>
      </c>
      <c r="AA319" s="96">
        <v>0</v>
      </c>
      <c r="AB319" s="97">
        <v>0</v>
      </c>
      <c r="AC319" s="100">
        <v>0</v>
      </c>
      <c r="AD319" s="111">
        <v>0</v>
      </c>
      <c r="AE319" s="96">
        <v>0</v>
      </c>
      <c r="AF319" s="96">
        <v>0</v>
      </c>
      <c r="AG319" s="99" t="e">
        <f>IF(OR(AC319="", AC328="", AC328=0), "", AC319/AC$23*100)</f>
        <v>#DIV/0!</v>
      </c>
      <c r="AH319" s="102">
        <v>5060</v>
      </c>
      <c r="AI319" s="98" t="str">
        <f t="shared" si="21"/>
        <v>皆増</v>
      </c>
      <c r="AJ319" s="17" t="e">
        <f t="shared" si="22"/>
        <v>#DIV/0!</v>
      </c>
      <c r="AK319" s="18"/>
      <c r="AL319" s="337"/>
      <c r="AM319" s="337"/>
      <c r="AN319" s="337"/>
      <c r="AO319" s="337"/>
      <c r="AP319" s="337"/>
      <c r="AQ319" s="337"/>
      <c r="AR319" s="337"/>
      <c r="AS319" s="3"/>
    </row>
    <row r="320" spans="1:45" ht="21" hidden="1" customHeight="1">
      <c r="A320" s="56" t="s">
        <v>4</v>
      </c>
      <c r="B320" s="57" t="s">
        <v>67</v>
      </c>
      <c r="C320" s="57" t="s">
        <v>7</v>
      </c>
      <c r="D320" s="57" t="s">
        <v>51</v>
      </c>
      <c r="E320" s="119" t="s">
        <v>13</v>
      </c>
      <c r="F320" s="56" t="s">
        <v>15</v>
      </c>
      <c r="G320" s="57" t="s">
        <v>5</v>
      </c>
      <c r="H320" s="124" t="s">
        <v>16</v>
      </c>
      <c r="I320" s="176" t="s">
        <v>244</v>
      </c>
      <c r="J320" s="131" t="s">
        <v>12</v>
      </c>
      <c r="K320" s="95">
        <v>10000</v>
      </c>
      <c r="L320" s="96">
        <v>0</v>
      </c>
      <c r="M320" s="96">
        <v>0</v>
      </c>
      <c r="N320" s="96">
        <v>0</v>
      </c>
      <c r="O320" s="96">
        <v>10000</v>
      </c>
      <c r="P320" s="96">
        <v>5060</v>
      </c>
      <c r="Q320" s="96">
        <v>5060</v>
      </c>
      <c r="R320" s="96">
        <v>5060</v>
      </c>
      <c r="S320" s="96">
        <v>0</v>
      </c>
      <c r="T320" s="96">
        <v>4940</v>
      </c>
      <c r="U320" s="98">
        <f t="shared" si="20"/>
        <v>50.6</v>
      </c>
      <c r="V320" s="99">
        <f>IF(OR(R320="", R328="", R328=0), "", R320/R$23*100)</f>
        <v>37.481481481481481</v>
      </c>
      <c r="W320" s="95">
        <v>6000</v>
      </c>
      <c r="X320" s="96">
        <v>-6000</v>
      </c>
      <c r="Y320" s="96">
        <v>0</v>
      </c>
      <c r="Z320" s="96">
        <v>0</v>
      </c>
      <c r="AA320" s="96">
        <v>0</v>
      </c>
      <c r="AB320" s="97">
        <v>0</v>
      </c>
      <c r="AC320" s="100">
        <v>0</v>
      </c>
      <c r="AD320" s="111">
        <v>0</v>
      </c>
      <c r="AE320" s="96">
        <v>0</v>
      </c>
      <c r="AF320" s="96">
        <v>0</v>
      </c>
      <c r="AG320" s="99" t="e">
        <f>IF(OR(AC320="", AC328="", AC328=0), "", AC320/AC$23*100)</f>
        <v>#DIV/0!</v>
      </c>
      <c r="AH320" s="102">
        <v>5060</v>
      </c>
      <c r="AI320" s="98" t="str">
        <f t="shared" si="21"/>
        <v>皆増</v>
      </c>
      <c r="AJ320" s="20" t="e">
        <f t="shared" si="22"/>
        <v>#DIV/0!</v>
      </c>
      <c r="AK320" s="21"/>
      <c r="AL320" s="338"/>
      <c r="AM320" s="338"/>
      <c r="AN320" s="338"/>
      <c r="AO320" s="338"/>
      <c r="AP320" s="338"/>
      <c r="AQ320" s="338"/>
      <c r="AR320" s="338"/>
      <c r="AS320" s="3"/>
    </row>
    <row r="321" spans="1:45" ht="24" customHeight="1" thickBot="1">
      <c r="A321" s="89" t="s">
        <v>4</v>
      </c>
      <c r="B321" s="90" t="s">
        <v>67</v>
      </c>
      <c r="C321" s="90" t="s">
        <v>7</v>
      </c>
      <c r="D321" s="90" t="s">
        <v>51</v>
      </c>
      <c r="E321" s="120" t="s">
        <v>13</v>
      </c>
      <c r="F321" s="57" t="s">
        <v>15</v>
      </c>
      <c r="G321" s="90" t="s">
        <v>17</v>
      </c>
      <c r="H321" s="128" t="s">
        <v>18</v>
      </c>
      <c r="I321" s="176" t="s">
        <v>244</v>
      </c>
      <c r="J321" s="131" t="s">
        <v>12</v>
      </c>
      <c r="K321" s="95">
        <v>10000</v>
      </c>
      <c r="L321" s="96">
        <v>0</v>
      </c>
      <c r="M321" s="96">
        <v>0</v>
      </c>
      <c r="N321" s="96">
        <v>0</v>
      </c>
      <c r="O321" s="96">
        <v>10000</v>
      </c>
      <c r="P321" s="96">
        <v>5060</v>
      </c>
      <c r="Q321" s="96">
        <v>5060</v>
      </c>
      <c r="R321" s="96">
        <v>5060</v>
      </c>
      <c r="S321" s="96">
        <v>0</v>
      </c>
      <c r="T321" s="96">
        <v>4940</v>
      </c>
      <c r="U321" s="98">
        <f t="shared" si="20"/>
        <v>50.6</v>
      </c>
      <c r="V321" s="99">
        <f>IF(OR(R321="", R328="", R328=0), "", R321/R$23*100)</f>
        <v>37.481481481481481</v>
      </c>
      <c r="W321" s="95">
        <v>6000</v>
      </c>
      <c r="X321" s="96">
        <v>-6000</v>
      </c>
      <c r="Y321" s="96">
        <v>0</v>
      </c>
      <c r="Z321" s="96">
        <v>0</v>
      </c>
      <c r="AA321" s="96">
        <v>0</v>
      </c>
      <c r="AB321" s="97">
        <v>0</v>
      </c>
      <c r="AC321" s="100">
        <v>0</v>
      </c>
      <c r="AD321" s="111">
        <v>0</v>
      </c>
      <c r="AE321" s="96">
        <v>0</v>
      </c>
      <c r="AF321" s="96">
        <v>0</v>
      </c>
      <c r="AG321" s="99" t="e">
        <f>IF(OR(AC321="", AC328="", AC328=0), "", AC321/AC$23*100)</f>
        <v>#DIV/0!</v>
      </c>
      <c r="AH321" s="102">
        <v>5060</v>
      </c>
      <c r="AI321" s="98" t="str">
        <f t="shared" si="21"/>
        <v>皆増</v>
      </c>
      <c r="AJ321" s="22" t="e">
        <f t="shared" si="22"/>
        <v>#DIV/0!</v>
      </c>
      <c r="AK321" s="21"/>
      <c r="AL321" s="339"/>
      <c r="AM321" s="339"/>
      <c r="AN321" s="339"/>
      <c r="AO321" s="339"/>
      <c r="AP321" s="339"/>
      <c r="AQ321" s="339"/>
      <c r="AR321" s="339"/>
      <c r="AS321" s="3"/>
    </row>
    <row r="322" spans="1:45" ht="21" hidden="1" customHeight="1">
      <c r="A322" s="45" t="s">
        <v>4</v>
      </c>
      <c r="B322" s="46" t="s">
        <v>67</v>
      </c>
      <c r="C322" s="46" t="s">
        <v>7</v>
      </c>
      <c r="D322" s="46" t="s">
        <v>51</v>
      </c>
      <c r="E322" s="46" t="s">
        <v>21</v>
      </c>
      <c r="F322" s="77" t="s">
        <v>5</v>
      </c>
      <c r="G322" s="46" t="s">
        <v>5</v>
      </c>
      <c r="H322" s="122" t="s">
        <v>25</v>
      </c>
      <c r="I322" s="176" t="s">
        <v>244</v>
      </c>
      <c r="J322" s="131" t="s">
        <v>12</v>
      </c>
      <c r="K322" s="95">
        <v>312000</v>
      </c>
      <c r="L322" s="96">
        <v>-86000</v>
      </c>
      <c r="M322" s="96">
        <v>0</v>
      </c>
      <c r="N322" s="96">
        <v>0</v>
      </c>
      <c r="O322" s="96">
        <v>226000</v>
      </c>
      <c r="P322" s="96">
        <v>223708</v>
      </c>
      <c r="Q322" s="96">
        <v>223708</v>
      </c>
      <c r="R322" s="96">
        <v>223708</v>
      </c>
      <c r="S322" s="96">
        <v>0</v>
      </c>
      <c r="T322" s="96">
        <v>2292</v>
      </c>
      <c r="U322" s="98">
        <f t="shared" si="20"/>
        <v>98.985840707964599</v>
      </c>
      <c r="V322" s="99">
        <f>IF(OR(R322="", R328="", R328=0), "", R322/R$23*100)</f>
        <v>1657.0962962962963</v>
      </c>
      <c r="W322" s="95">
        <v>79000</v>
      </c>
      <c r="X322" s="96">
        <v>17000</v>
      </c>
      <c r="Y322" s="96">
        <v>0</v>
      </c>
      <c r="Z322" s="96">
        <v>0</v>
      </c>
      <c r="AA322" s="96">
        <v>96000</v>
      </c>
      <c r="AB322" s="97">
        <v>90980</v>
      </c>
      <c r="AC322" s="100">
        <v>90980</v>
      </c>
      <c r="AD322" s="111">
        <v>90980</v>
      </c>
      <c r="AE322" s="96">
        <v>0</v>
      </c>
      <c r="AF322" s="96">
        <v>5020</v>
      </c>
      <c r="AG322" s="99" t="e">
        <f>IF(OR(AC322="", AC328="", AC328=0), "", AC322/AC$23*100)</f>
        <v>#DIV/0!</v>
      </c>
      <c r="AH322" s="102">
        <v>132728</v>
      </c>
      <c r="AI322" s="98">
        <f t="shared" si="21"/>
        <v>145.88700813365574</v>
      </c>
      <c r="AJ322" s="17" t="e">
        <f t="shared" si="22"/>
        <v>#DIV/0!</v>
      </c>
      <c r="AK322" s="18"/>
      <c r="AL322" s="337"/>
      <c r="AM322" s="337"/>
      <c r="AN322" s="337"/>
      <c r="AO322" s="337"/>
      <c r="AP322" s="337"/>
      <c r="AQ322" s="337"/>
      <c r="AR322" s="337"/>
      <c r="AS322" s="3"/>
    </row>
    <row r="323" spans="1:45" ht="21" hidden="1" customHeight="1">
      <c r="A323" s="56" t="s">
        <v>4</v>
      </c>
      <c r="B323" s="57" t="s">
        <v>67</v>
      </c>
      <c r="C323" s="57" t="s">
        <v>7</v>
      </c>
      <c r="D323" s="57" t="s">
        <v>51</v>
      </c>
      <c r="E323" s="57" t="s">
        <v>21</v>
      </c>
      <c r="F323" s="57" t="s">
        <v>21</v>
      </c>
      <c r="G323" s="57" t="s">
        <v>5</v>
      </c>
      <c r="H323" s="124" t="s">
        <v>26</v>
      </c>
      <c r="I323" s="176" t="s">
        <v>244</v>
      </c>
      <c r="J323" s="131" t="s">
        <v>12</v>
      </c>
      <c r="K323" s="95">
        <v>312000</v>
      </c>
      <c r="L323" s="96">
        <v>-86000</v>
      </c>
      <c r="M323" s="96">
        <v>0</v>
      </c>
      <c r="N323" s="96">
        <v>0</v>
      </c>
      <c r="O323" s="96">
        <v>226000</v>
      </c>
      <c r="P323" s="96">
        <v>223708</v>
      </c>
      <c r="Q323" s="96">
        <v>223708</v>
      </c>
      <c r="R323" s="96">
        <v>223708</v>
      </c>
      <c r="S323" s="96">
        <v>0</v>
      </c>
      <c r="T323" s="96">
        <v>2292</v>
      </c>
      <c r="U323" s="98">
        <f t="shared" si="20"/>
        <v>98.985840707964599</v>
      </c>
      <c r="V323" s="99">
        <f>IF(OR(R323="", R328="", R328=0), "", R323/R$23*100)</f>
        <v>1657.0962962962963</v>
      </c>
      <c r="W323" s="95">
        <v>79000</v>
      </c>
      <c r="X323" s="96">
        <v>17000</v>
      </c>
      <c r="Y323" s="96">
        <v>0</v>
      </c>
      <c r="Z323" s="96">
        <v>0</v>
      </c>
      <c r="AA323" s="96">
        <v>96000</v>
      </c>
      <c r="AB323" s="97">
        <v>90980</v>
      </c>
      <c r="AC323" s="100">
        <v>90980</v>
      </c>
      <c r="AD323" s="111">
        <v>90980</v>
      </c>
      <c r="AE323" s="96">
        <v>0</v>
      </c>
      <c r="AF323" s="96">
        <v>5020</v>
      </c>
      <c r="AG323" s="99" t="e">
        <f>IF(OR(AC323="", AC328="", AC328=0), "", AC323/AC$23*100)</f>
        <v>#DIV/0!</v>
      </c>
      <c r="AH323" s="102">
        <v>132728</v>
      </c>
      <c r="AI323" s="98">
        <f t="shared" si="21"/>
        <v>145.88700813365574</v>
      </c>
      <c r="AJ323" s="20" t="e">
        <f t="shared" si="22"/>
        <v>#DIV/0!</v>
      </c>
      <c r="AK323" s="21"/>
      <c r="AL323" s="338"/>
      <c r="AM323" s="338"/>
      <c r="AN323" s="338"/>
      <c r="AO323" s="338"/>
      <c r="AP323" s="338"/>
      <c r="AQ323" s="338"/>
      <c r="AR323" s="338"/>
      <c r="AS323" s="3"/>
    </row>
    <row r="324" spans="1:45" ht="24" customHeight="1" thickBot="1">
      <c r="A324" s="67" t="s">
        <v>4</v>
      </c>
      <c r="B324" s="68" t="s">
        <v>67</v>
      </c>
      <c r="C324" s="68" t="s">
        <v>7</v>
      </c>
      <c r="D324" s="68" t="s">
        <v>51</v>
      </c>
      <c r="E324" s="68" t="s">
        <v>21</v>
      </c>
      <c r="F324" s="68" t="s">
        <v>21</v>
      </c>
      <c r="G324" s="68" t="s">
        <v>23</v>
      </c>
      <c r="H324" s="126" t="s">
        <v>27</v>
      </c>
      <c r="I324" s="176" t="s">
        <v>244</v>
      </c>
      <c r="J324" s="131" t="s">
        <v>12</v>
      </c>
      <c r="K324" s="95">
        <v>312000</v>
      </c>
      <c r="L324" s="96">
        <v>-86000</v>
      </c>
      <c r="M324" s="96">
        <v>0</v>
      </c>
      <c r="N324" s="96">
        <v>0</v>
      </c>
      <c r="O324" s="96">
        <v>226000</v>
      </c>
      <c r="P324" s="96">
        <v>223708</v>
      </c>
      <c r="Q324" s="96">
        <v>223708</v>
      </c>
      <c r="R324" s="96">
        <v>223708</v>
      </c>
      <c r="S324" s="96">
        <v>0</v>
      </c>
      <c r="T324" s="96">
        <v>2292</v>
      </c>
      <c r="U324" s="98">
        <f t="shared" si="20"/>
        <v>98.985840707964599</v>
      </c>
      <c r="V324" s="99">
        <f>IF(OR(R324="", R328="", R328=0), "", R324/R$23*100)</f>
        <v>1657.0962962962963</v>
      </c>
      <c r="W324" s="95">
        <v>79000</v>
      </c>
      <c r="X324" s="96">
        <v>17000</v>
      </c>
      <c r="Y324" s="96">
        <v>0</v>
      </c>
      <c r="Z324" s="96">
        <v>0</v>
      </c>
      <c r="AA324" s="96">
        <v>96000</v>
      </c>
      <c r="AB324" s="97">
        <v>90980</v>
      </c>
      <c r="AC324" s="100">
        <v>90980</v>
      </c>
      <c r="AD324" s="111">
        <v>90980</v>
      </c>
      <c r="AE324" s="96">
        <v>0</v>
      </c>
      <c r="AF324" s="96">
        <v>5020</v>
      </c>
      <c r="AG324" s="99" t="e">
        <f>IF(OR(AC324="", AC328="", AC328=0), "", AC324/AC$23*100)</f>
        <v>#DIV/0!</v>
      </c>
      <c r="AH324" s="102">
        <v>132728</v>
      </c>
      <c r="AI324" s="98">
        <f t="shared" si="21"/>
        <v>145.88700813365574</v>
      </c>
      <c r="AJ324" s="23" t="e">
        <f t="shared" si="22"/>
        <v>#DIV/0!</v>
      </c>
      <c r="AK324" s="24"/>
      <c r="AL324" s="339"/>
      <c r="AM324" s="339"/>
      <c r="AN324" s="339"/>
      <c r="AO324" s="339"/>
      <c r="AP324" s="339"/>
      <c r="AQ324" s="339"/>
      <c r="AR324" s="339"/>
      <c r="AS324" s="3"/>
    </row>
    <row r="325" spans="1:45" ht="15.75" hidden="1" customHeight="1">
      <c r="A325" s="45" t="s">
        <v>4</v>
      </c>
      <c r="B325" s="46" t="s">
        <v>67</v>
      </c>
      <c r="C325" s="46" t="s">
        <v>7</v>
      </c>
      <c r="D325" s="46" t="s">
        <v>51</v>
      </c>
      <c r="E325" s="46" t="s">
        <v>36</v>
      </c>
      <c r="F325" s="46" t="s">
        <v>5</v>
      </c>
      <c r="G325" s="46" t="s">
        <v>5</v>
      </c>
      <c r="H325" s="122" t="s">
        <v>37</v>
      </c>
      <c r="I325" s="133" t="s">
        <v>244</v>
      </c>
      <c r="J325" s="123" t="s">
        <v>12</v>
      </c>
      <c r="K325" s="47">
        <v>25000</v>
      </c>
      <c r="L325" s="48">
        <v>-5000</v>
      </c>
      <c r="M325" s="48">
        <v>0</v>
      </c>
      <c r="N325" s="48">
        <v>0</v>
      </c>
      <c r="O325" s="48">
        <v>20000</v>
      </c>
      <c r="P325" s="48">
        <v>10950</v>
      </c>
      <c r="Q325" s="48">
        <v>10950</v>
      </c>
      <c r="R325" s="48">
        <v>10950</v>
      </c>
      <c r="S325" s="48">
        <v>0</v>
      </c>
      <c r="T325" s="48">
        <v>9050</v>
      </c>
      <c r="U325" s="49">
        <f t="shared" si="20"/>
        <v>54.75</v>
      </c>
      <c r="V325" s="54">
        <f>IF(OR(R325="", R328="", R328=0), "", R325/R$23*100)</f>
        <v>81.111111111111114</v>
      </c>
      <c r="W325" s="47">
        <v>1000</v>
      </c>
      <c r="X325" s="48">
        <v>-1000</v>
      </c>
      <c r="Y325" s="48">
        <v>0</v>
      </c>
      <c r="Z325" s="48">
        <v>0</v>
      </c>
      <c r="AA325" s="48">
        <v>0</v>
      </c>
      <c r="AB325" s="52">
        <v>0</v>
      </c>
      <c r="AC325" s="87">
        <v>0</v>
      </c>
      <c r="AD325" s="51">
        <v>0</v>
      </c>
      <c r="AE325" s="48">
        <v>0</v>
      </c>
      <c r="AF325" s="48">
        <v>0</v>
      </c>
      <c r="AG325" s="54" t="e">
        <f>IF(OR(AC325="", AC328="", AC328=0), "", AC325/AC$23*100)</f>
        <v>#DIV/0!</v>
      </c>
      <c r="AH325" s="55">
        <v>10950</v>
      </c>
      <c r="AI325" s="49" t="str">
        <f t="shared" si="21"/>
        <v>皆増</v>
      </c>
      <c r="AJ325" s="17" t="e">
        <f t="shared" si="22"/>
        <v>#DIV/0!</v>
      </c>
      <c r="AK325" s="18"/>
      <c r="AL325" s="337"/>
      <c r="AM325" s="337"/>
      <c r="AN325" s="337"/>
      <c r="AO325" s="337"/>
      <c r="AP325" s="337"/>
      <c r="AQ325" s="337"/>
      <c r="AR325" s="337"/>
      <c r="AS325" s="3"/>
    </row>
    <row r="326" spans="1:45" ht="15.75" hidden="1" customHeight="1">
      <c r="A326" s="56" t="s">
        <v>4</v>
      </c>
      <c r="B326" s="57" t="s">
        <v>67</v>
      </c>
      <c r="C326" s="57" t="s">
        <v>7</v>
      </c>
      <c r="D326" s="57" t="s">
        <v>51</v>
      </c>
      <c r="E326" s="57" t="s">
        <v>36</v>
      </c>
      <c r="F326" s="57" t="s">
        <v>21</v>
      </c>
      <c r="G326" s="57" t="s">
        <v>5</v>
      </c>
      <c r="H326" s="124" t="s">
        <v>90</v>
      </c>
      <c r="I326" s="134" t="s">
        <v>244</v>
      </c>
      <c r="J326" s="125" t="s">
        <v>12</v>
      </c>
      <c r="K326" s="58">
        <v>25000</v>
      </c>
      <c r="L326" s="59">
        <v>-5000</v>
      </c>
      <c r="M326" s="59">
        <v>0</v>
      </c>
      <c r="N326" s="59">
        <v>0</v>
      </c>
      <c r="O326" s="59">
        <v>20000</v>
      </c>
      <c r="P326" s="59">
        <v>10950</v>
      </c>
      <c r="Q326" s="59">
        <v>10950</v>
      </c>
      <c r="R326" s="59">
        <v>10950</v>
      </c>
      <c r="S326" s="59">
        <v>0</v>
      </c>
      <c r="T326" s="59">
        <v>9050</v>
      </c>
      <c r="U326" s="60">
        <f t="shared" si="20"/>
        <v>54.75</v>
      </c>
      <c r="V326" s="65">
        <f>IF(OR(R326="", R328="", R328=0), "", R326/R$23*100)</f>
        <v>81.111111111111114</v>
      </c>
      <c r="W326" s="58">
        <v>1000</v>
      </c>
      <c r="X326" s="59">
        <v>-1000</v>
      </c>
      <c r="Y326" s="59">
        <v>0</v>
      </c>
      <c r="Z326" s="59">
        <v>0</v>
      </c>
      <c r="AA326" s="59">
        <v>0</v>
      </c>
      <c r="AB326" s="63">
        <v>0</v>
      </c>
      <c r="AC326" s="78">
        <v>0</v>
      </c>
      <c r="AD326" s="62">
        <v>0</v>
      </c>
      <c r="AE326" s="59">
        <v>0</v>
      </c>
      <c r="AF326" s="59">
        <v>0</v>
      </c>
      <c r="AG326" s="65" t="e">
        <f>IF(OR(AC326="", AC328="", AC328=0), "", AC326/AC$23*100)</f>
        <v>#DIV/0!</v>
      </c>
      <c r="AH326" s="66">
        <v>10950</v>
      </c>
      <c r="AI326" s="60" t="str">
        <f t="shared" si="21"/>
        <v>皆増</v>
      </c>
      <c r="AJ326" s="20" t="e">
        <f t="shared" si="22"/>
        <v>#DIV/0!</v>
      </c>
      <c r="AK326" s="21"/>
      <c r="AL326" s="338"/>
      <c r="AM326" s="338"/>
      <c r="AN326" s="338"/>
      <c r="AO326" s="338"/>
      <c r="AP326" s="338"/>
      <c r="AQ326" s="338"/>
      <c r="AR326" s="338"/>
      <c r="AS326" s="3"/>
    </row>
    <row r="327" spans="1:45" ht="20.25" customHeight="1" thickBot="1">
      <c r="A327" s="67" t="s">
        <v>4</v>
      </c>
      <c r="B327" s="68" t="s">
        <v>67</v>
      </c>
      <c r="C327" s="68" t="s">
        <v>7</v>
      </c>
      <c r="D327" s="68" t="s">
        <v>51</v>
      </c>
      <c r="E327" s="68" t="s">
        <v>36</v>
      </c>
      <c r="F327" s="68" t="s">
        <v>21</v>
      </c>
      <c r="G327" s="68" t="s">
        <v>23</v>
      </c>
      <c r="H327" s="126" t="s">
        <v>91</v>
      </c>
      <c r="I327" s="136" t="s">
        <v>244</v>
      </c>
      <c r="J327" s="127" t="s">
        <v>12</v>
      </c>
      <c r="K327" s="69">
        <v>25000</v>
      </c>
      <c r="L327" s="70">
        <v>-5000</v>
      </c>
      <c r="M327" s="70">
        <v>0</v>
      </c>
      <c r="N327" s="70">
        <v>0</v>
      </c>
      <c r="O327" s="70">
        <v>20000</v>
      </c>
      <c r="P327" s="70">
        <v>10950</v>
      </c>
      <c r="Q327" s="70">
        <v>10950</v>
      </c>
      <c r="R327" s="70">
        <v>10950</v>
      </c>
      <c r="S327" s="70">
        <v>0</v>
      </c>
      <c r="T327" s="70">
        <v>9050</v>
      </c>
      <c r="U327" s="71">
        <f t="shared" si="20"/>
        <v>54.75</v>
      </c>
      <c r="V327" s="74">
        <f>IF(OR(R327="", R328="", R328=0), "", R327/R$23*100)</f>
        <v>81.111111111111114</v>
      </c>
      <c r="W327" s="69">
        <v>1000</v>
      </c>
      <c r="X327" s="70">
        <v>-1000</v>
      </c>
      <c r="Y327" s="70">
        <v>0</v>
      </c>
      <c r="Z327" s="70">
        <v>0</v>
      </c>
      <c r="AA327" s="70">
        <v>0</v>
      </c>
      <c r="AB327" s="73">
        <v>0</v>
      </c>
      <c r="AC327" s="88">
        <v>0</v>
      </c>
      <c r="AD327" s="72">
        <v>0</v>
      </c>
      <c r="AE327" s="70">
        <v>0</v>
      </c>
      <c r="AF327" s="70">
        <v>0</v>
      </c>
      <c r="AG327" s="74" t="e">
        <f>IF(OR(AC327="", AC328="", AC328=0), "", AC327/AC$23*100)</f>
        <v>#DIV/0!</v>
      </c>
      <c r="AH327" s="75">
        <v>10950</v>
      </c>
      <c r="AI327" s="71" t="str">
        <f t="shared" si="21"/>
        <v>皆増</v>
      </c>
      <c r="AJ327" s="23" t="e">
        <f t="shared" si="22"/>
        <v>#DIV/0!</v>
      </c>
      <c r="AK327" s="24"/>
      <c r="AL327" s="339"/>
      <c r="AM327" s="339"/>
      <c r="AN327" s="339"/>
      <c r="AO327" s="339"/>
      <c r="AP327" s="339"/>
      <c r="AQ327" s="339"/>
      <c r="AR327" s="339"/>
      <c r="AS327" s="3"/>
    </row>
    <row r="328" spans="1:45" ht="21" customHeight="1" thickBot="1">
      <c r="A328" s="351" t="s">
        <v>242</v>
      </c>
      <c r="B328" s="350" t="s">
        <v>5</v>
      </c>
      <c r="C328" s="350" t="s">
        <v>5</v>
      </c>
      <c r="D328" s="350" t="s">
        <v>5</v>
      </c>
      <c r="E328" s="350" t="s">
        <v>5</v>
      </c>
      <c r="F328" s="350" t="s">
        <v>5</v>
      </c>
      <c r="G328" s="350" t="s">
        <v>5</v>
      </c>
      <c r="H328" s="350" t="s">
        <v>5</v>
      </c>
      <c r="I328" s="352" t="s">
        <v>5</v>
      </c>
      <c r="J328" s="105"/>
      <c r="K328" s="105">
        <v>688000</v>
      </c>
      <c r="L328" s="106">
        <v>15000</v>
      </c>
      <c r="M328" s="106">
        <v>0</v>
      </c>
      <c r="N328" s="106">
        <v>0</v>
      </c>
      <c r="O328" s="106">
        <v>703000</v>
      </c>
      <c r="P328" s="106">
        <v>662478</v>
      </c>
      <c r="Q328" s="106">
        <v>662478</v>
      </c>
      <c r="R328" s="106">
        <v>662478</v>
      </c>
      <c r="S328" s="106">
        <v>0</v>
      </c>
      <c r="T328" s="106">
        <v>40522</v>
      </c>
      <c r="U328" s="112">
        <f t="shared" si="20"/>
        <v>94.235846372688485</v>
      </c>
      <c r="V328" s="107">
        <f>IF(OR(R328="", R328="", R328=0), "", R328/R328*100)</f>
        <v>100</v>
      </c>
      <c r="W328" s="105">
        <v>154000</v>
      </c>
      <c r="X328" s="106">
        <v>18000</v>
      </c>
      <c r="Y328" s="106">
        <v>0</v>
      </c>
      <c r="Z328" s="106">
        <v>0</v>
      </c>
      <c r="AA328" s="106">
        <v>172000</v>
      </c>
      <c r="AB328" s="113">
        <v>165790</v>
      </c>
      <c r="AC328" s="114">
        <v>165790</v>
      </c>
      <c r="AD328" s="121">
        <v>165790</v>
      </c>
      <c r="AE328" s="106">
        <v>0</v>
      </c>
      <c r="AF328" s="106">
        <v>6210</v>
      </c>
      <c r="AG328" s="107">
        <f>IF(OR(AC328="", AC328="", AC328=0), "", AC328/AC328*100)</f>
        <v>100</v>
      </c>
      <c r="AH328" s="108">
        <v>496688</v>
      </c>
      <c r="AI328" s="112">
        <f t="shared" si="21"/>
        <v>299.58863622655167</v>
      </c>
      <c r="AJ328" s="19">
        <f t="shared" si="22"/>
        <v>-5.764153627311515</v>
      </c>
      <c r="AK328" s="6"/>
      <c r="AL328" s="147"/>
      <c r="AM328" s="147"/>
      <c r="AN328" s="147"/>
      <c r="AO328" s="147"/>
      <c r="AP328" s="147"/>
      <c r="AQ328" s="147"/>
      <c r="AR328" s="147"/>
    </row>
  </sheetData>
  <autoFilter ref="A1:AR307" xr:uid="{898BA768-9C1C-460F-95DE-00EEA7D17560}">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autoFilter>
  <mergeCells count="520">
    <mergeCell ref="AL319:AL321"/>
    <mergeCell ref="AL322:AL324"/>
    <mergeCell ref="AL325:AL327"/>
    <mergeCell ref="AL45:AL46"/>
    <mergeCell ref="AL78:AL79"/>
    <mergeCell ref="AL112:AL113"/>
    <mergeCell ref="AL298:AL300"/>
    <mergeCell ref="AL301:AL303"/>
    <mergeCell ref="AL304:AL306"/>
    <mergeCell ref="AL313:AL315"/>
    <mergeCell ref="AL285:AL287"/>
    <mergeCell ref="AL288:AL290"/>
    <mergeCell ref="AL295:AL297"/>
    <mergeCell ref="AL253:AL254"/>
    <mergeCell ref="AL274:AL276"/>
    <mergeCell ref="AL277:AL279"/>
    <mergeCell ref="AL50:AL52"/>
    <mergeCell ref="AL220:AL221"/>
    <mergeCell ref="AL239:AL240"/>
    <mergeCell ref="AL245:AL246"/>
    <mergeCell ref="AL249:AL251"/>
    <mergeCell ref="AL203:AL204"/>
    <mergeCell ref="AL128:AL130"/>
    <mergeCell ref="AL155:AL156"/>
    <mergeCell ref="AL139:AL140"/>
    <mergeCell ref="AL137:AL138"/>
    <mergeCell ref="AL102:AL104"/>
    <mergeCell ref="AL106:AL108"/>
    <mergeCell ref="AL109:AL111"/>
    <mergeCell ref="AL120:AL122"/>
    <mergeCell ref="AL124:AL126"/>
    <mergeCell ref="AL63:AL65"/>
    <mergeCell ref="AL316:AL318"/>
    <mergeCell ref="AL309:AL311"/>
    <mergeCell ref="AL291:AL293"/>
    <mergeCell ref="AL281:AL283"/>
    <mergeCell ref="AL164:AL165"/>
    <mergeCell ref="AL205:AL206"/>
    <mergeCell ref="AL207:AL209"/>
    <mergeCell ref="AL213:AL214"/>
    <mergeCell ref="AL218:AL219"/>
    <mergeCell ref="AL191:AL193"/>
    <mergeCell ref="AL194:AL196"/>
    <mergeCell ref="AL199:AL200"/>
    <mergeCell ref="AL201:AL202"/>
    <mergeCell ref="AL167:AL168"/>
    <mergeCell ref="AL169:AL170"/>
    <mergeCell ref="AL181:AL182"/>
    <mergeCell ref="AL183:AL184"/>
    <mergeCell ref="A328:I328"/>
    <mergeCell ref="AL34:AL36"/>
    <mergeCell ref="AL38:AL39"/>
    <mergeCell ref="AL40:AL41"/>
    <mergeCell ref="AL42:AL44"/>
    <mergeCell ref="A307:I307"/>
    <mergeCell ref="AL88:AL89"/>
    <mergeCell ref="AL91:AL92"/>
    <mergeCell ref="AL93:AL94"/>
    <mergeCell ref="AL61:AL62"/>
    <mergeCell ref="AL95:AL97"/>
    <mergeCell ref="AL98:AL99"/>
    <mergeCell ref="AL66:AL68"/>
    <mergeCell ref="AL70:AL72"/>
    <mergeCell ref="AL86:AL87"/>
    <mergeCell ref="AL74:AL76"/>
    <mergeCell ref="AL141:AL143"/>
    <mergeCell ref="AL144:AL146"/>
    <mergeCell ref="AL149:AL151"/>
    <mergeCell ref="AL157:AL158"/>
    <mergeCell ref="AL159:AL160"/>
    <mergeCell ref="AL162:AL163"/>
    <mergeCell ref="AL153:AL154"/>
    <mergeCell ref="AL131:AL132"/>
    <mergeCell ref="AM4:AM6"/>
    <mergeCell ref="AM34:AM36"/>
    <mergeCell ref="AN34:AN36"/>
    <mergeCell ref="AM38:AM39"/>
    <mergeCell ref="AN38:AN39"/>
    <mergeCell ref="AL59:AL60"/>
    <mergeCell ref="AL55:AL57"/>
    <mergeCell ref="A1:AK1"/>
    <mergeCell ref="K2:V2"/>
    <mergeCell ref="W2:AH2"/>
    <mergeCell ref="AI2:AK2"/>
    <mergeCell ref="AL4:AL6"/>
    <mergeCell ref="AM40:AM41"/>
    <mergeCell ref="AN40:AN41"/>
    <mergeCell ref="AM42:AM44"/>
    <mergeCell ref="AN42:AN44"/>
    <mergeCell ref="AM45:AM46"/>
    <mergeCell ref="AN45:AN46"/>
    <mergeCell ref="AM50:AM52"/>
    <mergeCell ref="AN50:AN52"/>
    <mergeCell ref="AM55:AM57"/>
    <mergeCell ref="AN55:AN57"/>
    <mergeCell ref="AM59:AM60"/>
    <mergeCell ref="AN59:AN60"/>
    <mergeCell ref="AM61:AM62"/>
    <mergeCell ref="AN61:AN62"/>
    <mergeCell ref="AM63:AM65"/>
    <mergeCell ref="AN63:AN65"/>
    <mergeCell ref="AM66:AM68"/>
    <mergeCell ref="AN66:AN68"/>
    <mergeCell ref="AM70:AM72"/>
    <mergeCell ref="AN70:AN72"/>
    <mergeCell ref="AM74:AM76"/>
    <mergeCell ref="AN74:AN76"/>
    <mergeCell ref="AM78:AM79"/>
    <mergeCell ref="AN78:AN79"/>
    <mergeCell ref="AM86:AM87"/>
    <mergeCell ref="AN86:AN87"/>
    <mergeCell ref="AM88:AM89"/>
    <mergeCell ref="AN88:AN89"/>
    <mergeCell ref="AM91:AM92"/>
    <mergeCell ref="AN91:AN92"/>
    <mergeCell ref="AM93:AM94"/>
    <mergeCell ref="AN93:AN94"/>
    <mergeCell ref="AM95:AM97"/>
    <mergeCell ref="AN95:AN97"/>
    <mergeCell ref="AM98:AM99"/>
    <mergeCell ref="AN98:AN99"/>
    <mergeCell ref="AM102:AM104"/>
    <mergeCell ref="AN102:AN104"/>
    <mergeCell ref="AM106:AM108"/>
    <mergeCell ref="AN106:AN108"/>
    <mergeCell ref="AM109:AM111"/>
    <mergeCell ref="AN109:AN111"/>
    <mergeCell ref="AM112:AM113"/>
    <mergeCell ref="AN112:AN113"/>
    <mergeCell ref="AM120:AM122"/>
    <mergeCell ref="AN120:AN122"/>
    <mergeCell ref="AM124:AM126"/>
    <mergeCell ref="AN124:AN126"/>
    <mergeCell ref="AM128:AM130"/>
    <mergeCell ref="AN128:AN130"/>
    <mergeCell ref="AM131:AM132"/>
    <mergeCell ref="AN131:AN132"/>
    <mergeCell ref="AM137:AM138"/>
    <mergeCell ref="AN137:AN138"/>
    <mergeCell ref="AM139:AM140"/>
    <mergeCell ref="AN139:AN140"/>
    <mergeCell ref="AM141:AM143"/>
    <mergeCell ref="AN141:AN143"/>
    <mergeCell ref="AM144:AM146"/>
    <mergeCell ref="AN144:AN146"/>
    <mergeCell ref="AM149:AM151"/>
    <mergeCell ref="AN149:AN151"/>
    <mergeCell ref="AM153:AM154"/>
    <mergeCell ref="AN153:AN154"/>
    <mergeCell ref="AM155:AM156"/>
    <mergeCell ref="AN155:AN156"/>
    <mergeCell ref="AM157:AM158"/>
    <mergeCell ref="AN157:AN158"/>
    <mergeCell ref="AM159:AM160"/>
    <mergeCell ref="AN159:AN160"/>
    <mergeCell ref="AM162:AM163"/>
    <mergeCell ref="AN162:AN163"/>
    <mergeCell ref="AM164:AM165"/>
    <mergeCell ref="AN164:AN165"/>
    <mergeCell ref="AM167:AM168"/>
    <mergeCell ref="AN167:AN168"/>
    <mergeCell ref="AM169:AM170"/>
    <mergeCell ref="AN169:AN170"/>
    <mergeCell ref="AM181:AM182"/>
    <mergeCell ref="AN181:AN182"/>
    <mergeCell ref="AM183:AM184"/>
    <mergeCell ref="AN183:AN184"/>
    <mergeCell ref="AM191:AM193"/>
    <mergeCell ref="AN191:AN193"/>
    <mergeCell ref="AM194:AM196"/>
    <mergeCell ref="AN194:AN196"/>
    <mergeCell ref="AM199:AM200"/>
    <mergeCell ref="AN199:AN200"/>
    <mergeCell ref="AM201:AM202"/>
    <mergeCell ref="AN201:AN202"/>
    <mergeCell ref="AM203:AM204"/>
    <mergeCell ref="AN203:AN204"/>
    <mergeCell ref="AM205:AM206"/>
    <mergeCell ref="AN205:AN206"/>
    <mergeCell ref="AM207:AM209"/>
    <mergeCell ref="AN207:AN209"/>
    <mergeCell ref="AM213:AM214"/>
    <mergeCell ref="AN213:AN214"/>
    <mergeCell ref="AM218:AM219"/>
    <mergeCell ref="AN218:AN219"/>
    <mergeCell ref="AM220:AM221"/>
    <mergeCell ref="AN220:AN221"/>
    <mergeCell ref="AM239:AM240"/>
    <mergeCell ref="AN239:AN240"/>
    <mergeCell ref="AM245:AM246"/>
    <mergeCell ref="AN245:AN246"/>
    <mergeCell ref="AM249:AM251"/>
    <mergeCell ref="AN249:AN251"/>
    <mergeCell ref="AM253:AM254"/>
    <mergeCell ref="AN253:AN254"/>
    <mergeCell ref="AM274:AM276"/>
    <mergeCell ref="AN274:AN276"/>
    <mergeCell ref="AM277:AM279"/>
    <mergeCell ref="AN277:AN279"/>
    <mergeCell ref="AM281:AM283"/>
    <mergeCell ref="AN281:AN283"/>
    <mergeCell ref="AM285:AM287"/>
    <mergeCell ref="AN285:AN287"/>
    <mergeCell ref="AM288:AM290"/>
    <mergeCell ref="AN288:AN290"/>
    <mergeCell ref="AM291:AM293"/>
    <mergeCell ref="AN291:AN293"/>
    <mergeCell ref="AM295:AM297"/>
    <mergeCell ref="AN295:AN297"/>
    <mergeCell ref="AM298:AM300"/>
    <mergeCell ref="AN298:AN300"/>
    <mergeCell ref="AM301:AM303"/>
    <mergeCell ref="AN301:AN303"/>
    <mergeCell ref="AM304:AM306"/>
    <mergeCell ref="AN304:AN306"/>
    <mergeCell ref="AM325:AM327"/>
    <mergeCell ref="AN325:AN327"/>
    <mergeCell ref="AM309:AM311"/>
    <mergeCell ref="AN309:AN311"/>
    <mergeCell ref="AM313:AM315"/>
    <mergeCell ref="AN313:AN315"/>
    <mergeCell ref="AM316:AM318"/>
    <mergeCell ref="AN316:AN318"/>
    <mergeCell ref="AM319:AM321"/>
    <mergeCell ref="AN319:AN321"/>
    <mergeCell ref="AM322:AM324"/>
    <mergeCell ref="AN322:AN324"/>
    <mergeCell ref="AO38:AO39"/>
    <mergeCell ref="AP38:AP39"/>
    <mergeCell ref="AQ38:AQ39"/>
    <mergeCell ref="AR38:AR39"/>
    <mergeCell ref="AO40:AO41"/>
    <mergeCell ref="AP40:AP41"/>
    <mergeCell ref="AQ40:AQ41"/>
    <mergeCell ref="AR40:AR41"/>
    <mergeCell ref="AO34:AO36"/>
    <mergeCell ref="AP34:AP36"/>
    <mergeCell ref="AQ34:AQ36"/>
    <mergeCell ref="AR34:AR36"/>
    <mergeCell ref="AO50:AO52"/>
    <mergeCell ref="AP50:AP52"/>
    <mergeCell ref="AQ50:AQ52"/>
    <mergeCell ref="AR50:AR52"/>
    <mergeCell ref="AO55:AO57"/>
    <mergeCell ref="AP55:AP57"/>
    <mergeCell ref="AQ55:AQ57"/>
    <mergeCell ref="AR55:AR57"/>
    <mergeCell ref="AO42:AO44"/>
    <mergeCell ref="AP42:AP44"/>
    <mergeCell ref="AQ42:AQ44"/>
    <mergeCell ref="AR42:AR44"/>
    <mergeCell ref="AO45:AO46"/>
    <mergeCell ref="AP45:AP46"/>
    <mergeCell ref="AQ45:AQ46"/>
    <mergeCell ref="AR45:AR46"/>
    <mergeCell ref="AO63:AO65"/>
    <mergeCell ref="AP63:AP65"/>
    <mergeCell ref="AQ63:AQ65"/>
    <mergeCell ref="AR63:AR65"/>
    <mergeCell ref="AO66:AO68"/>
    <mergeCell ref="AP66:AP68"/>
    <mergeCell ref="AQ66:AQ68"/>
    <mergeCell ref="AR66:AR68"/>
    <mergeCell ref="AO59:AO60"/>
    <mergeCell ref="AP59:AP60"/>
    <mergeCell ref="AQ59:AQ60"/>
    <mergeCell ref="AR59:AR60"/>
    <mergeCell ref="AO61:AO62"/>
    <mergeCell ref="AP61:AP62"/>
    <mergeCell ref="AQ61:AQ62"/>
    <mergeCell ref="AR61:AR62"/>
    <mergeCell ref="AO78:AO79"/>
    <mergeCell ref="AP78:AP79"/>
    <mergeCell ref="AQ78:AQ79"/>
    <mergeCell ref="AR78:AR79"/>
    <mergeCell ref="AO86:AO87"/>
    <mergeCell ref="AP86:AP87"/>
    <mergeCell ref="AQ86:AQ87"/>
    <mergeCell ref="AR86:AR87"/>
    <mergeCell ref="AO70:AO72"/>
    <mergeCell ref="AP70:AP72"/>
    <mergeCell ref="AQ70:AQ72"/>
    <mergeCell ref="AR70:AR72"/>
    <mergeCell ref="AO74:AO76"/>
    <mergeCell ref="AP74:AP76"/>
    <mergeCell ref="AQ74:AQ76"/>
    <mergeCell ref="AR74:AR76"/>
    <mergeCell ref="AO93:AO94"/>
    <mergeCell ref="AP93:AP94"/>
    <mergeCell ref="AQ93:AQ94"/>
    <mergeCell ref="AR93:AR94"/>
    <mergeCell ref="AO95:AO97"/>
    <mergeCell ref="AP95:AP97"/>
    <mergeCell ref="AQ95:AQ97"/>
    <mergeCell ref="AR95:AR97"/>
    <mergeCell ref="AO88:AO89"/>
    <mergeCell ref="AP88:AP89"/>
    <mergeCell ref="AQ88:AQ89"/>
    <mergeCell ref="AR88:AR89"/>
    <mergeCell ref="AO91:AO92"/>
    <mergeCell ref="AP91:AP92"/>
    <mergeCell ref="AQ91:AQ92"/>
    <mergeCell ref="AR91:AR92"/>
    <mergeCell ref="AO106:AO108"/>
    <mergeCell ref="AP106:AP108"/>
    <mergeCell ref="AQ106:AQ108"/>
    <mergeCell ref="AR106:AR108"/>
    <mergeCell ref="AO109:AO111"/>
    <mergeCell ref="AP109:AP111"/>
    <mergeCell ref="AQ109:AQ111"/>
    <mergeCell ref="AR109:AR111"/>
    <mergeCell ref="AO98:AO99"/>
    <mergeCell ref="AP98:AP99"/>
    <mergeCell ref="AQ98:AQ99"/>
    <mergeCell ref="AR98:AR99"/>
    <mergeCell ref="AO102:AO104"/>
    <mergeCell ref="AP102:AP104"/>
    <mergeCell ref="AQ102:AQ104"/>
    <mergeCell ref="AR102:AR104"/>
    <mergeCell ref="AO124:AO126"/>
    <mergeCell ref="AP124:AP126"/>
    <mergeCell ref="AQ124:AQ126"/>
    <mergeCell ref="AR124:AR126"/>
    <mergeCell ref="AO128:AO130"/>
    <mergeCell ref="AP128:AP130"/>
    <mergeCell ref="AQ128:AQ130"/>
    <mergeCell ref="AR128:AR130"/>
    <mergeCell ref="AO112:AO113"/>
    <mergeCell ref="AP112:AP113"/>
    <mergeCell ref="AQ112:AQ113"/>
    <mergeCell ref="AR112:AR113"/>
    <mergeCell ref="AO120:AO122"/>
    <mergeCell ref="AP120:AP122"/>
    <mergeCell ref="AQ120:AQ122"/>
    <mergeCell ref="AR120:AR122"/>
    <mergeCell ref="AO139:AO140"/>
    <mergeCell ref="AP139:AP140"/>
    <mergeCell ref="AQ139:AQ140"/>
    <mergeCell ref="AR139:AR140"/>
    <mergeCell ref="AO141:AO143"/>
    <mergeCell ref="AP141:AP143"/>
    <mergeCell ref="AQ141:AQ143"/>
    <mergeCell ref="AR141:AR143"/>
    <mergeCell ref="AO131:AO132"/>
    <mergeCell ref="AP131:AP132"/>
    <mergeCell ref="AQ131:AQ132"/>
    <mergeCell ref="AR131:AR132"/>
    <mergeCell ref="AO137:AO138"/>
    <mergeCell ref="AP137:AP138"/>
    <mergeCell ref="AQ137:AQ138"/>
    <mergeCell ref="AR137:AR138"/>
    <mergeCell ref="AO153:AO154"/>
    <mergeCell ref="AP153:AP154"/>
    <mergeCell ref="AQ153:AQ154"/>
    <mergeCell ref="AR153:AR154"/>
    <mergeCell ref="AO155:AO156"/>
    <mergeCell ref="AP155:AP156"/>
    <mergeCell ref="AQ155:AQ156"/>
    <mergeCell ref="AR155:AR156"/>
    <mergeCell ref="AO144:AO146"/>
    <mergeCell ref="AP144:AP146"/>
    <mergeCell ref="AQ144:AQ146"/>
    <mergeCell ref="AR144:AR146"/>
    <mergeCell ref="AO149:AO151"/>
    <mergeCell ref="AP149:AP151"/>
    <mergeCell ref="AQ149:AQ151"/>
    <mergeCell ref="AR149:AR151"/>
    <mergeCell ref="AO162:AO163"/>
    <mergeCell ref="AP162:AP163"/>
    <mergeCell ref="AQ162:AQ163"/>
    <mergeCell ref="AR162:AR163"/>
    <mergeCell ref="AO164:AO165"/>
    <mergeCell ref="AP164:AP165"/>
    <mergeCell ref="AQ164:AQ165"/>
    <mergeCell ref="AR164:AR165"/>
    <mergeCell ref="AO157:AO158"/>
    <mergeCell ref="AP157:AP158"/>
    <mergeCell ref="AQ157:AQ158"/>
    <mergeCell ref="AR157:AR158"/>
    <mergeCell ref="AO159:AO160"/>
    <mergeCell ref="AP159:AP160"/>
    <mergeCell ref="AQ159:AQ160"/>
    <mergeCell ref="AR159:AR160"/>
    <mergeCell ref="AO181:AO182"/>
    <mergeCell ref="AP181:AP182"/>
    <mergeCell ref="AQ181:AQ182"/>
    <mergeCell ref="AR181:AR182"/>
    <mergeCell ref="AO183:AO184"/>
    <mergeCell ref="AP183:AP184"/>
    <mergeCell ref="AQ183:AQ184"/>
    <mergeCell ref="AR183:AR184"/>
    <mergeCell ref="AO167:AO168"/>
    <mergeCell ref="AP167:AP168"/>
    <mergeCell ref="AQ167:AQ168"/>
    <mergeCell ref="AR167:AR168"/>
    <mergeCell ref="AO169:AO170"/>
    <mergeCell ref="AP169:AP170"/>
    <mergeCell ref="AQ169:AQ170"/>
    <mergeCell ref="AR169:AR170"/>
    <mergeCell ref="AO199:AO200"/>
    <mergeCell ref="AP199:AP200"/>
    <mergeCell ref="AQ199:AQ200"/>
    <mergeCell ref="AR199:AR200"/>
    <mergeCell ref="AO201:AO202"/>
    <mergeCell ref="AP201:AP202"/>
    <mergeCell ref="AQ201:AQ202"/>
    <mergeCell ref="AR201:AR202"/>
    <mergeCell ref="AO191:AO193"/>
    <mergeCell ref="AP191:AP193"/>
    <mergeCell ref="AQ191:AQ193"/>
    <mergeCell ref="AR191:AR193"/>
    <mergeCell ref="AO194:AO196"/>
    <mergeCell ref="AP194:AP196"/>
    <mergeCell ref="AQ194:AQ196"/>
    <mergeCell ref="AR194:AR196"/>
    <mergeCell ref="AO207:AO209"/>
    <mergeCell ref="AP207:AP209"/>
    <mergeCell ref="AQ207:AQ209"/>
    <mergeCell ref="AR207:AR209"/>
    <mergeCell ref="AO213:AO214"/>
    <mergeCell ref="AP213:AP214"/>
    <mergeCell ref="AQ213:AQ214"/>
    <mergeCell ref="AR213:AR214"/>
    <mergeCell ref="AO203:AO204"/>
    <mergeCell ref="AP203:AP204"/>
    <mergeCell ref="AQ203:AQ204"/>
    <mergeCell ref="AR203:AR204"/>
    <mergeCell ref="AO205:AO206"/>
    <mergeCell ref="AP205:AP206"/>
    <mergeCell ref="AQ205:AQ206"/>
    <mergeCell ref="AR205:AR206"/>
    <mergeCell ref="AO239:AO240"/>
    <mergeCell ref="AP239:AP240"/>
    <mergeCell ref="AQ239:AQ240"/>
    <mergeCell ref="AR239:AR240"/>
    <mergeCell ref="AO218:AO219"/>
    <mergeCell ref="AP218:AP219"/>
    <mergeCell ref="AQ218:AQ219"/>
    <mergeCell ref="AR218:AR219"/>
    <mergeCell ref="AO220:AO221"/>
    <mergeCell ref="AP220:AP221"/>
    <mergeCell ref="AQ220:AQ221"/>
    <mergeCell ref="AR220:AR221"/>
    <mergeCell ref="AO253:AO254"/>
    <mergeCell ref="AP253:AP254"/>
    <mergeCell ref="AQ253:AQ254"/>
    <mergeCell ref="AR253:AR254"/>
    <mergeCell ref="AO245:AO246"/>
    <mergeCell ref="AP245:AP246"/>
    <mergeCell ref="AQ245:AQ246"/>
    <mergeCell ref="AR245:AR246"/>
    <mergeCell ref="AO249:AO251"/>
    <mergeCell ref="AP249:AP251"/>
    <mergeCell ref="AQ249:AQ251"/>
    <mergeCell ref="AR249:AR251"/>
    <mergeCell ref="AO281:AO283"/>
    <mergeCell ref="AP281:AP283"/>
    <mergeCell ref="AQ281:AQ283"/>
    <mergeCell ref="AR281:AR283"/>
    <mergeCell ref="AO285:AO287"/>
    <mergeCell ref="AP285:AP287"/>
    <mergeCell ref="AQ285:AQ287"/>
    <mergeCell ref="AR285:AR287"/>
    <mergeCell ref="AO274:AO276"/>
    <mergeCell ref="AP274:AP276"/>
    <mergeCell ref="AQ274:AQ276"/>
    <mergeCell ref="AR274:AR276"/>
    <mergeCell ref="AO277:AO279"/>
    <mergeCell ref="AP277:AP279"/>
    <mergeCell ref="AQ277:AQ279"/>
    <mergeCell ref="AR277:AR279"/>
    <mergeCell ref="AO295:AO297"/>
    <mergeCell ref="AP295:AP297"/>
    <mergeCell ref="AQ295:AQ297"/>
    <mergeCell ref="AR295:AR297"/>
    <mergeCell ref="AO298:AO300"/>
    <mergeCell ref="AP298:AP300"/>
    <mergeCell ref="AQ298:AQ300"/>
    <mergeCell ref="AR298:AR300"/>
    <mergeCell ref="AO288:AO290"/>
    <mergeCell ref="AP288:AP290"/>
    <mergeCell ref="AQ288:AQ290"/>
    <mergeCell ref="AR288:AR290"/>
    <mergeCell ref="AO291:AO293"/>
    <mergeCell ref="AP291:AP293"/>
    <mergeCell ref="AQ291:AQ293"/>
    <mergeCell ref="AR291:AR293"/>
    <mergeCell ref="AR313:AR315"/>
    <mergeCell ref="AO301:AO303"/>
    <mergeCell ref="AP301:AP303"/>
    <mergeCell ref="AQ301:AQ303"/>
    <mergeCell ref="AR301:AR303"/>
    <mergeCell ref="AO304:AO306"/>
    <mergeCell ref="AP304:AP306"/>
    <mergeCell ref="AQ304:AQ306"/>
    <mergeCell ref="AR304:AR306"/>
    <mergeCell ref="AT1:AY1"/>
    <mergeCell ref="AO322:AO324"/>
    <mergeCell ref="AP322:AP324"/>
    <mergeCell ref="AQ322:AQ324"/>
    <mergeCell ref="AR322:AR324"/>
    <mergeCell ref="AO325:AO327"/>
    <mergeCell ref="AP325:AP327"/>
    <mergeCell ref="AQ325:AQ327"/>
    <mergeCell ref="AR325:AR327"/>
    <mergeCell ref="AO316:AO318"/>
    <mergeCell ref="AP316:AP318"/>
    <mergeCell ref="AQ316:AQ318"/>
    <mergeCell ref="AR316:AR318"/>
    <mergeCell ref="AO319:AO321"/>
    <mergeCell ref="AP319:AP321"/>
    <mergeCell ref="AQ319:AQ321"/>
    <mergeCell ref="AR319:AR321"/>
    <mergeCell ref="AO309:AO311"/>
    <mergeCell ref="AP309:AP311"/>
    <mergeCell ref="AQ309:AQ311"/>
    <mergeCell ref="AR309:AR311"/>
    <mergeCell ref="AO313:AO315"/>
    <mergeCell ref="AP313:AP315"/>
    <mergeCell ref="AQ313:AQ315"/>
  </mergeCells>
  <phoneticPr fontId="3"/>
  <pageMargins left="0.25" right="0.25" top="0.75" bottom="0.75" header="0.3" footer="0.3"/>
  <pageSetup paperSize="8" scale="65"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入力用 (書き方例)</vt:lpstr>
      <vt:lpstr>水道会計歳出</vt:lpstr>
      <vt:lpstr>IDの附番ルール説明</vt:lpstr>
      <vt:lpstr>入力用 (ブランク)</vt:lpstr>
      <vt:lpstr>NF5652</vt:lpstr>
      <vt:lpstr>'NF5652'!Print_Area</vt:lpstr>
      <vt:lpstr>水道会計歳出!Print_Area</vt:lpstr>
      <vt:lpstr>'入力用 (ブランク)'!Print_Area</vt:lpstr>
      <vt:lpstr>'入力用 (書き方例)'!Print_Area</vt:lpstr>
      <vt:lpstr>水道会計歳出!Print_Titles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2015-04-08T05:00:09Z</dcterms:created>
  <dcterms:modified xsi:type="dcterms:W3CDTF">2024-08-16T04:47:05Z</dcterms:modified>
</cp:coreProperties>
</file>