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BDED8B18-6E6E-4C33-99BE-CBB9B6B64575}" xr6:coauthVersionLast="44" xr6:coauthVersionMax="47" xr10:uidLastSave="{00000000-0000-0000-0000-000000000000}"/>
  <bookViews>
    <workbookView xWindow="-120" yWindow="-120" windowWidth="20730" windowHeight="11160" firstSheet="1" activeTab="1" xr2:uid="{533486EF-D635-4BC5-A7D0-1A9B9C69A636}"/>
  </bookViews>
  <sheets>
    <sheet name="入力用 (書き方例)" sheetId="7" state="hidden" r:id="rId1"/>
    <sheet name="国保（施設）会計歳入" sheetId="4" r:id="rId2"/>
    <sheet name="IDの附番ルール説明" sheetId="8" r:id="rId3"/>
    <sheet name="入力用（ブランク）" sheetId="6" state="hidden" r:id="rId4"/>
    <sheet name="NF5651" sheetId="1" state="hidden" r:id="rId5"/>
  </sheets>
  <definedNames>
    <definedName name="_xlnm._FilterDatabase" localSheetId="1" hidden="1">'国保（施設）会計歳入'!$B$1:$Z$11</definedName>
    <definedName name="_xlnm._FilterDatabase" localSheetId="0" hidden="1">'入力用 (書き方例)'!$A$3:$AP$40</definedName>
    <definedName name="_xlnm._FilterDatabase" localSheetId="3" hidden="1">'入力用（ブランク）'!$A$3:$AP$7</definedName>
    <definedName name="_xlnm.Print_Area" localSheetId="4">'NF5651'!$A$1:$AH$64</definedName>
    <definedName name="_xlnm.Print_Area" localSheetId="1">'国保（施設）会計歳入'!$A$1:$AA$11</definedName>
    <definedName name="_xlnm.Print_Area" localSheetId="0">'入力用 (書き方例)'!$A$1:$AP$7</definedName>
    <definedName name="_xlnm.Print_Area" localSheetId="3">'入力用（ブランク）'!$A$1:$AP$5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2" i="4" l="1"/>
  <c r="S3" i="4" l="1"/>
  <c r="S4" i="4"/>
  <c r="S5" i="4"/>
  <c r="S6" i="4"/>
  <c r="S7" i="4"/>
  <c r="S8" i="4"/>
  <c r="S9" i="4"/>
  <c r="S10" i="4"/>
  <c r="S11" i="4"/>
  <c r="S2" i="4"/>
  <c r="O3" i="4" l="1"/>
  <c r="O4" i="4"/>
  <c r="O5" i="4"/>
  <c r="O6" i="4"/>
  <c r="O7" i="4"/>
  <c r="O8" i="4"/>
  <c r="O9" i="4"/>
  <c r="O10" i="4"/>
  <c r="O11" i="4"/>
  <c r="O2" i="4"/>
  <c r="Z45" i="7" l="1"/>
  <c r="P45" i="7"/>
  <c r="O45" i="7"/>
  <c r="N45" i="7"/>
  <c r="M45" i="7"/>
  <c r="L45" i="7"/>
  <c r="K45" i="7"/>
  <c r="J45" i="7"/>
  <c r="I45" i="7"/>
  <c r="AI44" i="7"/>
  <c r="AI43" i="7"/>
  <c r="AI42" i="7"/>
  <c r="AI41" i="7"/>
  <c r="AI40" i="7"/>
  <c r="AI39" i="7"/>
  <c r="AI38" i="7"/>
  <c r="AI37" i="7"/>
  <c r="AI36" i="7"/>
  <c r="AI32" i="7"/>
  <c r="AI19" i="7"/>
  <c r="AI17" i="7"/>
  <c r="AI15" i="7"/>
  <c r="AI14" i="7"/>
  <c r="AI13" i="7"/>
  <c r="AI12" i="7"/>
  <c r="AI11" i="7"/>
  <c r="AI10" i="7"/>
  <c r="AI9" i="7"/>
  <c r="AI7" i="7"/>
  <c r="AG7" i="7"/>
  <c r="AE7" i="7"/>
  <c r="AD7" i="7"/>
  <c r="AC7" i="7"/>
  <c r="T7" i="7"/>
  <c r="AH7" i="7" s="1"/>
  <c r="S7" i="7"/>
  <c r="R7" i="7"/>
  <c r="AI5" i="7"/>
  <c r="AI45" i="7" l="1"/>
  <c r="AI6" i="6"/>
  <c r="AI5" i="6"/>
  <c r="AI23" i="1" l="1"/>
  <c r="AG23" i="1"/>
  <c r="AE23" i="1"/>
  <c r="AD23" i="1"/>
  <c r="AC23" i="1"/>
  <c r="T23" i="1"/>
  <c r="S23" i="1"/>
  <c r="R23" i="1"/>
  <c r="AI18" i="1"/>
  <c r="AH23" i="1" l="1"/>
  <c r="AI10" i="1"/>
  <c r="AI11" i="1"/>
  <c r="AI12" i="1"/>
  <c r="AI13" i="1"/>
  <c r="AI14" i="1"/>
  <c r="AI15" i="1"/>
  <c r="AI16" i="1"/>
  <c r="AI17" i="1"/>
  <c r="AI19" i="1"/>
  <c r="AI20" i="1"/>
  <c r="AI21" i="1"/>
  <c r="AI22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9" i="1"/>
  <c r="AG64" i="1" l="1"/>
  <c r="AE64" i="1"/>
  <c r="AD64" i="1"/>
  <c r="AC64" i="1"/>
  <c r="T64" i="1"/>
  <c r="S64" i="1"/>
  <c r="R64" i="1"/>
  <c r="AG63" i="1"/>
  <c r="AE63" i="1"/>
  <c r="AD63" i="1"/>
  <c r="AC63" i="1"/>
  <c r="T63" i="1"/>
  <c r="AH63" i="1" s="1"/>
  <c r="S63" i="1"/>
  <c r="R63" i="1"/>
  <c r="AG62" i="1"/>
  <c r="AE62" i="1"/>
  <c r="AD62" i="1"/>
  <c r="AC62" i="1"/>
  <c r="T62" i="1"/>
  <c r="S62" i="1"/>
  <c r="R62" i="1"/>
  <c r="AG61" i="1"/>
  <c r="AE61" i="1"/>
  <c r="AD61" i="1"/>
  <c r="AC61" i="1"/>
  <c r="T61" i="1"/>
  <c r="S61" i="1"/>
  <c r="R61" i="1"/>
  <c r="AG60" i="1"/>
  <c r="AE60" i="1"/>
  <c r="AD60" i="1"/>
  <c r="AC60" i="1"/>
  <c r="T60" i="1"/>
  <c r="S60" i="1"/>
  <c r="R60" i="1"/>
  <c r="AG59" i="1"/>
  <c r="AE59" i="1"/>
  <c r="AD59" i="1"/>
  <c r="AC59" i="1"/>
  <c r="T59" i="1"/>
  <c r="AH59" i="1" s="1"/>
  <c r="S59" i="1"/>
  <c r="R59" i="1"/>
  <c r="AG58" i="1"/>
  <c r="AE58" i="1"/>
  <c r="AD58" i="1"/>
  <c r="AC58" i="1"/>
  <c r="T58" i="1"/>
  <c r="S58" i="1"/>
  <c r="R58" i="1"/>
  <c r="AG57" i="1"/>
  <c r="AE57" i="1"/>
  <c r="AD57" i="1"/>
  <c r="AC57" i="1"/>
  <c r="T57" i="1"/>
  <c r="S57" i="1"/>
  <c r="R57" i="1"/>
  <c r="AG56" i="1"/>
  <c r="AE56" i="1"/>
  <c r="AD56" i="1"/>
  <c r="AC56" i="1"/>
  <c r="T56" i="1"/>
  <c r="S56" i="1"/>
  <c r="R56" i="1"/>
  <c r="AG55" i="1"/>
  <c r="AE55" i="1"/>
  <c r="AD55" i="1"/>
  <c r="AC55" i="1"/>
  <c r="T55" i="1"/>
  <c r="AH55" i="1" s="1"/>
  <c r="S55" i="1"/>
  <c r="R55" i="1"/>
  <c r="AG54" i="1"/>
  <c r="AE54" i="1"/>
  <c r="AD54" i="1"/>
  <c r="AC54" i="1"/>
  <c r="T54" i="1"/>
  <c r="S54" i="1"/>
  <c r="R54" i="1"/>
  <c r="AG53" i="1"/>
  <c r="AE53" i="1"/>
  <c r="AD53" i="1"/>
  <c r="AC53" i="1"/>
  <c r="T53" i="1"/>
  <c r="S53" i="1"/>
  <c r="R53" i="1"/>
  <c r="AG52" i="1"/>
  <c r="AE52" i="1"/>
  <c r="AD52" i="1"/>
  <c r="AC52" i="1"/>
  <c r="T52" i="1"/>
  <c r="S52" i="1"/>
  <c r="R52" i="1"/>
  <c r="AG51" i="1"/>
  <c r="AE51" i="1"/>
  <c r="AD51" i="1"/>
  <c r="AC51" i="1"/>
  <c r="T51" i="1"/>
  <c r="AH51" i="1" s="1"/>
  <c r="S51" i="1"/>
  <c r="R51" i="1"/>
  <c r="AG50" i="1"/>
  <c r="AE50" i="1"/>
  <c r="AD50" i="1"/>
  <c r="AC50" i="1"/>
  <c r="T50" i="1"/>
  <c r="S50" i="1"/>
  <c r="R50" i="1"/>
  <c r="AG49" i="1"/>
  <c r="AE49" i="1"/>
  <c r="AD49" i="1"/>
  <c r="AC49" i="1"/>
  <c r="T49" i="1"/>
  <c r="S49" i="1"/>
  <c r="R49" i="1"/>
  <c r="AG48" i="1"/>
  <c r="AE48" i="1"/>
  <c r="AD48" i="1"/>
  <c r="AC48" i="1"/>
  <c r="T48" i="1"/>
  <c r="S48" i="1"/>
  <c r="R48" i="1"/>
  <c r="AG47" i="1"/>
  <c r="AE47" i="1"/>
  <c r="AD47" i="1"/>
  <c r="AC47" i="1"/>
  <c r="T47" i="1"/>
  <c r="AH47" i="1" s="1"/>
  <c r="S47" i="1"/>
  <c r="R47" i="1"/>
  <c r="AG46" i="1"/>
  <c r="AE46" i="1"/>
  <c r="AD46" i="1"/>
  <c r="AC46" i="1"/>
  <c r="T46" i="1"/>
  <c r="S46" i="1"/>
  <c r="R46" i="1"/>
  <c r="AG45" i="1"/>
  <c r="AE45" i="1"/>
  <c r="AD45" i="1"/>
  <c r="AC45" i="1"/>
  <c r="T45" i="1"/>
  <c r="S45" i="1"/>
  <c r="R45" i="1"/>
  <c r="AG44" i="1"/>
  <c r="AE44" i="1"/>
  <c r="AD44" i="1"/>
  <c r="AC44" i="1"/>
  <c r="T44" i="1"/>
  <c r="S44" i="1"/>
  <c r="R44" i="1"/>
  <c r="AG43" i="1"/>
  <c r="AE43" i="1"/>
  <c r="AD43" i="1"/>
  <c r="AC43" i="1"/>
  <c r="T43" i="1"/>
  <c r="AH43" i="1" s="1"/>
  <c r="S43" i="1"/>
  <c r="R43" i="1"/>
  <c r="AG42" i="1"/>
  <c r="AE42" i="1"/>
  <c r="AD42" i="1"/>
  <c r="AC42" i="1"/>
  <c r="T42" i="1"/>
  <c r="S42" i="1"/>
  <c r="R42" i="1"/>
  <c r="AG41" i="1"/>
  <c r="AE41" i="1"/>
  <c r="AD41" i="1"/>
  <c r="AC41" i="1"/>
  <c r="T41" i="1"/>
  <c r="S41" i="1"/>
  <c r="R41" i="1"/>
  <c r="AG40" i="1"/>
  <c r="AE40" i="1"/>
  <c r="AD40" i="1"/>
  <c r="AC40" i="1"/>
  <c r="T40" i="1"/>
  <c r="S40" i="1"/>
  <c r="R40" i="1"/>
  <c r="AG39" i="1"/>
  <c r="AE39" i="1"/>
  <c r="AD39" i="1"/>
  <c r="AC39" i="1"/>
  <c r="T39" i="1"/>
  <c r="AH39" i="1" s="1"/>
  <c r="S39" i="1"/>
  <c r="R39" i="1"/>
  <c r="AG38" i="1"/>
  <c r="AE38" i="1"/>
  <c r="AD38" i="1"/>
  <c r="AC38" i="1"/>
  <c r="T38" i="1"/>
  <c r="S38" i="1"/>
  <c r="R38" i="1"/>
  <c r="AG37" i="1"/>
  <c r="AE37" i="1"/>
  <c r="AD37" i="1"/>
  <c r="AC37" i="1"/>
  <c r="T37" i="1"/>
  <c r="S37" i="1"/>
  <c r="R37" i="1"/>
  <c r="AG36" i="1"/>
  <c r="AE36" i="1"/>
  <c r="AD36" i="1"/>
  <c r="AC36" i="1"/>
  <c r="T36" i="1"/>
  <c r="S36" i="1"/>
  <c r="R36" i="1"/>
  <c r="AG35" i="1"/>
  <c r="AE35" i="1"/>
  <c r="AD35" i="1"/>
  <c r="AC35" i="1"/>
  <c r="T35" i="1"/>
  <c r="AH35" i="1" s="1"/>
  <c r="S35" i="1"/>
  <c r="R35" i="1"/>
  <c r="AG34" i="1"/>
  <c r="AE34" i="1"/>
  <c r="AD34" i="1"/>
  <c r="AC34" i="1"/>
  <c r="T34" i="1"/>
  <c r="S34" i="1"/>
  <c r="R34" i="1"/>
  <c r="AG33" i="1"/>
  <c r="AE33" i="1"/>
  <c r="AD33" i="1"/>
  <c r="AC33" i="1"/>
  <c r="T33" i="1"/>
  <c r="S33" i="1"/>
  <c r="R33" i="1"/>
  <c r="AG32" i="1"/>
  <c r="AE32" i="1"/>
  <c r="AD32" i="1"/>
  <c r="AC32" i="1"/>
  <c r="T32" i="1"/>
  <c r="S32" i="1"/>
  <c r="R32" i="1"/>
  <c r="AG31" i="1"/>
  <c r="AE31" i="1"/>
  <c r="AD31" i="1"/>
  <c r="AC31" i="1"/>
  <c r="T31" i="1"/>
  <c r="AH31" i="1" s="1"/>
  <c r="S31" i="1"/>
  <c r="R31" i="1"/>
  <c r="AG30" i="1"/>
  <c r="AE30" i="1"/>
  <c r="AD30" i="1"/>
  <c r="AC30" i="1"/>
  <c r="T30" i="1"/>
  <c r="S30" i="1"/>
  <c r="R30" i="1"/>
  <c r="AG29" i="1"/>
  <c r="AE29" i="1"/>
  <c r="AD29" i="1"/>
  <c r="AC29" i="1"/>
  <c r="T29" i="1"/>
  <c r="S29" i="1"/>
  <c r="R29" i="1"/>
  <c r="AG28" i="1"/>
  <c r="AE28" i="1"/>
  <c r="AD28" i="1"/>
  <c r="AC28" i="1"/>
  <c r="T28" i="1"/>
  <c r="S28" i="1"/>
  <c r="R28" i="1"/>
  <c r="AG27" i="1"/>
  <c r="AE27" i="1"/>
  <c r="AD27" i="1"/>
  <c r="AC27" i="1"/>
  <c r="T27" i="1"/>
  <c r="AH27" i="1" s="1"/>
  <c r="S27" i="1"/>
  <c r="R27" i="1"/>
  <c r="AG26" i="1"/>
  <c r="AE26" i="1"/>
  <c r="AD26" i="1"/>
  <c r="AC26" i="1"/>
  <c r="T26" i="1"/>
  <c r="S26" i="1"/>
  <c r="R26" i="1"/>
  <c r="AG25" i="1"/>
  <c r="AE25" i="1"/>
  <c r="AD25" i="1"/>
  <c r="AC25" i="1"/>
  <c r="T25" i="1"/>
  <c r="S25" i="1"/>
  <c r="R25" i="1"/>
  <c r="AG24" i="1"/>
  <c r="AE24" i="1"/>
  <c r="AD24" i="1"/>
  <c r="AC24" i="1"/>
  <c r="T24" i="1"/>
  <c r="S24" i="1"/>
  <c r="R24" i="1"/>
  <c r="AG22" i="1"/>
  <c r="AE22" i="1"/>
  <c r="AD22" i="1"/>
  <c r="AC22" i="1"/>
  <c r="T22" i="1"/>
  <c r="S22" i="1"/>
  <c r="R22" i="1"/>
  <c r="AG21" i="1"/>
  <c r="AE21" i="1"/>
  <c r="AD21" i="1"/>
  <c r="AC21" i="1"/>
  <c r="T21" i="1"/>
  <c r="S21" i="1"/>
  <c r="R21" i="1"/>
  <c r="AG20" i="1"/>
  <c r="AE20" i="1"/>
  <c r="AD20" i="1"/>
  <c r="AC20" i="1"/>
  <c r="T20" i="1"/>
  <c r="S20" i="1"/>
  <c r="R20" i="1"/>
  <c r="AG19" i="1"/>
  <c r="AE19" i="1"/>
  <c r="AD19" i="1"/>
  <c r="AC19" i="1"/>
  <c r="T19" i="1"/>
  <c r="S19" i="1"/>
  <c r="R19" i="1"/>
  <c r="AG18" i="1"/>
  <c r="AE18" i="1"/>
  <c r="AD18" i="1"/>
  <c r="AC18" i="1"/>
  <c r="T18" i="1"/>
  <c r="S18" i="1"/>
  <c r="R18" i="1"/>
  <c r="AG17" i="1"/>
  <c r="AE17" i="1"/>
  <c r="AD17" i="1"/>
  <c r="AC17" i="1"/>
  <c r="T17" i="1"/>
  <c r="S17" i="1"/>
  <c r="R17" i="1"/>
  <c r="AG16" i="1"/>
  <c r="AE16" i="1"/>
  <c r="AD16" i="1"/>
  <c r="AC16" i="1"/>
  <c r="T16" i="1"/>
  <c r="S16" i="1"/>
  <c r="R16" i="1"/>
  <c r="AG15" i="1"/>
  <c r="AE15" i="1"/>
  <c r="AD15" i="1"/>
  <c r="AC15" i="1"/>
  <c r="T15" i="1"/>
  <c r="S15" i="1"/>
  <c r="R15" i="1"/>
  <c r="AG14" i="1"/>
  <c r="AE14" i="1"/>
  <c r="AD14" i="1"/>
  <c r="AC14" i="1"/>
  <c r="T14" i="1"/>
  <c r="S14" i="1"/>
  <c r="R14" i="1"/>
  <c r="AG13" i="1"/>
  <c r="AE13" i="1"/>
  <c r="AD13" i="1"/>
  <c r="AC13" i="1"/>
  <c r="T13" i="1"/>
  <c r="S13" i="1"/>
  <c r="R13" i="1"/>
  <c r="AG12" i="1"/>
  <c r="AE12" i="1"/>
  <c r="AD12" i="1"/>
  <c r="AC12" i="1"/>
  <c r="T12" i="1"/>
  <c r="S12" i="1"/>
  <c r="R12" i="1"/>
  <c r="AG11" i="1"/>
  <c r="AE11" i="1"/>
  <c r="AD11" i="1"/>
  <c r="AC11" i="1"/>
  <c r="T11" i="1"/>
  <c r="S11" i="1"/>
  <c r="R11" i="1"/>
  <c r="AG10" i="1"/>
  <c r="AE10" i="1"/>
  <c r="AD10" i="1"/>
  <c r="AC10" i="1"/>
  <c r="T10" i="1"/>
  <c r="S10" i="1"/>
  <c r="R10" i="1"/>
  <c r="AG9" i="1"/>
  <c r="AE9" i="1"/>
  <c r="AD9" i="1"/>
  <c r="AC9" i="1"/>
  <c r="T9" i="1"/>
  <c r="S9" i="1"/>
  <c r="R9" i="1"/>
  <c r="AH11" i="1" l="1"/>
  <c r="AH15" i="1"/>
  <c r="AH19" i="1"/>
  <c r="AH64" i="1"/>
  <c r="AH52" i="1"/>
  <c r="AH56" i="1"/>
  <c r="AH14" i="1"/>
  <c r="AH42" i="1"/>
  <c r="AH50" i="1"/>
  <c r="AH58" i="1"/>
  <c r="AH62" i="1"/>
  <c r="AH9" i="1"/>
  <c r="AH13" i="1"/>
  <c r="AH17" i="1"/>
  <c r="AH21" i="1"/>
  <c r="AH25" i="1"/>
  <c r="AH29" i="1"/>
  <c r="AH33" i="1"/>
  <c r="AH37" i="1"/>
  <c r="AH41" i="1"/>
  <c r="AH45" i="1"/>
  <c r="AH49" i="1"/>
  <c r="AH53" i="1"/>
  <c r="AH57" i="1"/>
  <c r="AH61" i="1"/>
  <c r="AH10" i="1"/>
  <c r="AH18" i="1"/>
  <c r="AH26" i="1"/>
  <c r="AH30" i="1"/>
  <c r="AH38" i="1"/>
  <c r="AH46" i="1"/>
  <c r="AH54" i="1"/>
  <c r="AH12" i="1"/>
  <c r="AH16" i="1"/>
  <c r="AH20" i="1"/>
  <c r="AH24" i="1"/>
  <c r="AH28" i="1"/>
  <c r="AH32" i="1"/>
  <c r="AH36" i="1"/>
  <c r="AH40" i="1"/>
  <c r="AH44" i="1"/>
  <c r="AH48" i="1"/>
  <c r="AH60" i="1"/>
  <c r="AH22" i="1"/>
  <c r="AH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5" authorId="0" shapeId="0" xr:uid="{776C3C7D-41F9-46C9-A309-C55BD13E908A}">
      <text>
        <r>
          <rPr>
            <b/>
            <sz val="9"/>
            <color indexed="81"/>
            <rFont val="BIZ UDゴシック"/>
            <family val="3"/>
            <charset val="128"/>
          </rPr>
          <t>詳細を記載</t>
        </r>
      </text>
    </comment>
    <comment ref="AK5" authorId="0" shapeId="0" xr:uid="{13149190-73F8-46D2-8E60-F3CC34075BCB}">
      <text>
        <r>
          <rPr>
            <b/>
            <sz val="9"/>
            <color indexed="81"/>
            <rFont val="BIZ UDゴシック"/>
            <family val="3"/>
            <charset val="128"/>
          </rPr>
          <t>理由を簡潔に記載</t>
        </r>
      </text>
    </comment>
    <comment ref="AL5" authorId="0" shapeId="0" xr:uid="{BAB0520D-1B44-4F7C-A6C2-3AE05FCA8447}">
      <text>
        <r>
          <rPr>
            <b/>
            <sz val="9"/>
            <color indexed="81"/>
            <rFont val="BIZ UDゴシック"/>
            <family val="3"/>
            <charset val="128"/>
          </rPr>
          <t>例）前年度並み
※乖離している場合は、要因を簡潔に記載</t>
        </r>
      </text>
    </comment>
    <comment ref="AM5" authorId="0" shapeId="0" xr:uid="{0DF44190-85BF-4D27-937C-49F16F8A75DA}">
      <text>
        <r>
          <rPr>
            <b/>
            <sz val="9"/>
            <color indexed="81"/>
            <rFont val="BIZ UDゴシック"/>
            <family val="3"/>
            <charset val="128"/>
          </rPr>
          <t>◆アウトプットは成果に繋がるもので、数字で示す必要があるもの。
例）補助件数など
◆指標が複数考えられる場合は、１つ選択
◆数字で示すことが適さないものは、記載不要　ただし、町長から個別に訊く場合があります。</t>
        </r>
      </text>
    </comment>
    <comment ref="AO5" authorId="0" shapeId="0" xr:uid="{F6F29C2C-A334-4E65-9BE4-400DE4FB312F}">
      <text>
        <r>
          <rPr>
            <b/>
            <sz val="9"/>
            <color indexed="81"/>
            <rFont val="BIZ UDゴシック"/>
            <family val="3"/>
            <charset val="128"/>
          </rPr>
          <t>数値のみ</t>
        </r>
      </text>
    </comment>
    <comment ref="AP5" authorId="0" shapeId="0" xr:uid="{A262546C-09F7-414A-891C-F6466F176E4E}">
      <text>
        <r>
          <rPr>
            <b/>
            <sz val="9"/>
            <color indexed="81"/>
            <rFont val="BIZ UDゴシック"/>
            <family val="3"/>
            <charset val="128"/>
          </rPr>
          <t>例）人、件、回　など</t>
        </r>
      </text>
    </comment>
  </commentList>
</comments>
</file>

<file path=xl/sharedStrings.xml><?xml version="1.0" encoding="utf-8"?>
<sst xmlns="http://schemas.openxmlformats.org/spreadsheetml/2006/main" count="2581" uniqueCount="287">
  <si>
    <t>（単位：円）</t>
    <rPh sb="1" eb="3">
      <t>タンイ</t>
    </rPh>
    <rPh sb="4" eb="5">
      <t>エン</t>
    </rPh>
    <phoneticPr fontId="4"/>
  </si>
  <si>
    <t>○新旧科目のチェック列</t>
    <rPh sb="1" eb="3">
      <t>シンキュウ</t>
    </rPh>
    <rPh sb="3" eb="5">
      <t>カモク</t>
    </rPh>
    <rPh sb="10" eb="11">
      <t>レツ</t>
    </rPh>
    <phoneticPr fontId="4"/>
  </si>
  <si>
    <t xml:space="preserve">
科　　　目</t>
    <rPh sb="1" eb="2">
      <t>カ</t>
    </rPh>
    <rPh sb="5" eb="6">
      <t>モク</t>
    </rPh>
    <phoneticPr fontId="4"/>
  </si>
  <si>
    <t xml:space="preserve">
所　　属</t>
    <rPh sb="1" eb="2">
      <t>ショ</t>
    </rPh>
    <rPh sb="4" eb="5">
      <t>ゾク</t>
    </rPh>
    <phoneticPr fontId="4"/>
  </si>
  <si>
    <t>本　　　　　　　　　　年　　　　　　　　　　度</t>
    <rPh sb="0" eb="1">
      <t>ホン</t>
    </rPh>
    <rPh sb="11" eb="12">
      <t>トシ</t>
    </rPh>
    <rPh sb="22" eb="23">
      <t>ド</t>
    </rPh>
    <phoneticPr fontId="4"/>
  </si>
  <si>
    <t>前　　　　　　　　　　年　　　　　　　　　　度</t>
    <rPh sb="0" eb="1">
      <t>マエ</t>
    </rPh>
    <rPh sb="11" eb="12">
      <t>トシ</t>
    </rPh>
    <rPh sb="22" eb="23">
      <t>ド</t>
    </rPh>
    <phoneticPr fontId="4"/>
  </si>
  <si>
    <t>比　　　　較</t>
    <rPh sb="0" eb="1">
      <t>ヒ</t>
    </rPh>
    <rPh sb="5" eb="6">
      <t>カク</t>
    </rPh>
    <phoneticPr fontId="4"/>
  </si>
  <si>
    <t>※印：
前年度
にのみ
科目が設定さ
れてい
るもの</t>
    <rPh sb="1" eb="2">
      <t>シルシ</t>
    </rPh>
    <rPh sb="6" eb="7">
      <t>ド</t>
    </rPh>
    <rPh sb="12" eb="14">
      <t>カモク</t>
    </rPh>
    <rPh sb="15" eb="17">
      <t>セッテイ</t>
    </rPh>
    <phoneticPr fontId="4"/>
  </si>
  <si>
    <t>本年度</t>
    <rPh sb="0" eb="3">
      <t>ホンネンド</t>
    </rPh>
    <phoneticPr fontId="4"/>
  </si>
  <si>
    <t>前年度</t>
    <rPh sb="0" eb="3">
      <t>ゼンネンド</t>
    </rPh>
    <phoneticPr fontId="4"/>
  </si>
  <si>
    <t>予　　算　　現　　額</t>
    <rPh sb="0" eb="1">
      <t>ヨ</t>
    </rPh>
    <rPh sb="3" eb="4">
      <t>サン</t>
    </rPh>
    <rPh sb="6" eb="7">
      <t>ゲン</t>
    </rPh>
    <rPh sb="9" eb="10">
      <t>ガク</t>
    </rPh>
    <phoneticPr fontId="4"/>
  </si>
  <si>
    <t xml:space="preserve">
調 定 額
</t>
    <phoneticPr fontId="4"/>
  </si>
  <si>
    <t xml:space="preserve">
収入済額
</t>
    <phoneticPr fontId="4"/>
  </si>
  <si>
    <t xml:space="preserve">
不納欠損額
</t>
    <phoneticPr fontId="4"/>
  </si>
  <si>
    <t xml:space="preserve">
収入未済額
</t>
    <phoneticPr fontId="4"/>
  </si>
  <si>
    <t>予算現額と
収入済額
との比較</t>
    <rPh sb="0" eb="2">
      <t>ヨサン</t>
    </rPh>
    <rPh sb="2" eb="4">
      <t>ゲンガク</t>
    </rPh>
    <rPh sb="6" eb="8">
      <t>シュウニュウ</t>
    </rPh>
    <rPh sb="8" eb="9">
      <t>ズミ</t>
    </rPh>
    <rPh sb="9" eb="10">
      <t>ガク</t>
    </rPh>
    <rPh sb="13" eb="15">
      <t>ヒカク</t>
    </rPh>
    <phoneticPr fontId="4"/>
  </si>
  <si>
    <t>収入歩合(%)</t>
    <rPh sb="0" eb="2">
      <t>シュウニュウ</t>
    </rPh>
    <rPh sb="2" eb="4">
      <t>ブアイ</t>
    </rPh>
    <phoneticPr fontId="4"/>
  </si>
  <si>
    <t>収入済額
の構成比
    (%)</t>
    <rPh sb="0" eb="2">
      <t>シュウニュウ</t>
    </rPh>
    <rPh sb="2" eb="3">
      <t>スミ</t>
    </rPh>
    <rPh sb="3" eb="4">
      <t>ガク</t>
    </rPh>
    <phoneticPr fontId="4"/>
  </si>
  <si>
    <t xml:space="preserve">
収入済額
(A)-(C)</t>
    <rPh sb="1" eb="3">
      <t>シュウニュウ</t>
    </rPh>
    <rPh sb="3" eb="4">
      <t>ズミ</t>
    </rPh>
    <rPh sb="4" eb="5">
      <t>ガク</t>
    </rPh>
    <phoneticPr fontId="4"/>
  </si>
  <si>
    <t xml:space="preserve">
増減率
(E)/(C)</t>
    <phoneticPr fontId="4"/>
  </si>
  <si>
    <t xml:space="preserve">
構成比
(B)-(D)</t>
    <rPh sb="1" eb="3">
      <t>コウセイ</t>
    </rPh>
    <rPh sb="3" eb="4">
      <t>ヒ</t>
    </rPh>
    <phoneticPr fontId="4"/>
  </si>
  <si>
    <t>当初予算額</t>
    <rPh sb="0" eb="2">
      <t>トウショ</t>
    </rPh>
    <rPh sb="2" eb="4">
      <t>ヨサン</t>
    </rPh>
    <rPh sb="4" eb="5">
      <t>ガク</t>
    </rPh>
    <phoneticPr fontId="4"/>
  </si>
  <si>
    <t>補正予算額</t>
    <rPh sb="0" eb="2">
      <t>ホセイ</t>
    </rPh>
    <rPh sb="2" eb="4">
      <t>ヨサン</t>
    </rPh>
    <rPh sb="4" eb="5">
      <t>ガク</t>
    </rPh>
    <phoneticPr fontId="4"/>
  </si>
  <si>
    <t>継 続 費 及 び
繰 越 事 業 費
繰越財源充当額</t>
    <rPh sb="0" eb="1">
      <t>ツギ</t>
    </rPh>
    <rPh sb="2" eb="3">
      <t>ゾク</t>
    </rPh>
    <rPh sb="4" eb="5">
      <t>ヒ</t>
    </rPh>
    <rPh sb="6" eb="7">
      <t>オヨ</t>
    </rPh>
    <phoneticPr fontId="4"/>
  </si>
  <si>
    <t>計</t>
    <rPh sb="0" eb="1">
      <t>ケイ</t>
    </rPh>
    <phoneticPr fontId="4"/>
  </si>
  <si>
    <t>予算比</t>
    <rPh sb="0" eb="2">
      <t>ヨサン</t>
    </rPh>
    <rPh sb="2" eb="3">
      <t>ヒ</t>
    </rPh>
    <phoneticPr fontId="4"/>
  </si>
  <si>
    <t>調定比</t>
    <rPh sb="0" eb="2">
      <t>チョウテイ</t>
    </rPh>
    <rPh sb="2" eb="3">
      <t>ヒ</t>
    </rPh>
    <phoneticPr fontId="4"/>
  </si>
  <si>
    <t>(A)</t>
    <phoneticPr fontId="4"/>
  </si>
  <si>
    <t>(B)</t>
    <phoneticPr fontId="4"/>
  </si>
  <si>
    <t>(C)</t>
    <phoneticPr fontId="4"/>
  </si>
  <si>
    <t>(D)</t>
    <phoneticPr fontId="4"/>
  </si>
  <si>
    <t>(E)</t>
    <phoneticPr fontId="4"/>
  </si>
  <si>
    <t>(%)</t>
    <phoneticPr fontId="4"/>
  </si>
  <si>
    <t>(ﾎﾟｲﾝﾄ)</t>
    <phoneticPr fontId="4"/>
  </si>
  <si>
    <t>歳　入　決　算　の　状　況</t>
  </si>
  <si>
    <t>令和 5年度</t>
  </si>
  <si>
    <t>001　一般会計</t>
  </si>
  <si>
    <t>12</t>
  </si>
  <si>
    <t/>
  </si>
  <si>
    <t>分担金及び負担金</t>
  </si>
  <si>
    <t>01</t>
  </si>
  <si>
    <t>負担金</t>
  </si>
  <si>
    <t>総務費負担金</t>
  </si>
  <si>
    <t>総務管理費負担金</t>
  </si>
  <si>
    <t>003</t>
  </si>
  <si>
    <t>男女共同参画講演会負担金(湯河原町分)</t>
  </si>
  <si>
    <t>政策推進課</t>
  </si>
  <si>
    <t>13</t>
  </si>
  <si>
    <t>使用料及び手数料</t>
  </si>
  <si>
    <t>使用料</t>
  </si>
  <si>
    <t>総務使用料</t>
  </si>
  <si>
    <t>総務管理使用料</t>
  </si>
  <si>
    <t>004</t>
  </si>
  <si>
    <t>情報センター施設等使用料</t>
  </si>
  <si>
    <t>14</t>
  </si>
  <si>
    <t>国庫支出金</t>
  </si>
  <si>
    <t>02</t>
  </si>
  <si>
    <t>国庫補助金</t>
  </si>
  <si>
    <t>総務費国庫補助金</t>
  </si>
  <si>
    <t>04</t>
  </si>
  <si>
    <t>デジタル基盤改革支援補助金</t>
  </si>
  <si>
    <t>001</t>
  </si>
  <si>
    <t>05</t>
  </si>
  <si>
    <t>マイナポイント事業費補助金</t>
  </si>
  <si>
    <t>03</t>
  </si>
  <si>
    <t>委託金</t>
  </si>
  <si>
    <t>地方創生推進交付金</t>
  </si>
  <si>
    <t>新型コロナウイルス感染症対応地方創生臨時交付金</t>
  </si>
  <si>
    <t>物価高騰対応重点支援地方創生臨時交付金</t>
  </si>
  <si>
    <t>物価高騰対応重点支援地方創生臨時交付金（低所得世帯支援枠）</t>
  </si>
  <si>
    <t>物価高騰対応重点支援地方創生臨時交付金（給付金・一体支援枠）</t>
  </si>
  <si>
    <t>06</t>
  </si>
  <si>
    <t>デジタル田園都市国家構想交付金</t>
  </si>
  <si>
    <t>15</t>
  </si>
  <si>
    <t>県支出金</t>
  </si>
  <si>
    <t>県負担金</t>
  </si>
  <si>
    <t>市町村移譲事務交付金</t>
  </si>
  <si>
    <t>17</t>
  </si>
  <si>
    <t>寄附金</t>
  </si>
  <si>
    <t>総務費寄附金</t>
  </si>
  <si>
    <t>企画費寄附金</t>
  </si>
  <si>
    <t>まちづくり推進事業基金寄附金</t>
  </si>
  <si>
    <t>20</t>
  </si>
  <si>
    <t>諸収入</t>
  </si>
  <si>
    <t>雑入</t>
  </si>
  <si>
    <t>012</t>
  </si>
  <si>
    <t>市町村振興協会広報掲載料等交付金</t>
  </si>
  <si>
    <t>016</t>
  </si>
  <si>
    <t>情報センター複写機等使用料</t>
  </si>
  <si>
    <t>017</t>
  </si>
  <si>
    <t>情報センター自動販売機電気料</t>
  </si>
  <si>
    <t>018</t>
  </si>
  <si>
    <t>広報広告掲載料</t>
  </si>
  <si>
    <t>024</t>
  </si>
  <si>
    <t>バナー広告掲載料</t>
  </si>
  <si>
    <t>025</t>
  </si>
  <si>
    <t>ふるさと町民登録・更新料</t>
  </si>
  <si>
    <t>030</t>
  </si>
  <si>
    <t>貴船まつり懇親会参加者負担金</t>
  </si>
  <si>
    <t>040</t>
  </si>
  <si>
    <t>くらしかる真鶴参加料</t>
  </si>
  <si>
    <t>041</t>
  </si>
  <si>
    <t>情報センター自動販売機管理手数料</t>
  </si>
  <si>
    <t>047</t>
  </si>
  <si>
    <t>創作拠点施設貸付料</t>
  </si>
  <si>
    <t>068</t>
  </si>
  <si>
    <t>市町村振興協会市町村共同事業助成金（男女）</t>
  </si>
  <si>
    <t>合　　　計</t>
  </si>
  <si>
    <t xml:space="preserve">
調 定 額
</t>
  </si>
  <si>
    <t xml:space="preserve">
収入済額
</t>
  </si>
  <si>
    <t xml:space="preserve">
不納欠損額
</t>
  </si>
  <si>
    <t xml:space="preserve">
収入未済額
</t>
  </si>
  <si>
    <t xml:space="preserve">
増減率
(E)/(C)</t>
  </si>
  <si>
    <t>(A)</t>
  </si>
  <si>
    <t>(B)</t>
  </si>
  <si>
    <t>(C)</t>
  </si>
  <si>
    <t>(D)</t>
  </si>
  <si>
    <t>(E)</t>
  </si>
  <si>
    <t>(%)</t>
  </si>
  <si>
    <t>(ﾎﾟｲﾝﾄ)</t>
  </si>
  <si>
    <t>総務費委託金</t>
  </si>
  <si>
    <t>統計調査費委託金</t>
  </si>
  <si>
    <t>学校基本調査委託金</t>
  </si>
  <si>
    <t>総務防災課</t>
  </si>
  <si>
    <t>002</t>
  </si>
  <si>
    <t>市町村統計事務委託金</t>
  </si>
  <si>
    <t>就業構造基本調査委託金</t>
  </si>
  <si>
    <t>005</t>
  </si>
  <si>
    <t>住宅・土地統計調査委託金</t>
  </si>
  <si>
    <t>006</t>
  </si>
  <si>
    <t>経済センサス調査区管理経費市町村交付金</t>
  </si>
  <si>
    <t>010</t>
  </si>
  <si>
    <t>漁業センサス委託金</t>
  </si>
  <si>
    <t>014</t>
  </si>
  <si>
    <t>農林業センサス経費市町村交付金</t>
  </si>
  <si>
    <t>019</t>
  </si>
  <si>
    <t>住宅・土地統計調査単位区設定経費市町村交付金</t>
  </si>
  <si>
    <t>020</t>
  </si>
  <si>
    <t>国勢調査準備経費市町村交付金</t>
  </si>
  <si>
    <t>町長室</t>
    <rPh sb="0" eb="3">
      <t>チョウチョウシツ</t>
    </rPh>
    <phoneticPr fontId="3"/>
  </si>
  <si>
    <t>R５</t>
    <phoneticPr fontId="3"/>
  </si>
  <si>
    <t>R６</t>
    <phoneticPr fontId="3"/>
  </si>
  <si>
    <t>政策推進課</t>
    <rPh sb="0" eb="2">
      <t>セイサク</t>
    </rPh>
    <rPh sb="2" eb="4">
      <t>スイシン</t>
    </rPh>
    <rPh sb="4" eb="5">
      <t>カ</t>
    </rPh>
    <phoneticPr fontId="3"/>
  </si>
  <si>
    <t>前　年　度</t>
    <rPh sb="0" eb="1">
      <t>マエ</t>
    </rPh>
    <rPh sb="2" eb="3">
      <t>トシ</t>
    </rPh>
    <rPh sb="4" eb="5">
      <t>ド</t>
    </rPh>
    <phoneticPr fontId="4"/>
  </si>
  <si>
    <t>収入済額の差額
（R5-R4）</t>
    <rPh sb="0" eb="3">
      <t>シュウニュウズ</t>
    </rPh>
    <rPh sb="3" eb="4">
      <t>ガク</t>
    </rPh>
    <rPh sb="5" eb="7">
      <t>サガク</t>
    </rPh>
    <phoneticPr fontId="3"/>
  </si>
  <si>
    <t>収入済額の差額
（A）ー（C）
（R5-R4）</t>
    <rPh sb="0" eb="3">
      <t>シュウニュウズ</t>
    </rPh>
    <rPh sb="3" eb="4">
      <t>ガク</t>
    </rPh>
    <rPh sb="5" eb="7">
      <t>サガク</t>
    </rPh>
    <phoneticPr fontId="3"/>
  </si>
  <si>
    <t>①事業の主な概要</t>
    <rPh sb="1" eb="3">
      <t>ジギョウ</t>
    </rPh>
    <rPh sb="4" eb="5">
      <t>オモ</t>
    </rPh>
    <rPh sb="6" eb="8">
      <t>ガイヨウ</t>
    </rPh>
    <phoneticPr fontId="3"/>
  </si>
  <si>
    <t>③R6収入済額との差の理由</t>
    <rPh sb="3" eb="5">
      <t>シュウニュウ</t>
    </rPh>
    <rPh sb="5" eb="6">
      <t>スミ</t>
    </rPh>
    <rPh sb="6" eb="7">
      <t>ガク</t>
    </rPh>
    <rPh sb="9" eb="10">
      <t>サ</t>
    </rPh>
    <rPh sb="11" eb="13">
      <t>リユウ</t>
    </rPh>
    <phoneticPr fontId="3"/>
  </si>
  <si>
    <t>②R5予算現額との差の理由</t>
    <rPh sb="3" eb="5">
      <t>ヨサン</t>
    </rPh>
    <rPh sb="5" eb="6">
      <t>ゲン</t>
    </rPh>
    <rPh sb="6" eb="7">
      <t>ガク</t>
    </rPh>
    <rPh sb="9" eb="10">
      <t>サ</t>
    </rPh>
    <rPh sb="11" eb="13">
      <t>リユウ</t>
    </rPh>
    <phoneticPr fontId="3"/>
  </si>
  <si>
    <t>令和５年度　決算概要資料</t>
    <rPh sb="0" eb="2">
      <t>レイワ</t>
    </rPh>
    <rPh sb="3" eb="5">
      <t>ネンド</t>
    </rPh>
    <rPh sb="6" eb="8">
      <t>ケッサン</t>
    </rPh>
    <rPh sb="8" eb="10">
      <t>ガイヨウ</t>
    </rPh>
    <rPh sb="10" eb="12">
      <t>シリョウ</t>
    </rPh>
    <phoneticPr fontId="3"/>
  </si>
  <si>
    <t>一般会計</t>
    <phoneticPr fontId="3"/>
  </si>
  <si>
    <t>款</t>
    <rPh sb="0" eb="1">
      <t>カン</t>
    </rPh>
    <phoneticPr fontId="4"/>
  </si>
  <si>
    <t>項</t>
    <phoneticPr fontId="3"/>
  </si>
  <si>
    <t>目</t>
    <phoneticPr fontId="3"/>
  </si>
  <si>
    <t>節</t>
    <rPh sb="0" eb="1">
      <t>セツ</t>
    </rPh>
    <phoneticPr fontId="3"/>
  </si>
  <si>
    <t>細節</t>
    <rPh sb="0" eb="2">
      <t>サイセツ</t>
    </rPh>
    <phoneticPr fontId="3"/>
  </si>
  <si>
    <t>名称</t>
    <rPh sb="0" eb="2">
      <t>メイショウ</t>
    </rPh>
    <phoneticPr fontId="3"/>
  </si>
  <si>
    <t>R5所属</t>
    <rPh sb="2" eb="3">
      <t>ショ</t>
    </rPh>
    <rPh sb="3" eb="4">
      <t>ゾク</t>
    </rPh>
    <phoneticPr fontId="4"/>
  </si>
  <si>
    <t>R6所属</t>
    <rPh sb="2" eb="3">
      <t>ショ</t>
    </rPh>
    <rPh sb="3" eb="4">
      <t>ゾク</t>
    </rPh>
    <phoneticPr fontId="4"/>
  </si>
  <si>
    <t>R5当初予算額</t>
    <rPh sb="2" eb="4">
      <t>トウショ</t>
    </rPh>
    <rPh sb="4" eb="6">
      <t>ヨサン</t>
    </rPh>
    <rPh sb="6" eb="7">
      <t>ガク</t>
    </rPh>
    <phoneticPr fontId="4"/>
  </si>
  <si>
    <t>R5補正予算額</t>
    <rPh sb="2" eb="4">
      <t>ホセイ</t>
    </rPh>
    <rPh sb="4" eb="6">
      <t>ヨサン</t>
    </rPh>
    <rPh sb="6" eb="7">
      <t>ガク</t>
    </rPh>
    <phoneticPr fontId="4"/>
  </si>
  <si>
    <t>R5継続費及び
繰越事業費
繰越額</t>
    <phoneticPr fontId="4"/>
  </si>
  <si>
    <t>R5計</t>
    <rPh sb="2" eb="3">
      <t>ケイ</t>
    </rPh>
    <phoneticPr fontId="4"/>
  </si>
  <si>
    <t>①事業概要</t>
    <rPh sb="1" eb="3">
      <t>ジギョウ</t>
    </rPh>
    <rPh sb="3" eb="5">
      <t>ガイヨウ</t>
    </rPh>
    <phoneticPr fontId="3"/>
  </si>
  <si>
    <t>Output
指標名</t>
    <rPh sb="7" eb="10">
      <t>シヒョウメイ</t>
    </rPh>
    <phoneticPr fontId="3"/>
  </si>
  <si>
    <t>Output
予測</t>
    <rPh sb="7" eb="9">
      <t>ヨソク</t>
    </rPh>
    <phoneticPr fontId="3"/>
  </si>
  <si>
    <t>Output
実績</t>
    <rPh sb="7" eb="9">
      <t>ジッセキ</t>
    </rPh>
    <phoneticPr fontId="3"/>
  </si>
  <si>
    <t>Output
単位</t>
    <rPh sb="7" eb="9">
      <t>タンイ</t>
    </rPh>
    <phoneticPr fontId="3"/>
  </si>
  <si>
    <t>R5収入済額</t>
    <phoneticPr fontId="4"/>
  </si>
  <si>
    <t>R4収入済額</t>
    <phoneticPr fontId="4"/>
  </si>
  <si>
    <t>収入済額
（R5-R4）</t>
    <phoneticPr fontId="3"/>
  </si>
  <si>
    <t>②R4収入済額との比較</t>
    <rPh sb="3" eb="5">
      <t>シュウニュウ</t>
    </rPh>
    <rPh sb="5" eb="6">
      <t>ズ</t>
    </rPh>
    <rPh sb="6" eb="7">
      <t>ガク</t>
    </rPh>
    <rPh sb="9" eb="11">
      <t>ヒカク</t>
    </rPh>
    <phoneticPr fontId="3"/>
  </si>
  <si>
    <t>調定額</t>
    <rPh sb="0" eb="3">
      <t>チョウテイガク</t>
    </rPh>
    <phoneticPr fontId="3"/>
  </si>
  <si>
    <t>R4当初予算額</t>
    <phoneticPr fontId="3"/>
  </si>
  <si>
    <t>R4補正予算額</t>
    <phoneticPr fontId="3"/>
  </si>
  <si>
    <t>R4継続費及び
繰越事業費
繰越額</t>
    <phoneticPr fontId="3"/>
  </si>
  <si>
    <t>R4計</t>
    <rPh sb="2" eb="3">
      <t>ケイ</t>
    </rPh>
    <phoneticPr fontId="3"/>
  </si>
  <si>
    <t>R4調定額</t>
    <rPh sb="2" eb="5">
      <t>チョウテイガク</t>
    </rPh>
    <phoneticPr fontId="3"/>
  </si>
  <si>
    <t>収入済額の差額
（R5-R4）</t>
    <phoneticPr fontId="3"/>
  </si>
  <si>
    <t>皆減</t>
  </si>
  <si>
    <t>R5予算現額と
収入済額
との比較</t>
    <phoneticPr fontId="3"/>
  </si>
  <si>
    <t>R5収入歩合(%)
予算比</t>
    <phoneticPr fontId="3"/>
  </si>
  <si>
    <t>R5収入歩合(%)
調定比</t>
    <phoneticPr fontId="3"/>
  </si>
  <si>
    <t>R5収入済額
の構成比
    (%)</t>
    <phoneticPr fontId="3"/>
  </si>
  <si>
    <t>R4不納欠損額</t>
    <phoneticPr fontId="3"/>
  </si>
  <si>
    <t>R4収入未済額</t>
    <phoneticPr fontId="3"/>
  </si>
  <si>
    <t>R4収入歩合(%)
予算比</t>
    <phoneticPr fontId="3"/>
  </si>
  <si>
    <t>R4収入歩合(%)
調定比</t>
    <phoneticPr fontId="3"/>
  </si>
  <si>
    <t>R4収入済額
の構成比
    (%)</t>
    <phoneticPr fontId="3"/>
  </si>
  <si>
    <t>R4収入済額
（比較）</t>
    <rPh sb="8" eb="10">
      <t>ヒカク</t>
    </rPh>
    <phoneticPr fontId="3"/>
  </si>
  <si>
    <t>政策推進課</t>
    <phoneticPr fontId="3"/>
  </si>
  <si>
    <t>構成比
(ﾎﾟｲﾝﾄ)
（比較）</t>
    <rPh sb="13" eb="15">
      <t>ヒカク</t>
    </rPh>
    <phoneticPr fontId="3"/>
  </si>
  <si>
    <t>増減率(%)
（比較）</t>
    <rPh sb="8" eb="10">
      <t>ヒカク</t>
    </rPh>
    <phoneticPr fontId="3"/>
  </si>
  <si>
    <t>皆増</t>
  </si>
  <si>
    <t>③R4収入済額との比較</t>
    <rPh sb="3" eb="5">
      <t>シュウニュウ</t>
    </rPh>
    <rPh sb="5" eb="6">
      <t>ズ</t>
    </rPh>
    <rPh sb="6" eb="7">
      <t>ガク</t>
    </rPh>
    <rPh sb="9" eb="11">
      <t>ヒカク</t>
    </rPh>
    <phoneticPr fontId="3"/>
  </si>
  <si>
    <t>②収入未済額の理由</t>
    <rPh sb="1" eb="3">
      <t>シュウニュウ</t>
    </rPh>
    <rPh sb="3" eb="5">
      <t>ミサイ</t>
    </rPh>
    <rPh sb="5" eb="6">
      <t>ガク</t>
    </rPh>
    <rPh sb="7" eb="9">
      <t>リユウ</t>
    </rPh>
    <phoneticPr fontId="3"/>
  </si>
  <si>
    <t>R5不納欠損額</t>
    <phoneticPr fontId="4"/>
  </si>
  <si>
    <t>R5収入未済額</t>
    <phoneticPr fontId="4"/>
  </si>
  <si>
    <t>②収入未済の理由</t>
    <rPh sb="1" eb="3">
      <t>シュウニュウ</t>
    </rPh>
    <rPh sb="3" eb="5">
      <t>ミサイ</t>
    </rPh>
    <rPh sb="6" eb="8">
      <t>リユウ</t>
    </rPh>
    <phoneticPr fontId="3"/>
  </si>
  <si>
    <t>令和５年度</t>
    <rPh sb="0" eb="2">
      <t>レイワ</t>
    </rPh>
    <rPh sb="3" eb="5">
      <t>ネンド</t>
    </rPh>
    <phoneticPr fontId="4"/>
  </si>
  <si>
    <t>-</t>
    <phoneticPr fontId="3"/>
  </si>
  <si>
    <t>ID</t>
    <phoneticPr fontId="4"/>
  </si>
  <si>
    <t>統合ID</t>
    <rPh sb="0" eb="2">
      <t>トウゴウ</t>
    </rPh>
    <phoneticPr fontId="3"/>
  </si>
  <si>
    <t>年度</t>
    <rPh sb="0" eb="2">
      <t>ネンド</t>
    </rPh>
    <phoneticPr fontId="3"/>
  </si>
  <si>
    <t>会計</t>
    <rPh sb="0" eb="2">
      <t>カイケイ</t>
    </rPh>
    <phoneticPr fontId="3"/>
  </si>
  <si>
    <t>歳入/歳出</t>
    <rPh sb="0" eb="2">
      <t>サイニュウ</t>
    </rPh>
    <rPh sb="3" eb="5">
      <t>サイシュツ</t>
    </rPh>
    <phoneticPr fontId="3"/>
  </si>
  <si>
    <t>大ID</t>
    <rPh sb="0" eb="1">
      <t>ダイ</t>
    </rPh>
    <phoneticPr fontId="3"/>
  </si>
  <si>
    <t>会計詳細</t>
    <rPh sb="0" eb="2">
      <t>カイケイ</t>
    </rPh>
    <rPh sb="2" eb="4">
      <t>ショウサイ</t>
    </rPh>
    <phoneticPr fontId="3"/>
  </si>
  <si>
    <t>中ID</t>
    <rPh sb="0" eb="1">
      <t>チュウ</t>
    </rPh>
    <phoneticPr fontId="3"/>
  </si>
  <si>
    <t>2023年度</t>
    <rPh sb="4" eb="6">
      <t>ネンド</t>
    </rPh>
    <phoneticPr fontId="3"/>
  </si>
  <si>
    <t>一般会計</t>
    <rPh sb="0" eb="4">
      <t>イッパンカイケイ</t>
    </rPh>
    <phoneticPr fontId="3"/>
  </si>
  <si>
    <t>歳入</t>
    <rPh sb="0" eb="2">
      <t>サイニュウ</t>
    </rPh>
    <phoneticPr fontId="3"/>
  </si>
  <si>
    <t>231*******~</t>
    <phoneticPr fontId="3"/>
  </si>
  <si>
    <t>歳出</t>
    <rPh sb="0" eb="2">
      <t>サイシュツ</t>
    </rPh>
    <phoneticPr fontId="3"/>
  </si>
  <si>
    <t>232*******~</t>
    <phoneticPr fontId="3"/>
  </si>
  <si>
    <t>特別会計</t>
    <rPh sb="0" eb="4">
      <t>トクベツカイケイ</t>
    </rPh>
    <phoneticPr fontId="3"/>
  </si>
  <si>
    <t>233*******~</t>
    <phoneticPr fontId="3"/>
  </si>
  <si>
    <t>国保事業</t>
    <rPh sb="0" eb="2">
      <t>コクホ</t>
    </rPh>
    <rPh sb="2" eb="4">
      <t>ジギョウ</t>
    </rPh>
    <phoneticPr fontId="3"/>
  </si>
  <si>
    <t>2331******</t>
    <phoneticPr fontId="3"/>
  </si>
  <si>
    <t>国保施設</t>
    <rPh sb="0" eb="2">
      <t>コクホ</t>
    </rPh>
    <rPh sb="2" eb="4">
      <t>シセツ</t>
    </rPh>
    <phoneticPr fontId="3"/>
  </si>
  <si>
    <t>2332******</t>
    <phoneticPr fontId="3"/>
  </si>
  <si>
    <t>介護</t>
    <rPh sb="0" eb="2">
      <t>カイゴ</t>
    </rPh>
    <phoneticPr fontId="3"/>
  </si>
  <si>
    <t>2333******</t>
    <phoneticPr fontId="3"/>
  </si>
  <si>
    <t>介護サービス</t>
    <rPh sb="0" eb="2">
      <t>カイゴ</t>
    </rPh>
    <phoneticPr fontId="3"/>
  </si>
  <si>
    <t>2334******</t>
    <phoneticPr fontId="3"/>
  </si>
  <si>
    <t>後期</t>
    <rPh sb="0" eb="2">
      <t>コウキ</t>
    </rPh>
    <phoneticPr fontId="3"/>
  </si>
  <si>
    <t>2335******</t>
    <phoneticPr fontId="3"/>
  </si>
  <si>
    <t>魚座・ケープ</t>
    <rPh sb="0" eb="2">
      <t>サカナザ</t>
    </rPh>
    <phoneticPr fontId="3"/>
  </si>
  <si>
    <t>2336******</t>
    <phoneticPr fontId="3"/>
  </si>
  <si>
    <t>234*******~</t>
    <phoneticPr fontId="3"/>
  </si>
  <si>
    <t>企業会計</t>
    <rPh sb="0" eb="4">
      <t>キギョウカイケイ</t>
    </rPh>
    <phoneticPr fontId="3"/>
  </si>
  <si>
    <t>235*******~</t>
    <phoneticPr fontId="3"/>
  </si>
  <si>
    <t>236*******~</t>
    <phoneticPr fontId="3"/>
  </si>
  <si>
    <t>2023予算現額と収入済額との比較</t>
  </si>
  <si>
    <t>2023収入歩合(%)予算比</t>
  </si>
  <si>
    <t>2023収入歩合(%)調定比</t>
  </si>
  <si>
    <t>2023収入済額の構成比    (%)</t>
  </si>
  <si>
    <t>R4継続費及び繰越事業費繰越額</t>
  </si>
  <si>
    <t>R4収入歩合(%)予算比</t>
  </si>
  <si>
    <t>R4収入歩合(%)調定比</t>
  </si>
  <si>
    <t>R4収入済額の構成比    (%)</t>
  </si>
  <si>
    <t>R4収入済額（比較）</t>
    <rPh sb="7" eb="9">
      <t>ヒカク</t>
    </rPh>
    <phoneticPr fontId="3"/>
  </si>
  <si>
    <t>増減率(%)（比較）</t>
    <rPh sb="7" eb="9">
      <t>ヒカク</t>
    </rPh>
    <phoneticPr fontId="3"/>
  </si>
  <si>
    <t>構成比(ﾎﾟｲﾝﾄ)（比較）</t>
    <rPh sb="11" eb="13">
      <t>ヒカク</t>
    </rPh>
    <phoneticPr fontId="3"/>
  </si>
  <si>
    <t>所属2023</t>
    <rPh sb="0" eb="1">
      <t>ショ</t>
    </rPh>
    <rPh sb="1" eb="2">
      <t>ゾク</t>
    </rPh>
    <phoneticPr fontId="4"/>
  </si>
  <si>
    <t>所属2024</t>
    <rPh sb="0" eb="1">
      <t>ショ</t>
    </rPh>
    <rPh sb="1" eb="2">
      <t>ゾク</t>
    </rPh>
    <phoneticPr fontId="4"/>
  </si>
  <si>
    <t>当初予算額2023</t>
    <rPh sb="0" eb="2">
      <t>トウショ</t>
    </rPh>
    <rPh sb="2" eb="4">
      <t>ヨサン</t>
    </rPh>
    <rPh sb="4" eb="5">
      <t>ガク</t>
    </rPh>
    <phoneticPr fontId="4"/>
  </si>
  <si>
    <t>補正予算額2023</t>
    <rPh sb="0" eb="2">
      <t>ホセイ</t>
    </rPh>
    <rPh sb="2" eb="4">
      <t>ヨサン</t>
    </rPh>
    <rPh sb="4" eb="5">
      <t>ガク</t>
    </rPh>
    <phoneticPr fontId="4"/>
  </si>
  <si>
    <t>継続費繰越事業費繰越額2023</t>
    <phoneticPr fontId="4"/>
  </si>
  <si>
    <t>予算現額2023</t>
    <rPh sb="0" eb="4">
      <t>ヨサンゲンガク</t>
    </rPh>
    <phoneticPr fontId="4"/>
  </si>
  <si>
    <t>収入済額2023</t>
    <phoneticPr fontId="4"/>
  </si>
  <si>
    <t>不納欠損額2023</t>
    <phoneticPr fontId="4"/>
  </si>
  <si>
    <t>収入未済額2023</t>
    <phoneticPr fontId="4"/>
  </si>
  <si>
    <t>収入済額2022</t>
    <phoneticPr fontId="4"/>
  </si>
  <si>
    <t>1_事業概要</t>
    <rPh sb="2" eb="4">
      <t>ジギョウ</t>
    </rPh>
    <rPh sb="4" eb="6">
      <t>ガイヨウ</t>
    </rPh>
    <phoneticPr fontId="3"/>
  </si>
  <si>
    <t>2_収入未済の理由</t>
    <rPh sb="2" eb="4">
      <t>シュウニュウ</t>
    </rPh>
    <rPh sb="4" eb="6">
      <t>ミサイ</t>
    </rPh>
    <rPh sb="7" eb="9">
      <t>リユウ</t>
    </rPh>
    <phoneticPr fontId="3"/>
  </si>
  <si>
    <t>3_収入済額2022との比較</t>
    <rPh sb="2" eb="4">
      <t>シュウニュウ</t>
    </rPh>
    <rPh sb="4" eb="5">
      <t>ズ</t>
    </rPh>
    <rPh sb="5" eb="6">
      <t>ガク</t>
    </rPh>
    <rPh sb="12" eb="14">
      <t>ヒカク</t>
    </rPh>
    <phoneticPr fontId="3"/>
  </si>
  <si>
    <t>Input指標名</t>
    <rPh sb="5" eb="8">
      <t>シヒョウメイ</t>
    </rPh>
    <phoneticPr fontId="3"/>
  </si>
  <si>
    <t>Input予測</t>
    <rPh sb="5" eb="7">
      <t>ヨソク</t>
    </rPh>
    <phoneticPr fontId="3"/>
  </si>
  <si>
    <t>Input実績</t>
    <rPh sb="5" eb="7">
      <t>ジッセキ</t>
    </rPh>
    <phoneticPr fontId="3"/>
  </si>
  <si>
    <t>Input単位</t>
    <rPh sb="5" eb="7">
      <t>タンイ</t>
    </rPh>
    <phoneticPr fontId="3"/>
  </si>
  <si>
    <t>収納率等</t>
    <rPh sb="0" eb="4">
      <t>シュウノウリツトウ</t>
    </rPh>
    <phoneticPr fontId="4"/>
  </si>
  <si>
    <t>単位収入額</t>
    <rPh sb="0" eb="5">
      <t>タンイシュウニュウガク</t>
    </rPh>
    <phoneticPr fontId="4"/>
  </si>
  <si>
    <t>繰入金</t>
  </si>
  <si>
    <t>一般会計繰入金（起債償還分）</t>
  </si>
  <si>
    <t>健康長寿課</t>
  </si>
  <si>
    <t>007</t>
  </si>
  <si>
    <t>一般会計繰入金（管理運営分）</t>
  </si>
  <si>
    <t>繰越金</t>
  </si>
  <si>
    <t>前年度繰越金</t>
  </si>
  <si>
    <t>事故繰越し繰越分</t>
  </si>
  <si>
    <t>施設管理経費負担金</t>
  </si>
  <si>
    <t>自動販売機管理手数料</t>
  </si>
  <si>
    <t>貸付金元金収入</t>
  </si>
  <si>
    <t>収入済額前年差</t>
    <phoneticPr fontId="4"/>
  </si>
  <si>
    <t>起債償還の財源として一般会計から繰入れたもの</t>
    <phoneticPr fontId="3"/>
  </si>
  <si>
    <t>収入未済なし</t>
    <phoneticPr fontId="3"/>
  </si>
  <si>
    <t>施設管理経費等の財源として一般会計から繰入れたもの</t>
    <phoneticPr fontId="3"/>
  </si>
  <si>
    <t>該当なし</t>
    <phoneticPr fontId="3"/>
  </si>
  <si>
    <t>指定管理者からの負担金（基本協定による）</t>
    <phoneticPr fontId="3"/>
  </si>
  <si>
    <t>運転資金貸付金が返還されたもの</t>
    <phoneticPr fontId="3"/>
  </si>
  <si>
    <t>-</t>
  </si>
  <si>
    <t>前年同額</t>
  </si>
  <si>
    <t>診療所の施設管理経費（X線撮影装置リース料が再リースに変更・修繕料）が下がったため</t>
  </si>
  <si>
    <t>R4は委託料等の財源としての一般会計繰入金の残額が多かった</t>
  </si>
  <si>
    <t>R4は消防設備修繕が事故繰越となったもの</t>
  </si>
  <si>
    <t>販売単価改定に伴い手数料単価を下げたため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</si>
</sst>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;&quot;△&quot;#,###"/>
    <numFmt numFmtId="177" formatCode="#,##0.0;&quot;△ &quot;#,##0.0"/>
    <numFmt numFmtId="178" formatCode="#,##0;&quot;△&quot;#,##0"/>
    <numFmt numFmtId="179" formatCode="#,##0.0;[Red]\-#,##0.0"/>
    <numFmt numFmtId="180" formatCode="#,##0_ ;[Red]\-#,##0\ "/>
    <numFmt numFmtId="181" formatCode="0_);[Red]\(0\)"/>
    <numFmt numFmtId="182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住基ネット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9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Yu Gothic UI"/>
      <family val="3"/>
      <charset val="128"/>
    </font>
    <font>
      <sz val="8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49" fontId="5" fillId="0" borderId="3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vertical="center" wrapText="1"/>
    </xf>
    <xf numFmtId="176" fontId="5" fillId="0" borderId="31" xfId="2" applyNumberFormat="1" applyFont="1" applyBorder="1">
      <alignment vertical="center"/>
    </xf>
    <xf numFmtId="176" fontId="5" fillId="0" borderId="32" xfId="2" applyNumberFormat="1" applyFont="1" applyBorder="1">
      <alignment vertical="center"/>
    </xf>
    <xf numFmtId="177" fontId="5" fillId="0" borderId="32" xfId="2" applyNumberFormat="1" applyFont="1" applyBorder="1">
      <alignment vertical="center"/>
    </xf>
    <xf numFmtId="178" fontId="5" fillId="0" borderId="31" xfId="2" applyNumberFormat="1" applyFont="1" applyBorder="1">
      <alignment vertical="center"/>
    </xf>
    <xf numFmtId="177" fontId="5" fillId="0" borderId="15" xfId="2" applyNumberFormat="1" applyFont="1" applyBorder="1">
      <alignment vertical="center"/>
    </xf>
    <xf numFmtId="177" fontId="5" fillId="0" borderId="22" xfId="2" applyNumberFormat="1" applyFont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176" fontId="5" fillId="0" borderId="0" xfId="1" applyNumberFormat="1" applyFont="1">
      <alignment vertical="center"/>
    </xf>
    <xf numFmtId="0" fontId="5" fillId="0" borderId="23" xfId="1" applyFont="1" applyBorder="1">
      <alignment vertical="center"/>
    </xf>
    <xf numFmtId="0" fontId="5" fillId="0" borderId="2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49" fontId="5" fillId="0" borderId="42" xfId="1" applyNumberFormat="1" applyFont="1" applyBorder="1" applyAlignment="1">
      <alignment horizontal="center" vertical="center"/>
    </xf>
    <xf numFmtId="49" fontId="5" fillId="0" borderId="43" xfId="1" applyNumberFormat="1" applyFont="1" applyBorder="1" applyAlignment="1">
      <alignment horizontal="center" vertical="center"/>
    </xf>
    <xf numFmtId="0" fontId="7" fillId="0" borderId="44" xfId="1" applyFont="1" applyBorder="1" applyAlignment="1">
      <alignment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176" fontId="5" fillId="0" borderId="46" xfId="2" applyNumberFormat="1" applyFont="1" applyBorder="1">
      <alignment vertical="center"/>
    </xf>
    <xf numFmtId="176" fontId="5" fillId="0" borderId="43" xfId="2" applyNumberFormat="1" applyFont="1" applyBorder="1">
      <alignment vertical="center"/>
    </xf>
    <xf numFmtId="177" fontId="5" fillId="0" borderId="43" xfId="2" applyNumberFormat="1" applyFont="1" applyBorder="1">
      <alignment vertical="center"/>
    </xf>
    <xf numFmtId="177" fontId="5" fillId="0" borderId="45" xfId="2" applyNumberFormat="1" applyFont="1" applyBorder="1">
      <alignment vertical="center"/>
    </xf>
    <xf numFmtId="178" fontId="5" fillId="0" borderId="46" xfId="2" applyNumberFormat="1" applyFont="1" applyBorder="1">
      <alignment vertical="center"/>
    </xf>
    <xf numFmtId="176" fontId="5" fillId="0" borderId="49" xfId="1" applyNumberFormat="1" applyFont="1" applyBorder="1">
      <alignment vertical="center"/>
    </xf>
    <xf numFmtId="49" fontId="5" fillId="0" borderId="51" xfId="1" applyNumberFormat="1" applyFont="1" applyBorder="1" applyAlignment="1">
      <alignment horizontal="center" vertical="center"/>
    </xf>
    <xf numFmtId="49" fontId="5" fillId="0" borderId="52" xfId="1" applyNumberFormat="1" applyFont="1" applyBorder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vertical="center" wrapText="1"/>
    </xf>
    <xf numFmtId="0" fontId="7" fillId="0" borderId="55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176" fontId="5" fillId="0" borderId="56" xfId="2" applyNumberFormat="1" applyFont="1" applyBorder="1">
      <alignment vertical="center"/>
    </xf>
    <xf numFmtId="176" fontId="5" fillId="0" borderId="53" xfId="2" applyNumberFormat="1" applyFont="1" applyBorder="1">
      <alignment vertical="center"/>
    </xf>
    <xf numFmtId="177" fontId="5" fillId="0" borderId="53" xfId="2" applyNumberFormat="1" applyFont="1" applyBorder="1">
      <alignment vertical="center"/>
    </xf>
    <xf numFmtId="177" fontId="5" fillId="0" borderId="55" xfId="2" applyNumberFormat="1" applyFont="1" applyBorder="1">
      <alignment vertical="center"/>
    </xf>
    <xf numFmtId="178" fontId="5" fillId="0" borderId="56" xfId="2" applyNumberFormat="1" applyFont="1" applyBorder="1">
      <alignment vertical="center"/>
    </xf>
    <xf numFmtId="176" fontId="5" fillId="0" borderId="59" xfId="1" applyNumberFormat="1" applyFont="1" applyBorder="1">
      <alignment vertical="center"/>
    </xf>
    <xf numFmtId="49" fontId="5" fillId="0" borderId="62" xfId="1" applyNumberFormat="1" applyFont="1" applyBorder="1" applyAlignment="1">
      <alignment horizontal="center" vertical="center"/>
    </xf>
    <xf numFmtId="49" fontId="5" fillId="0" borderId="63" xfId="1" applyNumberFormat="1" applyFont="1" applyBorder="1" applyAlignment="1">
      <alignment horizontal="center" vertical="center"/>
    </xf>
    <xf numFmtId="0" fontId="7" fillId="0" borderId="64" xfId="1" applyFont="1" applyBorder="1" applyAlignment="1">
      <alignment vertical="center" wrapText="1"/>
    </xf>
    <xf numFmtId="0" fontId="7" fillId="0" borderId="65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176" fontId="5" fillId="0" borderId="66" xfId="2" applyNumberFormat="1" applyFont="1" applyBorder="1">
      <alignment vertical="center"/>
    </xf>
    <xf numFmtId="176" fontId="5" fillId="0" borderId="63" xfId="2" applyNumberFormat="1" applyFont="1" applyBorder="1">
      <alignment vertical="center"/>
    </xf>
    <xf numFmtId="177" fontId="5" fillId="0" borderId="63" xfId="2" applyNumberFormat="1" applyFont="1" applyBorder="1">
      <alignment vertical="center"/>
    </xf>
    <xf numFmtId="177" fontId="5" fillId="0" borderId="65" xfId="2" applyNumberFormat="1" applyFont="1" applyBorder="1">
      <alignment vertical="center"/>
    </xf>
    <xf numFmtId="178" fontId="5" fillId="0" borderId="66" xfId="2" applyNumberFormat="1" applyFont="1" applyBorder="1">
      <alignment vertical="center"/>
    </xf>
    <xf numFmtId="176" fontId="5" fillId="0" borderId="64" xfId="1" applyNumberFormat="1" applyFont="1" applyBorder="1">
      <alignment vertical="center"/>
    </xf>
    <xf numFmtId="176" fontId="5" fillId="0" borderId="28" xfId="2" applyNumberFormat="1" applyFont="1" applyBorder="1">
      <alignment vertical="center"/>
    </xf>
    <xf numFmtId="176" fontId="5" fillId="0" borderId="29" xfId="2" applyNumberFormat="1" applyFont="1" applyBorder="1">
      <alignment vertical="center"/>
    </xf>
    <xf numFmtId="177" fontId="5" fillId="0" borderId="29" xfId="2" applyNumberFormat="1" applyFont="1" applyBorder="1">
      <alignment vertical="center"/>
    </xf>
    <xf numFmtId="177" fontId="5" fillId="0" borderId="27" xfId="2" applyNumberFormat="1" applyFont="1" applyBorder="1">
      <alignment vertical="center"/>
    </xf>
    <xf numFmtId="178" fontId="5" fillId="0" borderId="28" xfId="2" applyNumberFormat="1" applyFont="1" applyBorder="1">
      <alignment vertical="center"/>
    </xf>
    <xf numFmtId="0" fontId="5" fillId="0" borderId="80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83" xfId="1" applyFont="1" applyBorder="1">
      <alignment vertical="center"/>
    </xf>
    <xf numFmtId="0" fontId="5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right" vertical="center"/>
    </xf>
    <xf numFmtId="0" fontId="5" fillId="0" borderId="40" xfId="1" applyFont="1" applyBorder="1">
      <alignment vertical="center"/>
    </xf>
    <xf numFmtId="0" fontId="5" fillId="0" borderId="41" xfId="1" applyFont="1" applyBorder="1">
      <alignment vertical="center"/>
    </xf>
    <xf numFmtId="176" fontId="5" fillId="0" borderId="87" xfId="1" applyNumberFormat="1" applyFont="1" applyBorder="1">
      <alignment vertical="center"/>
    </xf>
    <xf numFmtId="176" fontId="5" fillId="0" borderId="22" xfId="1" applyNumberFormat="1" applyFont="1" applyBorder="1">
      <alignment vertical="center"/>
    </xf>
    <xf numFmtId="0" fontId="5" fillId="0" borderId="91" xfId="1" applyFont="1" applyBorder="1" applyAlignment="1">
      <alignment horizontal="right" vertical="center"/>
    </xf>
    <xf numFmtId="176" fontId="9" fillId="0" borderId="43" xfId="2" applyNumberFormat="1" applyFont="1" applyBorder="1">
      <alignment vertical="center"/>
    </xf>
    <xf numFmtId="176" fontId="9" fillId="0" borderId="32" xfId="2" applyNumberFormat="1" applyFont="1" applyBorder="1">
      <alignment vertical="center"/>
    </xf>
    <xf numFmtId="176" fontId="9" fillId="0" borderId="53" xfId="2" applyNumberFormat="1" applyFont="1" applyBorder="1">
      <alignment vertical="center"/>
    </xf>
    <xf numFmtId="176" fontId="9" fillId="0" borderId="63" xfId="2" applyNumberFormat="1" applyFont="1" applyBorder="1">
      <alignment vertical="center"/>
    </xf>
    <xf numFmtId="176" fontId="9" fillId="0" borderId="29" xfId="2" applyNumberFormat="1" applyFont="1" applyBorder="1">
      <alignment vertical="center"/>
    </xf>
    <xf numFmtId="176" fontId="9" fillId="0" borderId="48" xfId="2" applyNumberFormat="1" applyFont="1" applyBorder="1">
      <alignment vertical="center"/>
    </xf>
    <xf numFmtId="176" fontId="9" fillId="0" borderId="13" xfId="2" applyNumberFormat="1" applyFont="1" applyBorder="1">
      <alignment vertical="center"/>
    </xf>
    <xf numFmtId="176" fontId="9" fillId="0" borderId="58" xfId="2" applyNumberFormat="1" applyFont="1" applyBorder="1">
      <alignment vertical="center"/>
    </xf>
    <xf numFmtId="176" fontId="9" fillId="0" borderId="68" xfId="2" applyNumberFormat="1" applyFont="1" applyBorder="1">
      <alignment vertical="center"/>
    </xf>
    <xf numFmtId="176" fontId="9" fillId="0" borderId="30" xfId="2" applyNumberFormat="1" applyFont="1" applyBorder="1">
      <alignment vertical="center"/>
    </xf>
    <xf numFmtId="0" fontId="5" fillId="0" borderId="93" xfId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vertical="center" wrapText="1"/>
    </xf>
    <xf numFmtId="0" fontId="11" fillId="2" borderId="12" xfId="1" applyFont="1" applyFill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94" xfId="1" applyFont="1" applyBorder="1" applyAlignment="1">
      <alignment vertical="center" wrapText="1"/>
    </xf>
    <xf numFmtId="0" fontId="11" fillId="0" borderId="94" xfId="1" applyFont="1" applyBorder="1">
      <alignment vertical="center"/>
    </xf>
    <xf numFmtId="49" fontId="5" fillId="6" borderId="62" xfId="1" applyNumberFormat="1" applyFont="1" applyFill="1" applyBorder="1" applyAlignment="1">
      <alignment horizontal="center" vertical="center"/>
    </xf>
    <xf numFmtId="49" fontId="5" fillId="6" borderId="63" xfId="1" applyNumberFormat="1" applyFont="1" applyFill="1" applyBorder="1" applyAlignment="1">
      <alignment horizontal="center" vertical="center"/>
    </xf>
    <xf numFmtId="0" fontId="7" fillId="6" borderId="64" xfId="1" applyFont="1" applyFill="1" applyBorder="1" applyAlignment="1">
      <alignment vertical="center" wrapText="1"/>
    </xf>
    <xf numFmtId="0" fontId="7" fillId="6" borderId="65" xfId="1" applyFont="1" applyFill="1" applyBorder="1" applyAlignment="1">
      <alignment horizontal="center" vertical="center" wrapText="1"/>
    </xf>
    <xf numFmtId="0" fontId="7" fillId="6" borderId="64" xfId="1" applyFont="1" applyFill="1" applyBorder="1" applyAlignment="1">
      <alignment horizontal="center" vertical="center" wrapText="1"/>
    </xf>
    <xf numFmtId="176" fontId="5" fillId="6" borderId="66" xfId="2" applyNumberFormat="1" applyFont="1" applyFill="1" applyBorder="1">
      <alignment vertical="center"/>
    </xf>
    <xf numFmtId="176" fontId="5" fillId="6" borderId="63" xfId="2" applyNumberFormat="1" applyFont="1" applyFill="1" applyBorder="1">
      <alignment vertical="center"/>
    </xf>
    <xf numFmtId="176" fontId="9" fillId="6" borderId="63" xfId="2" applyNumberFormat="1" applyFont="1" applyFill="1" applyBorder="1">
      <alignment vertical="center"/>
    </xf>
    <xf numFmtId="177" fontId="5" fillId="6" borderId="63" xfId="2" applyNumberFormat="1" applyFont="1" applyFill="1" applyBorder="1">
      <alignment vertical="center"/>
    </xf>
    <xf numFmtId="177" fontId="5" fillId="6" borderId="65" xfId="2" applyNumberFormat="1" applyFont="1" applyFill="1" applyBorder="1">
      <alignment vertical="center"/>
    </xf>
    <xf numFmtId="176" fontId="9" fillId="6" borderId="68" xfId="2" applyNumberFormat="1" applyFont="1" applyFill="1" applyBorder="1">
      <alignment vertical="center"/>
    </xf>
    <xf numFmtId="178" fontId="5" fillId="6" borderId="66" xfId="2" applyNumberFormat="1" applyFont="1" applyFill="1" applyBorder="1">
      <alignment vertical="center"/>
    </xf>
    <xf numFmtId="176" fontId="5" fillId="6" borderId="64" xfId="1" applyNumberFormat="1" applyFont="1" applyFill="1" applyBorder="1">
      <alignment vertical="center"/>
    </xf>
    <xf numFmtId="0" fontId="5" fillId="6" borderId="41" xfId="1" applyFont="1" applyFill="1" applyBorder="1">
      <alignment vertical="center"/>
    </xf>
    <xf numFmtId="0" fontId="5" fillId="6" borderId="93" xfId="1" applyFont="1" applyFill="1" applyBorder="1">
      <alignment vertical="center"/>
    </xf>
    <xf numFmtId="0" fontId="5" fillId="6" borderId="0" xfId="1" applyFont="1" applyFill="1">
      <alignment vertical="center"/>
    </xf>
    <xf numFmtId="49" fontId="5" fillId="6" borderId="52" xfId="1" applyNumberFormat="1" applyFont="1" applyFill="1" applyBorder="1" applyAlignment="1">
      <alignment horizontal="center" vertical="center"/>
    </xf>
    <xf numFmtId="49" fontId="5" fillId="6" borderId="53" xfId="1" applyNumberFormat="1" applyFont="1" applyFill="1" applyBorder="1" applyAlignment="1">
      <alignment horizontal="center" vertical="center"/>
    </xf>
    <xf numFmtId="0" fontId="7" fillId="6" borderId="54" xfId="1" applyFont="1" applyFill="1" applyBorder="1" applyAlignment="1">
      <alignment vertical="center" wrapText="1"/>
    </xf>
    <xf numFmtId="0" fontId="7" fillId="6" borderId="55" xfId="1" applyFont="1" applyFill="1" applyBorder="1" applyAlignment="1">
      <alignment horizontal="center" vertical="center" wrapText="1"/>
    </xf>
    <xf numFmtId="0" fontId="7" fillId="6" borderId="54" xfId="1" applyFont="1" applyFill="1" applyBorder="1" applyAlignment="1">
      <alignment horizontal="center" vertical="center" wrapText="1"/>
    </xf>
    <xf numFmtId="176" fontId="5" fillId="6" borderId="56" xfId="2" applyNumberFormat="1" applyFont="1" applyFill="1" applyBorder="1">
      <alignment vertical="center"/>
    </xf>
    <xf numFmtId="176" fontId="5" fillId="6" borderId="53" xfId="2" applyNumberFormat="1" applyFont="1" applyFill="1" applyBorder="1">
      <alignment vertical="center"/>
    </xf>
    <xf numFmtId="176" fontId="9" fillId="6" borderId="53" xfId="2" applyNumberFormat="1" applyFont="1" applyFill="1" applyBorder="1">
      <alignment vertical="center"/>
    </xf>
    <xf numFmtId="177" fontId="5" fillId="6" borderId="53" xfId="2" applyNumberFormat="1" applyFont="1" applyFill="1" applyBorder="1">
      <alignment vertical="center"/>
    </xf>
    <xf numFmtId="177" fontId="5" fillId="6" borderId="55" xfId="2" applyNumberFormat="1" applyFont="1" applyFill="1" applyBorder="1">
      <alignment vertical="center"/>
    </xf>
    <xf numFmtId="176" fontId="9" fillId="6" borderId="58" xfId="2" applyNumberFormat="1" applyFont="1" applyFill="1" applyBorder="1">
      <alignment vertical="center"/>
    </xf>
    <xf numFmtId="178" fontId="5" fillId="6" borderId="56" xfId="2" applyNumberFormat="1" applyFont="1" applyFill="1" applyBorder="1">
      <alignment vertical="center"/>
    </xf>
    <xf numFmtId="176" fontId="5" fillId="6" borderId="59" xfId="1" applyNumberFormat="1" applyFont="1" applyFill="1" applyBorder="1">
      <alignment vertical="center"/>
    </xf>
    <xf numFmtId="0" fontId="7" fillId="6" borderId="12" xfId="1" applyFont="1" applyFill="1" applyBorder="1" applyAlignment="1">
      <alignment vertical="center" wrapText="1"/>
    </xf>
    <xf numFmtId="0" fontId="5" fillId="6" borderId="79" xfId="1" applyFont="1" applyFill="1" applyBorder="1">
      <alignment vertical="center"/>
    </xf>
    <xf numFmtId="0" fontId="5" fillId="6" borderId="39" xfId="1" applyFont="1" applyFill="1" applyBorder="1">
      <alignment vertical="center"/>
    </xf>
    <xf numFmtId="49" fontId="5" fillId="6" borderId="72" xfId="1" applyNumberFormat="1" applyFont="1" applyFill="1" applyBorder="1" applyAlignment="1">
      <alignment horizontal="center" vertical="center"/>
    </xf>
    <xf numFmtId="49" fontId="5" fillId="6" borderId="23" xfId="1" applyNumberFormat="1" applyFont="1" applyFill="1" applyBorder="1" applyAlignment="1">
      <alignment horizontal="center" vertical="center"/>
    </xf>
    <xf numFmtId="0" fontId="7" fillId="6" borderId="0" xfId="1" applyFont="1" applyFill="1" applyAlignment="1">
      <alignment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176" fontId="5" fillId="6" borderId="24" xfId="2" applyNumberFormat="1" applyFont="1" applyFill="1" applyBorder="1">
      <alignment vertical="center"/>
    </xf>
    <xf numFmtId="176" fontId="5" fillId="6" borderId="23" xfId="2" applyNumberFormat="1" applyFont="1" applyFill="1" applyBorder="1">
      <alignment vertical="center"/>
    </xf>
    <xf numFmtId="176" fontId="9" fillId="6" borderId="23" xfId="2" applyNumberFormat="1" applyFont="1" applyFill="1" applyBorder="1">
      <alignment vertical="center"/>
    </xf>
    <xf numFmtId="177" fontId="5" fillId="6" borderId="23" xfId="2" applyNumberFormat="1" applyFont="1" applyFill="1" applyBorder="1">
      <alignment vertical="center"/>
    </xf>
    <xf numFmtId="177" fontId="5" fillId="6" borderId="10" xfId="2" applyNumberFormat="1" applyFont="1" applyFill="1" applyBorder="1">
      <alignment vertical="center"/>
    </xf>
    <xf numFmtId="176" fontId="9" fillId="6" borderId="9" xfId="2" applyNumberFormat="1" applyFont="1" applyFill="1" applyBorder="1">
      <alignment vertical="center"/>
    </xf>
    <xf numFmtId="178" fontId="5" fillId="6" borderId="24" xfId="2" applyNumberFormat="1" applyFont="1" applyFill="1" applyBorder="1">
      <alignment vertical="center"/>
    </xf>
    <xf numFmtId="176" fontId="5" fillId="6" borderId="0" xfId="1" applyNumberFormat="1" applyFont="1" applyFill="1">
      <alignment vertical="center"/>
    </xf>
    <xf numFmtId="176" fontId="5" fillId="0" borderId="56" xfId="2" applyNumberFormat="1" applyFont="1" applyFill="1" applyBorder="1">
      <alignment vertical="center"/>
    </xf>
    <xf numFmtId="176" fontId="5" fillId="0" borderId="53" xfId="2" applyNumberFormat="1" applyFont="1" applyFill="1" applyBorder="1">
      <alignment vertical="center"/>
    </xf>
    <xf numFmtId="176" fontId="9" fillId="0" borderId="53" xfId="2" applyNumberFormat="1" applyFont="1" applyFill="1" applyBorder="1">
      <alignment vertical="center"/>
    </xf>
    <xf numFmtId="177" fontId="5" fillId="0" borderId="53" xfId="2" applyNumberFormat="1" applyFont="1" applyFill="1" applyBorder="1">
      <alignment vertical="center"/>
    </xf>
    <xf numFmtId="177" fontId="5" fillId="0" borderId="55" xfId="2" applyNumberFormat="1" applyFont="1" applyFill="1" applyBorder="1">
      <alignment vertical="center"/>
    </xf>
    <xf numFmtId="176" fontId="9" fillId="0" borderId="58" xfId="2" applyNumberFormat="1" applyFont="1" applyFill="1" applyBorder="1">
      <alignment vertical="center"/>
    </xf>
    <xf numFmtId="178" fontId="5" fillId="0" borderId="56" xfId="2" applyNumberFormat="1" applyFont="1" applyFill="1" applyBorder="1">
      <alignment vertical="center"/>
    </xf>
    <xf numFmtId="0" fontId="13" fillId="0" borderId="0" xfId="0" applyFo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49" fontId="11" fillId="2" borderId="11" xfId="1" applyNumberFormat="1" applyFont="1" applyFill="1" applyBorder="1" applyAlignment="1">
      <alignment horizontal="center" vertical="center"/>
    </xf>
    <xf numFmtId="38" fontId="11" fillId="0" borderId="12" xfId="3" applyFont="1" applyFill="1" applyBorder="1">
      <alignment vertical="center"/>
    </xf>
    <xf numFmtId="49" fontId="11" fillId="0" borderId="11" xfId="1" applyNumberFormat="1" applyFont="1" applyBorder="1" applyAlignment="1">
      <alignment horizontal="center" vertical="center"/>
    </xf>
    <xf numFmtId="38" fontId="11" fillId="0" borderId="102" xfId="3" applyFont="1" applyFill="1" applyBorder="1">
      <alignment vertical="center"/>
    </xf>
    <xf numFmtId="49" fontId="11" fillId="0" borderId="94" xfId="1" applyNumberFormat="1" applyFont="1" applyBorder="1" applyAlignment="1">
      <alignment horizontal="center" vertical="center"/>
    </xf>
    <xf numFmtId="0" fontId="11" fillId="0" borderId="94" xfId="1" applyFont="1" applyBorder="1" applyAlignment="1">
      <alignment horizontal="center" vertical="center" wrapText="1"/>
    </xf>
    <xf numFmtId="176" fontId="11" fillId="0" borderId="94" xfId="2" applyNumberFormat="1" applyFont="1" applyBorder="1">
      <alignment vertical="center"/>
    </xf>
    <xf numFmtId="178" fontId="11" fillId="0" borderId="94" xfId="2" applyNumberFormat="1" applyFont="1" applyFill="1" applyBorder="1">
      <alignment vertical="center"/>
    </xf>
    <xf numFmtId="38" fontId="11" fillId="2" borderId="12" xfId="3" applyFont="1" applyFill="1" applyBorder="1">
      <alignment vertical="center"/>
    </xf>
    <xf numFmtId="38" fontId="11" fillId="0" borderId="102" xfId="3" applyFont="1" applyBorder="1">
      <alignment vertical="center"/>
    </xf>
    <xf numFmtId="38" fontId="11" fillId="4" borderId="12" xfId="3" applyFont="1" applyFill="1" applyBorder="1">
      <alignment vertical="center"/>
    </xf>
    <xf numFmtId="38" fontId="11" fillId="4" borderId="102" xfId="3" applyFont="1" applyFill="1" applyBorder="1">
      <alignment vertical="center"/>
    </xf>
    <xf numFmtId="176" fontId="11" fillId="4" borderId="94" xfId="2" applyNumberFormat="1" applyFont="1" applyFill="1" applyBorder="1">
      <alignment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0" xfId="1" applyFont="1" applyFill="1">
      <alignment vertical="center"/>
    </xf>
    <xf numFmtId="179" fontId="11" fillId="4" borderId="12" xfId="3" applyNumberFormat="1" applyFont="1" applyFill="1" applyBorder="1">
      <alignment vertical="center"/>
    </xf>
    <xf numFmtId="179" fontId="11" fillId="2" borderId="12" xfId="3" applyNumberFormat="1" applyFont="1" applyFill="1" applyBorder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6" fillId="7" borderId="0" xfId="1" applyFont="1" applyFill="1" applyAlignment="1">
      <alignment horizontal="centerContinuous" vertical="center" wrapText="1"/>
    </xf>
    <xf numFmtId="0" fontId="15" fillId="7" borderId="0" xfId="1" applyFont="1" applyFill="1" applyAlignment="1">
      <alignment horizontal="centerContinuous" vertical="center" wrapText="1"/>
    </xf>
    <xf numFmtId="0" fontId="17" fillId="7" borderId="0" xfId="1" applyFont="1" applyFill="1" applyAlignment="1">
      <alignment horizontal="centerContinuous" vertical="center"/>
    </xf>
    <xf numFmtId="0" fontId="17" fillId="0" borderId="0" xfId="1" applyFont="1">
      <alignment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/>
    </xf>
    <xf numFmtId="49" fontId="15" fillId="2" borderId="12" xfId="1" applyNumberFormat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vertical="center" wrapText="1"/>
    </xf>
    <xf numFmtId="0" fontId="15" fillId="2" borderId="12" xfId="1" applyFont="1" applyFill="1" applyBorder="1" applyAlignment="1">
      <alignment horizontal="center" vertical="center" wrapText="1"/>
    </xf>
    <xf numFmtId="38" fontId="15" fillId="2" borderId="12" xfId="3" applyFont="1" applyFill="1" applyBorder="1">
      <alignment vertical="center"/>
    </xf>
    <xf numFmtId="179" fontId="15" fillId="2" borderId="12" xfId="3" applyNumberFormat="1" applyFont="1" applyFill="1" applyBorder="1">
      <alignment vertical="center"/>
    </xf>
    <xf numFmtId="0" fontId="15" fillId="4" borderId="12" xfId="1" applyFont="1" applyFill="1" applyBorder="1" applyAlignment="1">
      <alignment horizontal="center" vertical="center"/>
    </xf>
    <xf numFmtId="0" fontId="15" fillId="4" borderId="100" xfId="1" applyFont="1" applyFill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12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38" fontId="15" fillId="0" borderId="12" xfId="3" applyFont="1" applyFill="1" applyBorder="1">
      <alignment vertical="center"/>
    </xf>
    <xf numFmtId="38" fontId="15" fillId="4" borderId="12" xfId="3" applyFont="1" applyFill="1" applyBorder="1">
      <alignment vertical="center"/>
    </xf>
    <xf numFmtId="179" fontId="15" fillId="4" borderId="12" xfId="3" applyNumberFormat="1" applyFont="1" applyFill="1" applyBorder="1">
      <alignment vertical="center"/>
    </xf>
    <xf numFmtId="0" fontId="15" fillId="0" borderId="12" xfId="1" applyFont="1" applyBorder="1" applyAlignment="1">
      <alignment horizontal="center" vertical="center"/>
    </xf>
    <xf numFmtId="0" fontId="15" fillId="0" borderId="100" xfId="1" applyFont="1" applyBorder="1" applyAlignment="1">
      <alignment horizontal="center" vertical="center"/>
    </xf>
    <xf numFmtId="38" fontId="15" fillId="0" borderId="102" xfId="3" applyFont="1" applyFill="1" applyBorder="1">
      <alignment vertical="center"/>
    </xf>
    <xf numFmtId="38" fontId="15" fillId="4" borderId="102" xfId="3" applyFont="1" applyFill="1" applyBorder="1">
      <alignment vertical="center"/>
    </xf>
    <xf numFmtId="0" fontId="15" fillId="4" borderId="102" xfId="1" applyFont="1" applyFill="1" applyBorder="1">
      <alignment vertical="center"/>
    </xf>
    <xf numFmtId="0" fontId="15" fillId="4" borderId="103" xfId="1" applyFont="1" applyFill="1" applyBorder="1">
      <alignment vertical="center"/>
    </xf>
    <xf numFmtId="0" fontId="18" fillId="3" borderId="95" xfId="1" applyFont="1" applyFill="1" applyBorder="1" applyAlignment="1">
      <alignment vertical="center" wrapText="1"/>
    </xf>
    <xf numFmtId="0" fontId="18" fillId="3" borderId="96" xfId="1" applyFont="1" applyFill="1" applyBorder="1" applyAlignment="1">
      <alignment vertical="center" wrapText="1"/>
    </xf>
    <xf numFmtId="0" fontId="18" fillId="3" borderId="97" xfId="1" applyFont="1" applyFill="1" applyBorder="1" applyAlignment="1">
      <alignment vertical="center" wrapText="1"/>
    </xf>
    <xf numFmtId="0" fontId="15" fillId="5" borderId="98" xfId="1" applyFont="1" applyFill="1" applyBorder="1" applyAlignment="1">
      <alignment vertical="center" wrapText="1"/>
    </xf>
    <xf numFmtId="0" fontId="15" fillId="5" borderId="99" xfId="1" applyFont="1" applyFill="1" applyBorder="1" applyAlignment="1">
      <alignment vertical="center" wrapText="1"/>
    </xf>
    <xf numFmtId="0" fontId="5" fillId="4" borderId="23" xfId="1" applyFont="1" applyFill="1" applyBorder="1">
      <alignment vertical="center"/>
    </xf>
    <xf numFmtId="176" fontId="5" fillId="4" borderId="43" xfId="2" applyNumberFormat="1" applyFont="1" applyFill="1" applyBorder="1">
      <alignment vertical="center"/>
    </xf>
    <xf numFmtId="176" fontId="5" fillId="4" borderId="32" xfId="2" applyNumberFormat="1" applyFont="1" applyFill="1" applyBorder="1">
      <alignment vertical="center"/>
    </xf>
    <xf numFmtId="176" fontId="5" fillId="4" borderId="53" xfId="2" applyNumberFormat="1" applyFont="1" applyFill="1" applyBorder="1">
      <alignment vertical="center"/>
    </xf>
    <xf numFmtId="176" fontId="5" fillId="4" borderId="63" xfId="2" applyNumberFormat="1" applyFont="1" applyFill="1" applyBorder="1">
      <alignment vertical="center"/>
    </xf>
    <xf numFmtId="176" fontId="5" fillId="4" borderId="23" xfId="2" applyNumberFormat="1" applyFont="1" applyFill="1" applyBorder="1">
      <alignment vertical="center"/>
    </xf>
    <xf numFmtId="176" fontId="5" fillId="4" borderId="29" xfId="2" applyNumberFormat="1" applyFont="1" applyFill="1" applyBorder="1">
      <alignment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177" fontId="5" fillId="4" borderId="43" xfId="2" applyNumberFormat="1" applyFont="1" applyFill="1" applyBorder="1">
      <alignment vertical="center"/>
    </xf>
    <xf numFmtId="177" fontId="5" fillId="4" borderId="47" xfId="2" applyNumberFormat="1" applyFont="1" applyFill="1" applyBorder="1">
      <alignment vertical="center"/>
    </xf>
    <xf numFmtId="177" fontId="5" fillId="4" borderId="45" xfId="2" applyNumberFormat="1" applyFont="1" applyFill="1" applyBorder="1">
      <alignment vertical="center"/>
    </xf>
    <xf numFmtId="177" fontId="5" fillId="4" borderId="32" xfId="2" applyNumberFormat="1" applyFont="1" applyFill="1" applyBorder="1">
      <alignment vertical="center"/>
    </xf>
    <xf numFmtId="177" fontId="5" fillId="4" borderId="15" xfId="2" applyNumberFormat="1" applyFont="1" applyFill="1" applyBorder="1">
      <alignment vertical="center"/>
    </xf>
    <xf numFmtId="177" fontId="5" fillId="4" borderId="22" xfId="2" applyNumberFormat="1" applyFont="1" applyFill="1" applyBorder="1">
      <alignment vertical="center"/>
    </xf>
    <xf numFmtId="177" fontId="5" fillId="4" borderId="53" xfId="2" applyNumberFormat="1" applyFont="1" applyFill="1" applyBorder="1">
      <alignment vertical="center"/>
    </xf>
    <xf numFmtId="177" fontId="5" fillId="4" borderId="57" xfId="2" applyNumberFormat="1" applyFont="1" applyFill="1" applyBorder="1">
      <alignment vertical="center"/>
    </xf>
    <xf numFmtId="177" fontId="5" fillId="4" borderId="55" xfId="2" applyNumberFormat="1" applyFont="1" applyFill="1" applyBorder="1">
      <alignment vertical="center"/>
    </xf>
    <xf numFmtId="177" fontId="5" fillId="4" borderId="63" xfId="2" applyNumberFormat="1" applyFont="1" applyFill="1" applyBorder="1">
      <alignment vertical="center"/>
    </xf>
    <xf numFmtId="177" fontId="5" fillId="4" borderId="67" xfId="2" applyNumberFormat="1" applyFont="1" applyFill="1" applyBorder="1">
      <alignment vertical="center"/>
    </xf>
    <xf numFmtId="177" fontId="5" fillId="4" borderId="65" xfId="2" applyNumberFormat="1" applyFont="1" applyFill="1" applyBorder="1">
      <alignment vertical="center"/>
    </xf>
    <xf numFmtId="177" fontId="5" fillId="4" borderId="23" xfId="2" applyNumberFormat="1" applyFont="1" applyFill="1" applyBorder="1">
      <alignment vertical="center"/>
    </xf>
    <xf numFmtId="177" fontId="5" fillId="4" borderId="36" xfId="2" applyNumberFormat="1" applyFont="1" applyFill="1" applyBorder="1">
      <alignment vertical="center"/>
    </xf>
    <xf numFmtId="177" fontId="5" fillId="4" borderId="10" xfId="2" applyNumberFormat="1" applyFont="1" applyFill="1" applyBorder="1">
      <alignment vertical="center"/>
    </xf>
    <xf numFmtId="177" fontId="5" fillId="4" borderId="29" xfId="2" applyNumberFormat="1" applyFont="1" applyFill="1" applyBorder="1">
      <alignment vertical="center"/>
    </xf>
    <xf numFmtId="177" fontId="5" fillId="4" borderId="71" xfId="2" applyNumberFormat="1" applyFont="1" applyFill="1" applyBorder="1">
      <alignment vertical="center"/>
    </xf>
    <xf numFmtId="177" fontId="5" fillId="4" borderId="27" xfId="2" applyNumberFormat="1" applyFont="1" applyFill="1" applyBorder="1">
      <alignment vertical="center"/>
    </xf>
    <xf numFmtId="0" fontId="5" fillId="4" borderId="9" xfId="1" applyFont="1" applyFill="1" applyBorder="1" applyAlignment="1">
      <alignment horizontal="center" vertical="center"/>
    </xf>
    <xf numFmtId="176" fontId="5" fillId="4" borderId="46" xfId="2" applyNumberFormat="1" applyFont="1" applyFill="1" applyBorder="1">
      <alignment vertical="center"/>
    </xf>
    <xf numFmtId="176" fontId="5" fillId="4" borderId="48" xfId="2" applyNumberFormat="1" applyFont="1" applyFill="1" applyBorder="1">
      <alignment vertical="center"/>
    </xf>
    <xf numFmtId="176" fontId="5" fillId="4" borderId="31" xfId="2" applyNumberFormat="1" applyFont="1" applyFill="1" applyBorder="1">
      <alignment vertical="center"/>
    </xf>
    <xf numFmtId="176" fontId="5" fillId="4" borderId="13" xfId="2" applyNumberFormat="1" applyFont="1" applyFill="1" applyBorder="1">
      <alignment vertical="center"/>
    </xf>
    <xf numFmtId="176" fontId="5" fillId="4" borderId="56" xfId="2" applyNumberFormat="1" applyFont="1" applyFill="1" applyBorder="1">
      <alignment vertical="center"/>
    </xf>
    <xf numFmtId="176" fontId="5" fillId="4" borderId="58" xfId="2" applyNumberFormat="1" applyFont="1" applyFill="1" applyBorder="1">
      <alignment vertical="center"/>
    </xf>
    <xf numFmtId="176" fontId="5" fillId="4" borderId="66" xfId="2" applyNumberFormat="1" applyFont="1" applyFill="1" applyBorder="1">
      <alignment vertical="center"/>
    </xf>
    <xf numFmtId="176" fontId="5" fillId="4" borderId="68" xfId="2" applyNumberFormat="1" applyFont="1" applyFill="1" applyBorder="1">
      <alignment vertical="center"/>
    </xf>
    <xf numFmtId="176" fontId="5" fillId="4" borderId="24" xfId="2" applyNumberFormat="1" applyFont="1" applyFill="1" applyBorder="1">
      <alignment vertical="center"/>
    </xf>
    <xf numFmtId="176" fontId="5" fillId="4" borderId="9" xfId="2" applyNumberFormat="1" applyFont="1" applyFill="1" applyBorder="1">
      <alignment vertical="center"/>
    </xf>
    <xf numFmtId="176" fontId="5" fillId="4" borderId="28" xfId="2" applyNumberFormat="1" applyFont="1" applyFill="1" applyBorder="1">
      <alignment vertical="center"/>
    </xf>
    <xf numFmtId="176" fontId="5" fillId="4" borderId="30" xfId="2" applyNumberFormat="1" applyFont="1" applyFill="1" applyBorder="1">
      <alignment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4" borderId="50" xfId="1" applyFont="1" applyFill="1" applyBorder="1" applyAlignment="1">
      <alignment horizontal="center" vertical="center"/>
    </xf>
    <xf numFmtId="49" fontId="5" fillId="4" borderId="46" xfId="1" applyNumberFormat="1" applyFont="1" applyFill="1" applyBorder="1" applyAlignment="1">
      <alignment horizontal="center" vertical="center"/>
    </xf>
    <xf numFmtId="49" fontId="5" fillId="4" borderId="43" xfId="1" applyNumberFormat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 wrapText="1"/>
    </xf>
    <xf numFmtId="0" fontId="7" fillId="4" borderId="45" xfId="1" applyFont="1" applyFill="1" applyBorder="1" applyAlignment="1">
      <alignment vertical="center" wrapText="1"/>
    </xf>
    <xf numFmtId="0" fontId="7" fillId="4" borderId="47" xfId="1" applyFont="1" applyFill="1" applyBorder="1" applyAlignment="1">
      <alignment vertical="center" wrapText="1"/>
    </xf>
    <xf numFmtId="0" fontId="5" fillId="4" borderId="33" xfId="1" applyFont="1" applyFill="1" applyBorder="1" applyAlignment="1">
      <alignment horizontal="center" vertical="center"/>
    </xf>
    <xf numFmtId="49" fontId="5" fillId="4" borderId="31" xfId="1" applyNumberFormat="1" applyFont="1" applyFill="1" applyBorder="1" applyAlignment="1">
      <alignment horizontal="center" vertical="center"/>
    </xf>
    <xf numFmtId="49" fontId="5" fillId="4" borderId="32" xfId="1" applyNumberFormat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22" xfId="1" applyFont="1" applyFill="1" applyBorder="1" applyAlignment="1">
      <alignment vertical="center" wrapText="1"/>
    </xf>
    <xf numFmtId="0" fontId="7" fillId="4" borderId="15" xfId="1" applyFont="1" applyFill="1" applyBorder="1" applyAlignment="1">
      <alignment vertical="center" wrapText="1"/>
    </xf>
    <xf numFmtId="0" fontId="5" fillId="4" borderId="60" xfId="1" applyFont="1" applyFill="1" applyBorder="1" applyAlignment="1">
      <alignment horizontal="center" vertical="center"/>
    </xf>
    <xf numFmtId="49" fontId="5" fillId="4" borderId="56" xfId="1" applyNumberFormat="1" applyFont="1" applyFill="1" applyBorder="1" applyAlignment="1">
      <alignment horizontal="center" vertical="center"/>
    </xf>
    <xf numFmtId="49" fontId="5" fillId="4" borderId="53" xfId="1" applyNumberFormat="1" applyFont="1" applyFill="1" applyBorder="1" applyAlignment="1">
      <alignment horizontal="center" vertical="center"/>
    </xf>
    <xf numFmtId="0" fontId="7" fillId="4" borderId="54" xfId="1" applyFont="1" applyFill="1" applyBorder="1" applyAlignment="1">
      <alignment vertical="center" wrapText="1"/>
    </xf>
    <xf numFmtId="0" fontId="7" fillId="4" borderId="55" xfId="1" applyFont="1" applyFill="1" applyBorder="1" applyAlignment="1">
      <alignment vertical="center" wrapText="1"/>
    </xf>
    <xf numFmtId="0" fontId="7" fillId="4" borderId="57" xfId="1" applyFont="1" applyFill="1" applyBorder="1" applyAlignment="1">
      <alignment vertical="center" wrapText="1"/>
    </xf>
    <xf numFmtId="0" fontId="5" fillId="4" borderId="69" xfId="1" applyFont="1" applyFill="1" applyBorder="1" applyAlignment="1">
      <alignment horizontal="center" vertical="center"/>
    </xf>
    <xf numFmtId="49" fontId="5" fillId="4" borderId="66" xfId="1" applyNumberFormat="1" applyFont="1" applyFill="1" applyBorder="1" applyAlignment="1">
      <alignment horizontal="center" vertical="center"/>
    </xf>
    <xf numFmtId="49" fontId="5" fillId="4" borderId="63" xfId="1" applyNumberFormat="1" applyFont="1" applyFill="1" applyBorder="1" applyAlignment="1">
      <alignment horizontal="center" vertical="center"/>
    </xf>
    <xf numFmtId="0" fontId="7" fillId="4" borderId="64" xfId="1" applyFont="1" applyFill="1" applyBorder="1" applyAlignment="1">
      <alignment vertical="center" wrapText="1"/>
    </xf>
    <xf numFmtId="0" fontId="7" fillId="4" borderId="65" xfId="1" applyFont="1" applyFill="1" applyBorder="1" applyAlignment="1">
      <alignment vertical="center" wrapText="1"/>
    </xf>
    <xf numFmtId="0" fontId="7" fillId="4" borderId="67" xfId="1" applyFont="1" applyFill="1" applyBorder="1" applyAlignment="1">
      <alignment vertical="center" wrapText="1"/>
    </xf>
    <xf numFmtId="0" fontId="5" fillId="4" borderId="18" xfId="1" applyFont="1" applyFill="1" applyBorder="1" applyAlignment="1">
      <alignment horizontal="center" vertical="center"/>
    </xf>
    <xf numFmtId="49" fontId="5" fillId="4" borderId="24" xfId="1" applyNumberFormat="1" applyFont="1" applyFill="1" applyBorder="1" applyAlignment="1">
      <alignment horizontal="center" vertical="center"/>
    </xf>
    <xf numFmtId="49" fontId="5" fillId="4" borderId="23" xfId="1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vertical="center" wrapText="1"/>
    </xf>
    <xf numFmtId="0" fontId="7" fillId="4" borderId="10" xfId="1" applyFont="1" applyFill="1" applyBorder="1" applyAlignment="1">
      <alignment vertical="center" wrapText="1"/>
    </xf>
    <xf numFmtId="0" fontId="7" fillId="4" borderId="36" xfId="1" applyFont="1" applyFill="1" applyBorder="1" applyAlignment="1">
      <alignment vertical="center" wrapText="1"/>
    </xf>
    <xf numFmtId="0" fontId="5" fillId="4" borderId="0" xfId="1" applyFont="1" applyFill="1">
      <alignment vertical="center"/>
    </xf>
    <xf numFmtId="0" fontId="5" fillId="4" borderId="83" xfId="1" applyFont="1" applyFill="1" applyBorder="1">
      <alignment vertical="center"/>
    </xf>
    <xf numFmtId="0" fontId="5" fillId="4" borderId="83" xfId="1" applyFont="1" applyFill="1" applyBorder="1" applyAlignment="1">
      <alignment horizontal="center" vertical="center"/>
    </xf>
    <xf numFmtId="0" fontId="5" fillId="4" borderId="81" xfId="1" applyFont="1" applyFill="1" applyBorder="1" applyAlignment="1">
      <alignment horizontal="center" vertical="center"/>
    </xf>
    <xf numFmtId="0" fontId="5" fillId="4" borderId="84" xfId="1" applyFont="1" applyFill="1" applyBorder="1" applyAlignment="1">
      <alignment horizontal="center" vertical="center"/>
    </xf>
    <xf numFmtId="0" fontId="5" fillId="4" borderId="86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/>
    </xf>
    <xf numFmtId="0" fontId="5" fillId="4" borderId="78" xfId="1" applyFont="1" applyFill="1" applyBorder="1" applyAlignment="1">
      <alignment horizontal="center" vertical="center"/>
    </xf>
    <xf numFmtId="49" fontId="5" fillId="4" borderId="88" xfId="1" applyNumberFormat="1" applyFont="1" applyFill="1" applyBorder="1" applyAlignment="1">
      <alignment horizontal="center" vertical="center"/>
    </xf>
    <xf numFmtId="49" fontId="5" fillId="4" borderId="89" xfId="1" applyNumberFormat="1" applyFont="1" applyFill="1" applyBorder="1" applyAlignment="1">
      <alignment horizontal="center" vertical="center"/>
    </xf>
    <xf numFmtId="0" fontId="7" fillId="4" borderId="49" xfId="1" applyFont="1" applyFill="1" applyBorder="1" applyAlignment="1">
      <alignment vertical="center" wrapText="1"/>
    </xf>
    <xf numFmtId="0" fontId="7" fillId="4" borderId="75" xfId="1" applyFont="1" applyFill="1" applyBorder="1" applyAlignment="1">
      <alignment vertical="center" wrapText="1"/>
    </xf>
    <xf numFmtId="0" fontId="7" fillId="4" borderId="90" xfId="1" applyFont="1" applyFill="1" applyBorder="1" applyAlignment="1">
      <alignment vertical="center" wrapText="1"/>
    </xf>
    <xf numFmtId="0" fontId="5" fillId="4" borderId="85" xfId="1" applyFont="1" applyFill="1" applyBorder="1" applyAlignment="1">
      <alignment horizontal="center" vertical="center"/>
    </xf>
    <xf numFmtId="49" fontId="5" fillId="4" borderId="82" xfId="1" applyNumberFormat="1" applyFont="1" applyFill="1" applyBorder="1" applyAlignment="1">
      <alignment horizontal="center" vertical="center"/>
    </xf>
    <xf numFmtId="49" fontId="5" fillId="4" borderId="83" xfId="1" applyNumberFormat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vertical="center" wrapText="1"/>
    </xf>
    <xf numFmtId="0" fontId="7" fillId="4" borderId="81" xfId="1" applyFont="1" applyFill="1" applyBorder="1" applyAlignment="1">
      <alignment vertical="center" wrapText="1"/>
    </xf>
    <xf numFmtId="0" fontId="7" fillId="4" borderId="91" xfId="1" applyFont="1" applyFill="1" applyBorder="1" applyAlignment="1">
      <alignment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4" borderId="12" xfId="1" applyFont="1" applyFill="1" applyBorder="1" applyAlignment="1">
      <alignment horizontal="center" vertical="center"/>
    </xf>
    <xf numFmtId="0" fontId="17" fillId="4" borderId="10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00" xfId="1" applyFont="1" applyBorder="1" applyAlignment="1">
      <alignment horizontal="center" vertical="center"/>
    </xf>
    <xf numFmtId="0" fontId="17" fillId="4" borderId="102" xfId="1" applyFont="1" applyFill="1" applyBorder="1">
      <alignment vertical="center"/>
    </xf>
    <xf numFmtId="0" fontId="17" fillId="4" borderId="103" xfId="1" applyFont="1" applyFill="1" applyBorder="1">
      <alignment vertical="center"/>
    </xf>
    <xf numFmtId="0" fontId="19" fillId="0" borderId="94" xfId="1" applyFont="1" applyBorder="1">
      <alignment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4" borderId="12" xfId="1" applyFont="1" applyFill="1" applyBorder="1" applyAlignment="1">
      <alignment horizontal="center" vertical="center"/>
    </xf>
    <xf numFmtId="0" fontId="19" fillId="4" borderId="100" xfId="1" applyFont="1" applyFill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00" xfId="1" applyFont="1" applyBorder="1" applyAlignment="1">
      <alignment horizontal="center" vertical="center"/>
    </xf>
    <xf numFmtId="0" fontId="19" fillId="4" borderId="102" xfId="1" applyFont="1" applyFill="1" applyBorder="1">
      <alignment vertical="center"/>
    </xf>
    <xf numFmtId="0" fontId="19" fillId="4" borderId="103" xfId="1" applyFont="1" applyFill="1" applyBorder="1">
      <alignment vertical="center"/>
    </xf>
    <xf numFmtId="0" fontId="19" fillId="0" borderId="0" xfId="1" applyFont="1">
      <alignment vertical="center"/>
    </xf>
    <xf numFmtId="0" fontId="17" fillId="4" borderId="20" xfId="1" applyFont="1" applyFill="1" applyBorder="1" applyAlignment="1">
      <alignment horizontal="center" vertical="center"/>
    </xf>
    <xf numFmtId="0" fontId="17" fillId="4" borderId="94" xfId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8" borderId="104" xfId="0" applyFont="1" applyFill="1" applyBorder="1">
      <alignment vertical="center"/>
    </xf>
    <xf numFmtId="0" fontId="20" fillId="8" borderId="105" xfId="0" applyFont="1" applyFill="1" applyBorder="1">
      <alignment vertical="center"/>
    </xf>
    <xf numFmtId="0" fontId="20" fillId="8" borderId="106" xfId="0" applyFont="1" applyFill="1" applyBorder="1">
      <alignment vertical="center"/>
    </xf>
    <xf numFmtId="0" fontId="20" fillId="8" borderId="7" xfId="0" applyFont="1" applyFill="1" applyBorder="1">
      <alignment vertical="center"/>
    </xf>
    <xf numFmtId="0" fontId="20" fillId="7" borderId="8" xfId="0" applyFont="1" applyFill="1" applyBorder="1">
      <alignment vertical="center"/>
    </xf>
    <xf numFmtId="0" fontId="20" fillId="8" borderId="0" xfId="0" applyFont="1" applyFill="1">
      <alignment vertical="center"/>
    </xf>
    <xf numFmtId="0" fontId="20" fillId="8" borderId="37" xfId="0" applyFont="1" applyFill="1" applyBorder="1">
      <alignment vertical="center"/>
    </xf>
    <xf numFmtId="0" fontId="20" fillId="8" borderId="18" xfId="0" applyFont="1" applyFill="1" applyBorder="1">
      <alignment vertical="center"/>
    </xf>
    <xf numFmtId="0" fontId="20" fillId="8" borderId="1" xfId="0" applyFont="1" applyFill="1" applyBorder="1">
      <alignment vertical="center"/>
    </xf>
    <xf numFmtId="0" fontId="20" fillId="8" borderId="2" xfId="0" applyFont="1" applyFill="1" applyBorder="1">
      <alignment vertical="center"/>
    </xf>
    <xf numFmtId="0" fontId="20" fillId="8" borderId="35" xfId="0" applyFont="1" applyFill="1" applyBorder="1">
      <alignment vertical="center"/>
    </xf>
    <xf numFmtId="0" fontId="20" fillId="8" borderId="8" xfId="0" applyFont="1" applyFill="1" applyBorder="1">
      <alignment vertical="center"/>
    </xf>
    <xf numFmtId="0" fontId="20" fillId="8" borderId="25" xfId="0" applyFont="1" applyFill="1" applyBorder="1">
      <alignment vertical="center"/>
    </xf>
    <xf numFmtId="0" fontId="20" fillId="8" borderId="26" xfId="0" applyFont="1" applyFill="1" applyBorder="1">
      <alignment vertical="center"/>
    </xf>
    <xf numFmtId="0" fontId="20" fillId="8" borderId="70" xfId="0" applyFont="1" applyFill="1" applyBorder="1">
      <alignment vertical="center"/>
    </xf>
    <xf numFmtId="0" fontId="20" fillId="8" borderId="107" xfId="0" applyFont="1" applyFill="1" applyBorder="1">
      <alignment vertical="center"/>
    </xf>
    <xf numFmtId="0" fontId="20" fillId="7" borderId="0" xfId="0" applyFont="1" applyFill="1">
      <alignment vertical="center"/>
    </xf>
    <xf numFmtId="0" fontId="20" fillId="7" borderId="37" xfId="0" applyFont="1" applyFill="1" applyBorder="1">
      <alignment vertical="center"/>
    </xf>
    <xf numFmtId="0" fontId="21" fillId="9" borderId="108" xfId="0" applyFont="1" applyFill="1" applyBorder="1" applyAlignment="1">
      <alignment horizontal="center" vertical="center" shrinkToFit="1"/>
    </xf>
    <xf numFmtId="0" fontId="21" fillId="9" borderId="108" xfId="1" applyFont="1" applyFill="1" applyBorder="1" applyAlignment="1">
      <alignment horizontal="center" vertical="center" shrinkToFit="1"/>
    </xf>
    <xf numFmtId="0" fontId="21" fillId="9" borderId="0" xfId="0" applyFont="1" applyFill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4" borderId="0" xfId="1" applyFont="1" applyFill="1" applyAlignment="1">
      <alignment vertical="center" shrinkToFit="1"/>
    </xf>
    <xf numFmtId="0" fontId="21" fillId="0" borderId="0" xfId="1" applyFont="1" applyAlignment="1">
      <alignment horizontal="left" vertical="center" shrinkToFit="1"/>
    </xf>
    <xf numFmtId="0" fontId="21" fillId="0" borderId="0" xfId="1" applyFont="1" applyAlignment="1">
      <alignment horizontal="right" vertical="center" shrinkToFit="1"/>
    </xf>
    <xf numFmtId="180" fontId="21" fillId="0" borderId="108" xfId="3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horizontal="right" vertical="center" shrinkToFit="1"/>
    </xf>
    <xf numFmtId="182" fontId="21" fillId="0" borderId="108" xfId="4" applyNumberFormat="1" applyFont="1" applyFill="1" applyBorder="1" applyAlignment="1">
      <alignment horizontal="right" vertical="center" shrinkToFit="1"/>
    </xf>
    <xf numFmtId="181" fontId="21" fillId="0" borderId="108" xfId="1" quotePrefix="1" applyNumberFormat="1" applyFont="1" applyFill="1" applyBorder="1" applyAlignment="1">
      <alignment horizontal="right" vertical="center" shrinkToFit="1"/>
    </xf>
    <xf numFmtId="0" fontId="21" fillId="0" borderId="108" xfId="1" applyFont="1" applyFill="1" applyBorder="1" applyAlignment="1">
      <alignment horizontal="right" vertical="center" shrinkToFit="1"/>
    </xf>
    <xf numFmtId="0" fontId="21" fillId="0" borderId="108" xfId="1" applyFont="1" applyFill="1" applyBorder="1" applyAlignment="1">
      <alignment horizontal="left" vertical="center" shrinkToFit="1"/>
    </xf>
    <xf numFmtId="180" fontId="21" fillId="0" borderId="108" xfId="1" applyNumberFormat="1" applyFont="1" applyFill="1" applyBorder="1" applyAlignment="1">
      <alignment horizontal="right" vertical="center" shrinkToFit="1"/>
    </xf>
    <xf numFmtId="180" fontId="21" fillId="0" borderId="108" xfId="3" applyNumberFormat="1" applyFont="1" applyFill="1" applyBorder="1" applyAlignment="1">
      <alignment vertical="center" shrinkToFit="1"/>
    </xf>
    <xf numFmtId="180" fontId="21" fillId="0" borderId="108" xfId="1" applyNumberFormat="1" applyFont="1" applyFill="1" applyBorder="1" applyAlignment="1">
      <alignment vertical="center" shrinkToFit="1"/>
    </xf>
    <xf numFmtId="0" fontId="21" fillId="4" borderId="108" xfId="1" applyFont="1" applyFill="1" applyBorder="1" applyAlignment="1">
      <alignment horizontal="left" vertical="center" shrinkToFit="1"/>
    </xf>
    <xf numFmtId="0" fontId="21" fillId="7" borderId="108" xfId="1" applyFont="1" applyFill="1" applyBorder="1" applyAlignment="1">
      <alignment horizontal="right" vertical="center" shrinkToFit="1"/>
    </xf>
    <xf numFmtId="0" fontId="21" fillId="7" borderId="108" xfId="1" applyFont="1" applyFill="1" applyBorder="1" applyAlignment="1">
      <alignment horizontal="left" vertical="center" shrinkToFit="1"/>
    </xf>
    <xf numFmtId="180" fontId="21" fillId="7" borderId="108" xfId="3" applyNumberFormat="1" applyFont="1" applyFill="1" applyBorder="1" applyAlignment="1">
      <alignment horizontal="right" vertical="center" shrinkToFit="1"/>
    </xf>
    <xf numFmtId="182" fontId="21" fillId="7" borderId="108" xfId="4" applyNumberFormat="1" applyFont="1" applyFill="1" applyBorder="1" applyAlignment="1">
      <alignment horizontal="right" vertical="center" shrinkToFit="1"/>
    </xf>
    <xf numFmtId="180" fontId="21" fillId="7" borderId="108" xfId="1" applyNumberFormat="1" applyFont="1" applyFill="1" applyBorder="1" applyAlignment="1">
      <alignment horizontal="right" vertical="center" shrinkToFit="1"/>
    </xf>
    <xf numFmtId="0" fontId="21" fillId="6" borderId="108" xfId="1" applyFont="1" applyFill="1" applyBorder="1" applyAlignment="1">
      <alignment horizontal="center" vertical="center" shrinkToFit="1"/>
    </xf>
    <xf numFmtId="0" fontId="21" fillId="4" borderId="108" xfId="1" applyFont="1" applyFill="1" applyBorder="1" applyAlignment="1">
      <alignment horizontal="right" vertical="center" shrinkToFit="1"/>
    </xf>
    <xf numFmtId="38" fontId="21" fillId="4" borderId="108" xfId="3" applyFont="1" applyFill="1" applyBorder="1" applyAlignment="1">
      <alignment horizontal="right" vertical="center" shrinkToFit="1"/>
    </xf>
    <xf numFmtId="49" fontId="15" fillId="0" borderId="101" xfId="1" applyNumberFormat="1" applyFont="1" applyBorder="1" applyAlignment="1">
      <alignment horizontal="center" vertical="center"/>
    </xf>
    <xf numFmtId="49" fontId="15" fillId="0" borderId="102" xfId="1" applyNumberFormat="1" applyFont="1" applyBorder="1" applyAlignment="1">
      <alignment horizontal="center" vertical="center"/>
    </xf>
    <xf numFmtId="0" fontId="11" fillId="0" borderId="101" xfId="1" applyFont="1" applyBorder="1" applyAlignment="1">
      <alignment horizontal="center" vertical="center"/>
    </xf>
    <xf numFmtId="0" fontId="11" fillId="0" borderId="10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90" xfId="1" applyFont="1" applyBorder="1" applyAlignment="1">
      <alignment horizontal="center" vertical="center" wrapText="1"/>
    </xf>
    <xf numFmtId="0" fontId="5" fillId="0" borderId="92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wrapText="1"/>
    </xf>
    <xf numFmtId="0" fontId="5" fillId="0" borderId="23" xfId="1" applyFont="1" applyBorder="1" applyAlignment="1">
      <alignment horizontal="center" wrapText="1"/>
    </xf>
    <xf numFmtId="0" fontId="5" fillId="4" borderId="22" xfId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wrapText="1"/>
    </xf>
    <xf numFmtId="0" fontId="5" fillId="4" borderId="23" xfId="1" applyFont="1" applyFill="1" applyBorder="1" applyAlignment="1">
      <alignment horizontal="center" wrapText="1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 wrapText="1" shrinkToFit="1"/>
    </xf>
    <xf numFmtId="0" fontId="5" fillId="4" borderId="10" xfId="1" applyFont="1" applyFill="1" applyBorder="1" applyAlignment="1">
      <alignment horizontal="center" vertical="center" wrapText="1" shrinkToFit="1"/>
    </xf>
    <xf numFmtId="0" fontId="5" fillId="0" borderId="17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6" fillId="4" borderId="7" xfId="1" applyFont="1" applyFill="1" applyBorder="1" applyAlignment="1">
      <alignment vertical="center" wrapText="1" shrinkToFit="1"/>
    </xf>
    <xf numFmtId="0" fontId="6" fillId="4" borderId="18" xfId="1" applyFont="1" applyFill="1" applyBorder="1" applyAlignment="1">
      <alignment vertical="center" wrapText="1" shrinkToFit="1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4" borderId="82" xfId="1" applyFont="1" applyFill="1" applyBorder="1" applyAlignment="1">
      <alignment horizontal="center" vertical="center"/>
    </xf>
    <xf numFmtId="0" fontId="5" fillId="4" borderId="83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4" borderId="83" xfId="1" applyFont="1" applyFill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 wrapText="1"/>
    </xf>
    <xf numFmtId="0" fontId="6" fillId="4" borderId="78" xfId="1" applyFont="1" applyFill="1" applyBorder="1" applyAlignment="1">
      <alignment vertical="center" wrapText="1" shrinkToFit="1"/>
    </xf>
    <xf numFmtId="0" fontId="6" fillId="4" borderId="85" xfId="1" applyFont="1" applyFill="1" applyBorder="1" applyAlignment="1">
      <alignment vertical="center" wrapText="1" shrinkToFit="1"/>
    </xf>
    <xf numFmtId="0" fontId="5" fillId="4" borderId="76" xfId="1" applyFont="1" applyFill="1" applyBorder="1" applyAlignment="1">
      <alignment horizontal="center"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4" borderId="77" xfId="1" applyFont="1" applyFill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</cellXfs>
  <cellStyles count="5">
    <cellStyle name="パーセント" xfId="4" builtinId="5"/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161926</xdr:colOff>
      <xdr:row>0</xdr:row>
      <xdr:rowOff>76200</xdr:rowOff>
    </xdr:from>
    <xdr:to>
      <xdr:col>37</xdr:col>
      <xdr:colOff>1533525</xdr:colOff>
      <xdr:row>1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C628FD-8B9A-4A82-9CBF-6ADE5E19F3A9}"/>
            </a:ext>
          </a:extLst>
        </xdr:cNvPr>
        <xdr:cNvSpPr/>
      </xdr:nvSpPr>
      <xdr:spPr>
        <a:xfrm>
          <a:off x="14678026" y="76200"/>
          <a:ext cx="3057524" cy="361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記載なしの場合は　</a:t>
          </a:r>
          <a:r>
            <a: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9FA8-FA8F-49F7-86DD-0C2991D1D8CF}">
  <sheetPr>
    <tabColor theme="7" tint="0.39997558519241921"/>
    <pageSetUpPr fitToPage="1"/>
  </sheetPr>
  <dimension ref="A1:AP45"/>
  <sheetViews>
    <sheetView zoomScaleNormal="100" workbookViewId="0">
      <pane xSplit="6" ySplit="3" topLeftCell="AJ4" activePane="bottomRight" state="frozen"/>
      <selection activeCell="AK5" sqref="AK5:AP7"/>
      <selection pane="topRight" activeCell="AK5" sqref="AK5:AP7"/>
      <selection pane="bottomLeft" activeCell="AK5" sqref="AK5:AP7"/>
      <selection pane="bottomRight" activeCell="AK5" sqref="AK5:AP7"/>
    </sheetView>
  </sheetViews>
  <sheetFormatPr defaultColWidth="9" defaultRowHeight="40.5" customHeight="1" x14ac:dyDescent="0.15"/>
  <cols>
    <col min="1" max="5" width="2.25" style="91" customWidth="1"/>
    <col min="6" max="6" width="26" style="90" customWidth="1"/>
    <col min="7" max="8" width="9.625" style="91" customWidth="1"/>
    <col min="9" max="9" width="12.375" style="90" customWidth="1"/>
    <col min="10" max="10" width="9.875" style="90" customWidth="1"/>
    <col min="11" max="11" width="10.375" style="90" customWidth="1"/>
    <col min="12" max="12" width="9.5" style="90" bestFit="1" customWidth="1"/>
    <col min="13" max="13" width="10.875" style="170" hidden="1" customWidth="1"/>
    <col min="14" max="14" width="14" style="90" bestFit="1" customWidth="1"/>
    <col min="15" max="16" width="15.625" style="90" bestFit="1" customWidth="1"/>
    <col min="17" max="17" width="15.125" style="170" hidden="1" customWidth="1"/>
    <col min="18" max="19" width="16.25" style="170" hidden="1" customWidth="1"/>
    <col min="20" max="20" width="14" style="170" hidden="1" customWidth="1"/>
    <col min="21" max="22" width="15.625" style="170" hidden="1" customWidth="1"/>
    <col min="23" max="23" width="15.25" style="170" hidden="1" customWidth="1"/>
    <col min="24" max="24" width="9.5" style="170" hidden="1" customWidth="1"/>
    <col min="25" max="25" width="12.5" style="170" hidden="1" customWidth="1"/>
    <col min="26" max="26" width="14" style="90" bestFit="1" customWidth="1"/>
    <col min="27" max="28" width="15.625" style="170" hidden="1" customWidth="1"/>
    <col min="29" max="30" width="16.25" style="170" hidden="1" customWidth="1"/>
    <col min="31" max="32" width="14" style="170" hidden="1" customWidth="1"/>
    <col min="33" max="33" width="12.875" style="170" hidden="1" customWidth="1"/>
    <col min="34" max="34" width="12.375" style="170" hidden="1" customWidth="1"/>
    <col min="35" max="35" width="16.75" style="90" bestFit="1" customWidth="1"/>
    <col min="36" max="36" width="15.875" style="320" bestFit="1" customWidth="1"/>
    <col min="37" max="37" width="22.125" style="320" bestFit="1" customWidth="1"/>
    <col min="38" max="38" width="26.25" style="320" bestFit="1" customWidth="1"/>
    <col min="39" max="42" width="11.875" style="320" bestFit="1" customWidth="1"/>
    <col min="43" max="16384" width="9" style="152"/>
  </cols>
  <sheetData>
    <row r="1" spans="1:42" ht="20.25" x14ac:dyDescent="0.1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80"/>
      <c r="AK1" s="180"/>
      <c r="AL1" s="180"/>
      <c r="AM1" s="180"/>
      <c r="AN1" s="180"/>
      <c r="AO1" s="180"/>
      <c r="AP1" s="180"/>
    </row>
    <row r="2" spans="1:42" ht="17.25" x14ac:dyDescent="0.15">
      <c r="A2" s="174" t="s">
        <v>150</v>
      </c>
      <c r="B2" s="175"/>
      <c r="C2" s="175"/>
      <c r="D2" s="176"/>
      <c r="E2" s="176"/>
      <c r="F2" s="176"/>
      <c r="G2" s="177" t="s">
        <v>199</v>
      </c>
      <c r="H2" s="178"/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74"/>
      <c r="AJ2" s="180"/>
      <c r="AK2" s="180"/>
      <c r="AL2" s="180"/>
      <c r="AM2" s="180"/>
      <c r="AN2" s="180"/>
      <c r="AO2" s="180"/>
      <c r="AP2" s="180"/>
    </row>
    <row r="3" spans="1:42" ht="40.5" customHeight="1" x14ac:dyDescent="0.15">
      <c r="A3" s="181" t="s">
        <v>151</v>
      </c>
      <c r="B3" s="182" t="s">
        <v>152</v>
      </c>
      <c r="C3" s="182" t="s">
        <v>153</v>
      </c>
      <c r="D3" s="183" t="s">
        <v>154</v>
      </c>
      <c r="E3" s="183" t="s">
        <v>155</v>
      </c>
      <c r="F3" s="183" t="s">
        <v>156</v>
      </c>
      <c r="G3" s="182" t="s">
        <v>157</v>
      </c>
      <c r="H3" s="182" t="s">
        <v>158</v>
      </c>
      <c r="I3" s="183" t="s">
        <v>159</v>
      </c>
      <c r="J3" s="183" t="s">
        <v>160</v>
      </c>
      <c r="K3" s="182" t="s">
        <v>161</v>
      </c>
      <c r="L3" s="183" t="s">
        <v>162</v>
      </c>
      <c r="M3" s="184" t="s">
        <v>172</v>
      </c>
      <c r="N3" s="182" t="s">
        <v>168</v>
      </c>
      <c r="O3" s="182" t="s">
        <v>196</v>
      </c>
      <c r="P3" s="182" t="s">
        <v>197</v>
      </c>
      <c r="Q3" s="185" t="s">
        <v>180</v>
      </c>
      <c r="R3" s="185" t="s">
        <v>181</v>
      </c>
      <c r="S3" s="185" t="s">
        <v>182</v>
      </c>
      <c r="T3" s="185" t="s">
        <v>183</v>
      </c>
      <c r="U3" s="185" t="s">
        <v>173</v>
      </c>
      <c r="V3" s="185" t="s">
        <v>174</v>
      </c>
      <c r="W3" s="185" t="s">
        <v>175</v>
      </c>
      <c r="X3" s="185" t="s">
        <v>176</v>
      </c>
      <c r="Y3" s="185" t="s">
        <v>177</v>
      </c>
      <c r="Z3" s="182" t="s">
        <v>169</v>
      </c>
      <c r="AA3" s="184" t="s">
        <v>184</v>
      </c>
      <c r="AB3" s="185" t="s">
        <v>185</v>
      </c>
      <c r="AC3" s="185" t="s">
        <v>186</v>
      </c>
      <c r="AD3" s="185" t="s">
        <v>187</v>
      </c>
      <c r="AE3" s="185" t="s">
        <v>188</v>
      </c>
      <c r="AF3" s="185" t="s">
        <v>189</v>
      </c>
      <c r="AG3" s="185" t="s">
        <v>192</v>
      </c>
      <c r="AH3" s="185" t="s">
        <v>191</v>
      </c>
      <c r="AI3" s="182" t="s">
        <v>178</v>
      </c>
      <c r="AJ3" s="303" t="s">
        <v>163</v>
      </c>
      <c r="AK3" s="303" t="s">
        <v>198</v>
      </c>
      <c r="AL3" s="303" t="s">
        <v>194</v>
      </c>
      <c r="AM3" s="303" t="s">
        <v>164</v>
      </c>
      <c r="AN3" s="303" t="s">
        <v>165</v>
      </c>
      <c r="AO3" s="303" t="s">
        <v>166</v>
      </c>
      <c r="AP3" s="304" t="s">
        <v>167</v>
      </c>
    </row>
    <row r="4" spans="1:42" ht="24" customHeight="1" thickBot="1" x14ac:dyDescent="0.2">
      <c r="A4" s="186" t="s">
        <v>37</v>
      </c>
      <c r="B4" s="187" t="s">
        <v>38</v>
      </c>
      <c r="C4" s="187" t="s">
        <v>38</v>
      </c>
      <c r="D4" s="187" t="s">
        <v>38</v>
      </c>
      <c r="E4" s="187" t="s">
        <v>38</v>
      </c>
      <c r="F4" s="188" t="s">
        <v>39</v>
      </c>
      <c r="G4" s="189" t="s">
        <v>38</v>
      </c>
      <c r="H4" s="189"/>
      <c r="I4" s="190">
        <v>0</v>
      </c>
      <c r="J4" s="190">
        <v>0</v>
      </c>
      <c r="K4" s="190">
        <v>0</v>
      </c>
      <c r="L4" s="190">
        <v>0</v>
      </c>
      <c r="M4" s="190">
        <v>0</v>
      </c>
      <c r="N4" s="190">
        <v>0</v>
      </c>
      <c r="O4" s="190">
        <v>0</v>
      </c>
      <c r="P4" s="190">
        <v>0</v>
      </c>
      <c r="Q4" s="190">
        <v>0</v>
      </c>
      <c r="R4" s="191" t="s">
        <v>38</v>
      </c>
      <c r="S4" s="191" t="s">
        <v>38</v>
      </c>
      <c r="T4" s="191">
        <v>0</v>
      </c>
      <c r="U4" s="190">
        <v>30000</v>
      </c>
      <c r="V4" s="190">
        <v>0</v>
      </c>
      <c r="W4" s="190">
        <v>0</v>
      </c>
      <c r="X4" s="190">
        <v>30000</v>
      </c>
      <c r="Y4" s="190">
        <v>30000</v>
      </c>
      <c r="Z4" s="190">
        <v>30000</v>
      </c>
      <c r="AA4" s="190">
        <v>0</v>
      </c>
      <c r="AB4" s="190">
        <v>0</v>
      </c>
      <c r="AC4" s="191">
        <v>100</v>
      </c>
      <c r="AD4" s="191">
        <v>100</v>
      </c>
      <c r="AE4" s="191">
        <v>1.9366865908249008E-2</v>
      </c>
      <c r="AF4" s="190">
        <v>-30000</v>
      </c>
      <c r="AG4" s="191" t="s">
        <v>179</v>
      </c>
      <c r="AH4" s="191">
        <v>-1.9366865908249008E-2</v>
      </c>
      <c r="AI4" s="190">
        <v>-30000</v>
      </c>
      <c r="AJ4" s="321"/>
      <c r="AK4" s="305"/>
      <c r="AL4" s="305"/>
      <c r="AM4" s="305"/>
      <c r="AN4" s="305"/>
      <c r="AO4" s="305"/>
      <c r="AP4" s="306"/>
    </row>
    <row r="5" spans="1:42" ht="24" customHeight="1" thickBot="1" x14ac:dyDescent="0.2">
      <c r="A5" s="194" t="s">
        <v>37</v>
      </c>
      <c r="B5" s="195" t="s">
        <v>40</v>
      </c>
      <c r="C5" s="195" t="s">
        <v>40</v>
      </c>
      <c r="D5" s="195" t="s">
        <v>40</v>
      </c>
      <c r="E5" s="195" t="s">
        <v>44</v>
      </c>
      <c r="F5" s="196" t="s">
        <v>45</v>
      </c>
      <c r="G5" s="197" t="s">
        <v>46</v>
      </c>
      <c r="H5" s="197" t="s">
        <v>190</v>
      </c>
      <c r="I5" s="198">
        <v>0</v>
      </c>
      <c r="J5" s="198">
        <v>0</v>
      </c>
      <c r="K5" s="198">
        <v>0</v>
      </c>
      <c r="L5" s="198">
        <v>0</v>
      </c>
      <c r="M5" s="199"/>
      <c r="N5" s="198"/>
      <c r="O5" s="198"/>
      <c r="P5" s="198"/>
      <c r="Q5" s="199"/>
      <c r="R5" s="200"/>
      <c r="S5" s="200"/>
      <c r="T5" s="200"/>
      <c r="U5" s="199"/>
      <c r="V5" s="199"/>
      <c r="W5" s="199"/>
      <c r="X5" s="199"/>
      <c r="Y5" s="199"/>
      <c r="Z5" s="198">
        <v>30000</v>
      </c>
      <c r="AA5" s="199"/>
      <c r="AB5" s="199"/>
      <c r="AC5" s="200"/>
      <c r="AD5" s="200"/>
      <c r="AE5" s="200"/>
      <c r="AF5" s="199"/>
      <c r="AG5" s="200"/>
      <c r="AH5" s="200"/>
      <c r="AI5" s="198">
        <f>N5-Z5</f>
        <v>-30000</v>
      </c>
      <c r="AJ5" s="207" t="s">
        <v>200</v>
      </c>
      <c r="AK5" s="208" t="s">
        <v>200</v>
      </c>
      <c r="AL5" s="209" t="s">
        <v>200</v>
      </c>
      <c r="AM5" s="210" t="s">
        <v>200</v>
      </c>
      <c r="AN5" s="210" t="s">
        <v>200</v>
      </c>
      <c r="AO5" s="211" t="s">
        <v>200</v>
      </c>
      <c r="AP5" s="210" t="s">
        <v>200</v>
      </c>
    </row>
    <row r="6" spans="1:42" ht="24" customHeight="1" x14ac:dyDescent="0.15">
      <c r="A6" s="186" t="s">
        <v>47</v>
      </c>
      <c r="B6" s="187" t="s">
        <v>38</v>
      </c>
      <c r="C6" s="187" t="s">
        <v>38</v>
      </c>
      <c r="D6" s="187" t="s">
        <v>38</v>
      </c>
      <c r="E6" s="187" t="s">
        <v>38</v>
      </c>
      <c r="F6" s="188" t="s">
        <v>48</v>
      </c>
      <c r="G6" s="189" t="s">
        <v>38</v>
      </c>
      <c r="H6" s="189"/>
      <c r="I6" s="190">
        <v>320000</v>
      </c>
      <c r="J6" s="190">
        <v>0</v>
      </c>
      <c r="K6" s="190">
        <v>0</v>
      </c>
      <c r="L6" s="190">
        <v>320000</v>
      </c>
      <c r="M6" s="190">
        <v>374760</v>
      </c>
      <c r="N6" s="190">
        <v>374760</v>
      </c>
      <c r="O6" s="190">
        <v>0</v>
      </c>
      <c r="P6" s="190">
        <v>0</v>
      </c>
      <c r="Q6" s="190">
        <v>54760</v>
      </c>
      <c r="R6" s="191">
        <v>117.1125</v>
      </c>
      <c r="S6" s="191">
        <v>100</v>
      </c>
      <c r="T6" s="191">
        <v>0.24780987869522608</v>
      </c>
      <c r="U6" s="190">
        <v>1303000</v>
      </c>
      <c r="V6" s="190">
        <v>0</v>
      </c>
      <c r="W6" s="190">
        <v>0</v>
      </c>
      <c r="X6" s="190">
        <v>1303000</v>
      </c>
      <c r="Y6" s="190">
        <v>272000</v>
      </c>
      <c r="Z6" s="190">
        <v>272000</v>
      </c>
      <c r="AA6" s="190">
        <v>0</v>
      </c>
      <c r="AB6" s="190">
        <v>0</v>
      </c>
      <c r="AC6" s="191">
        <v>20.874904067536455</v>
      </c>
      <c r="AD6" s="191">
        <v>100</v>
      </c>
      <c r="AE6" s="191">
        <v>0.17559291756812434</v>
      </c>
      <c r="AF6" s="190">
        <v>102760</v>
      </c>
      <c r="AG6" s="191">
        <v>37.779411764705884</v>
      </c>
      <c r="AH6" s="191">
        <v>7.2216961127101742E-2</v>
      </c>
      <c r="AI6" s="190">
        <v>102760</v>
      </c>
      <c r="AJ6" s="322"/>
      <c r="AK6" s="305"/>
      <c r="AL6" s="305"/>
      <c r="AM6" s="305"/>
      <c r="AN6" s="305"/>
      <c r="AO6" s="305"/>
      <c r="AP6" s="306"/>
    </row>
    <row r="7" spans="1:42" ht="24" customHeight="1" x14ac:dyDescent="0.15">
      <c r="A7" s="194" t="s">
        <v>47</v>
      </c>
      <c r="B7" s="195" t="s">
        <v>40</v>
      </c>
      <c r="C7" s="195" t="s">
        <v>40</v>
      </c>
      <c r="D7" s="195" t="s">
        <v>40</v>
      </c>
      <c r="E7" s="195" t="s">
        <v>52</v>
      </c>
      <c r="F7" s="196" t="s">
        <v>53</v>
      </c>
      <c r="G7" s="197" t="s">
        <v>46</v>
      </c>
      <c r="H7" s="197" t="s">
        <v>190</v>
      </c>
      <c r="I7" s="198">
        <v>320000</v>
      </c>
      <c r="J7" s="198">
        <v>0</v>
      </c>
      <c r="K7" s="198">
        <v>0</v>
      </c>
      <c r="L7" s="198">
        <v>320000</v>
      </c>
      <c r="M7" s="199">
        <v>374760</v>
      </c>
      <c r="N7" s="198">
        <v>374760</v>
      </c>
      <c r="O7" s="198">
        <v>0</v>
      </c>
      <c r="P7" s="198">
        <v>0</v>
      </c>
      <c r="Q7" s="199">
        <v>54760</v>
      </c>
      <c r="R7" s="200">
        <f t="shared" ref="R7" si="0">IF(OR(N7="", L7="", L7=0), "", N7/L7*100)</f>
        <v>117.1125</v>
      </c>
      <c r="S7" s="200">
        <f t="shared" ref="S7" si="1">IF(OR(N7="", M7="", M7=0), "", N7/M7*100)</f>
        <v>100</v>
      </c>
      <c r="T7" s="200" t="str">
        <f>IF(OR(N7="", N53="", N53=0), "", N7/N$64*100)</f>
        <v/>
      </c>
      <c r="U7" s="199">
        <v>1303000</v>
      </c>
      <c r="V7" s="199">
        <v>0</v>
      </c>
      <c r="W7" s="199">
        <v>0</v>
      </c>
      <c r="X7" s="199">
        <v>1303000</v>
      </c>
      <c r="Y7" s="199">
        <v>272000</v>
      </c>
      <c r="Z7" s="198">
        <v>272000</v>
      </c>
      <c r="AA7" s="199">
        <v>0</v>
      </c>
      <c r="AB7" s="199">
        <v>0</v>
      </c>
      <c r="AC7" s="200">
        <f>IF(OR(Z7="", X7="", X7=0), "", Z7/X7*100)</f>
        <v>20.874904067536455</v>
      </c>
      <c r="AD7" s="200">
        <f>IF(OR(Z7="", Y7="", Y7=0), "", Z7/Y7*100)</f>
        <v>100</v>
      </c>
      <c r="AE7" s="200" t="str">
        <f>IF(OR(Z7="", Z53="", Z53=0), "", Z7/Z$64*100)</f>
        <v/>
      </c>
      <c r="AF7" s="199">
        <v>102760</v>
      </c>
      <c r="AG7" s="200">
        <f>IF(AF7=0, 0, IF(AND(OR(N7="", N7=0), Z7&lt;&gt;"", Z7&lt;&gt;0), "皆減", IF(AND(OR(Z7="", Z7=0), N7&lt;&gt;"", N7&lt;&gt;0), "皆増", AF7/Z7*100)))</f>
        <v>37.779411764705884</v>
      </c>
      <c r="AH7" s="200" t="str">
        <f t="shared" ref="AH7" si="2">IF(T7="", IF(AE7="", "", 0-AE7), IF(AE7="", T7, T7-AE7))</f>
        <v/>
      </c>
      <c r="AI7" s="198">
        <f>N7-Z7</f>
        <v>102760</v>
      </c>
      <c r="AJ7" s="307"/>
      <c r="AK7" s="307"/>
      <c r="AL7" s="307"/>
      <c r="AM7" s="307"/>
      <c r="AN7" s="307"/>
      <c r="AO7" s="307"/>
      <c r="AP7" s="308"/>
    </row>
    <row r="8" spans="1:42" ht="24" customHeight="1" x14ac:dyDescent="0.15">
      <c r="A8" s="186" t="s">
        <v>54</v>
      </c>
      <c r="B8" s="187" t="s">
        <v>38</v>
      </c>
      <c r="C8" s="187" t="s">
        <v>38</v>
      </c>
      <c r="D8" s="187" t="s">
        <v>38</v>
      </c>
      <c r="E8" s="187" t="s">
        <v>38</v>
      </c>
      <c r="F8" s="188" t="s">
        <v>55</v>
      </c>
      <c r="G8" s="189" t="s">
        <v>38</v>
      </c>
      <c r="H8" s="189"/>
      <c r="I8" s="190">
        <v>12698000</v>
      </c>
      <c r="J8" s="190">
        <v>167279000</v>
      </c>
      <c r="K8" s="190">
        <v>7349000</v>
      </c>
      <c r="L8" s="190">
        <v>187326000</v>
      </c>
      <c r="M8" s="190">
        <v>147432618</v>
      </c>
      <c r="N8" s="190">
        <v>147432618</v>
      </c>
      <c r="O8" s="190">
        <v>0</v>
      </c>
      <c r="P8" s="190">
        <v>0</v>
      </c>
      <c r="Q8" s="190">
        <v>-39893382</v>
      </c>
      <c r="R8" s="191">
        <v>78.703766695493414</v>
      </c>
      <c r="S8" s="191">
        <v>100</v>
      </c>
      <c r="T8" s="191">
        <v>97.4897512602722</v>
      </c>
      <c r="U8" s="190">
        <v>87717000</v>
      </c>
      <c r="V8" s="190">
        <v>70402000</v>
      </c>
      <c r="W8" s="190">
        <v>0</v>
      </c>
      <c r="X8" s="190">
        <v>158119000</v>
      </c>
      <c r="Y8" s="190">
        <v>150600389</v>
      </c>
      <c r="Z8" s="190">
        <v>150600389</v>
      </c>
      <c r="AA8" s="190">
        <v>0</v>
      </c>
      <c r="AB8" s="190">
        <v>0</v>
      </c>
      <c r="AC8" s="191">
        <v>95.244966765537356</v>
      </c>
      <c r="AD8" s="191">
        <v>100</v>
      </c>
      <c r="AE8" s="191">
        <v>97.221917983104632</v>
      </c>
      <c r="AF8" s="190">
        <v>-3167771</v>
      </c>
      <c r="AG8" s="191">
        <v>-2.1034281657798375</v>
      </c>
      <c r="AH8" s="191">
        <v>0.26783327716756844</v>
      </c>
      <c r="AI8" s="190">
        <v>-3167771</v>
      </c>
      <c r="AJ8" s="305"/>
      <c r="AK8" s="305"/>
      <c r="AL8" s="305"/>
      <c r="AM8" s="305"/>
      <c r="AN8" s="305"/>
      <c r="AO8" s="305"/>
      <c r="AP8" s="306"/>
    </row>
    <row r="9" spans="1:42" ht="24" customHeight="1" x14ac:dyDescent="0.15">
      <c r="A9" s="194" t="s">
        <v>54</v>
      </c>
      <c r="B9" s="195" t="s">
        <v>56</v>
      </c>
      <c r="C9" s="195" t="s">
        <v>40</v>
      </c>
      <c r="D9" s="195" t="s">
        <v>59</v>
      </c>
      <c r="E9" s="195" t="s">
        <v>61</v>
      </c>
      <c r="F9" s="196" t="s">
        <v>60</v>
      </c>
      <c r="G9" s="197" t="s">
        <v>46</v>
      </c>
      <c r="H9" s="197" t="s">
        <v>139</v>
      </c>
      <c r="I9" s="198">
        <v>320000</v>
      </c>
      <c r="J9" s="198">
        <v>0</v>
      </c>
      <c r="K9" s="198">
        <v>0</v>
      </c>
      <c r="L9" s="198">
        <v>320000</v>
      </c>
      <c r="M9" s="199">
        <v>374760</v>
      </c>
      <c r="N9" s="198">
        <v>374760</v>
      </c>
      <c r="O9" s="198">
        <v>0</v>
      </c>
      <c r="P9" s="198">
        <v>0</v>
      </c>
      <c r="Q9" s="199">
        <v>54760</v>
      </c>
      <c r="R9" s="200">
        <v>117.1125</v>
      </c>
      <c r="S9" s="200">
        <v>100</v>
      </c>
      <c r="T9" s="200">
        <v>0.24780987869522608</v>
      </c>
      <c r="U9" s="199">
        <v>1303000</v>
      </c>
      <c r="V9" s="199">
        <v>0</v>
      </c>
      <c r="W9" s="199">
        <v>0</v>
      </c>
      <c r="X9" s="199">
        <v>1303000</v>
      </c>
      <c r="Y9" s="199">
        <v>272000</v>
      </c>
      <c r="Z9" s="198">
        <v>272000</v>
      </c>
      <c r="AA9" s="199">
        <v>0</v>
      </c>
      <c r="AB9" s="199">
        <v>0</v>
      </c>
      <c r="AC9" s="200">
        <v>20.874904067536455</v>
      </c>
      <c r="AD9" s="200">
        <v>100</v>
      </c>
      <c r="AE9" s="200">
        <v>0.17559291756812434</v>
      </c>
      <c r="AF9" s="199">
        <v>102760</v>
      </c>
      <c r="AG9" s="200">
        <v>37.779411764705884</v>
      </c>
      <c r="AH9" s="200">
        <v>7.2216961127101742E-2</v>
      </c>
      <c r="AI9" s="198">
        <f>N9-Z9</f>
        <v>102760</v>
      </c>
      <c r="AJ9" s="307"/>
      <c r="AK9" s="307"/>
      <c r="AL9" s="307"/>
      <c r="AM9" s="307"/>
      <c r="AN9" s="307"/>
      <c r="AO9" s="307"/>
      <c r="AP9" s="308"/>
    </row>
    <row r="10" spans="1:42" ht="24" customHeight="1" x14ac:dyDescent="0.15">
      <c r="A10" s="194" t="s">
        <v>54</v>
      </c>
      <c r="B10" s="195" t="s">
        <v>56</v>
      </c>
      <c r="C10" s="195" t="s">
        <v>40</v>
      </c>
      <c r="D10" s="195" t="s">
        <v>62</v>
      </c>
      <c r="E10" s="195" t="s">
        <v>61</v>
      </c>
      <c r="F10" s="196" t="s">
        <v>63</v>
      </c>
      <c r="G10" s="197" t="s">
        <v>46</v>
      </c>
      <c r="H10" s="197" t="s">
        <v>190</v>
      </c>
      <c r="I10" s="198">
        <v>0</v>
      </c>
      <c r="J10" s="198">
        <v>0</v>
      </c>
      <c r="K10" s="198">
        <v>0</v>
      </c>
      <c r="L10" s="198">
        <v>0</v>
      </c>
      <c r="M10" s="199">
        <v>0</v>
      </c>
      <c r="N10" s="198">
        <v>0</v>
      </c>
      <c r="O10" s="198">
        <v>0</v>
      </c>
      <c r="P10" s="198">
        <v>0</v>
      </c>
      <c r="Q10" s="199">
        <v>0</v>
      </c>
      <c r="R10" s="200" t="s">
        <v>38</v>
      </c>
      <c r="S10" s="200" t="s">
        <v>38</v>
      </c>
      <c r="T10" s="200">
        <v>0</v>
      </c>
      <c r="U10" s="199">
        <v>0</v>
      </c>
      <c r="V10" s="199">
        <v>751000</v>
      </c>
      <c r="W10" s="199">
        <v>0</v>
      </c>
      <c r="X10" s="199">
        <v>751000</v>
      </c>
      <c r="Y10" s="199">
        <v>728000</v>
      </c>
      <c r="Z10" s="198">
        <v>728000</v>
      </c>
      <c r="AA10" s="199">
        <v>0</v>
      </c>
      <c r="AB10" s="199">
        <v>0</v>
      </c>
      <c r="AC10" s="200">
        <v>96.937416777629821</v>
      </c>
      <c r="AD10" s="200">
        <v>100</v>
      </c>
      <c r="AE10" s="200">
        <v>0.46996927937350924</v>
      </c>
      <c r="AF10" s="199">
        <v>-728000</v>
      </c>
      <c r="AG10" s="200" t="s">
        <v>179</v>
      </c>
      <c r="AH10" s="200">
        <v>-0.46996927937350924</v>
      </c>
      <c r="AI10" s="198">
        <f t="shared" ref="AI10:AI19" si="3">N10-Z10</f>
        <v>-728000</v>
      </c>
      <c r="AJ10" s="307"/>
      <c r="AK10" s="307"/>
      <c r="AL10" s="307"/>
      <c r="AM10" s="307"/>
      <c r="AN10" s="307"/>
      <c r="AO10" s="307"/>
      <c r="AP10" s="308"/>
    </row>
    <row r="11" spans="1:42" ht="24" customHeight="1" x14ac:dyDescent="0.15">
      <c r="A11" s="194" t="s">
        <v>54</v>
      </c>
      <c r="B11" s="195" t="s">
        <v>64</v>
      </c>
      <c r="C11" s="195" t="s">
        <v>64</v>
      </c>
      <c r="D11" s="195" t="s">
        <v>40</v>
      </c>
      <c r="E11" s="195" t="s">
        <v>61</v>
      </c>
      <c r="F11" s="196" t="s">
        <v>66</v>
      </c>
      <c r="G11" s="197" t="s">
        <v>46</v>
      </c>
      <c r="H11" s="197" t="s">
        <v>190</v>
      </c>
      <c r="I11" s="198">
        <v>0</v>
      </c>
      <c r="J11" s="198">
        <v>0</v>
      </c>
      <c r="K11" s="198">
        <v>0</v>
      </c>
      <c r="L11" s="198">
        <v>0</v>
      </c>
      <c r="M11" s="199">
        <v>0</v>
      </c>
      <c r="N11" s="198">
        <v>0</v>
      </c>
      <c r="O11" s="198">
        <v>0</v>
      </c>
      <c r="P11" s="198">
        <v>0</v>
      </c>
      <c r="Q11" s="199">
        <v>0</v>
      </c>
      <c r="R11" s="200" t="s">
        <v>38</v>
      </c>
      <c r="S11" s="200" t="s">
        <v>38</v>
      </c>
      <c r="T11" s="200">
        <v>0</v>
      </c>
      <c r="U11" s="199">
        <v>10652000</v>
      </c>
      <c r="V11" s="199">
        <v>-968000</v>
      </c>
      <c r="W11" s="199">
        <v>0</v>
      </c>
      <c r="X11" s="199">
        <v>9684000</v>
      </c>
      <c r="Y11" s="199">
        <v>9537389</v>
      </c>
      <c r="Z11" s="198">
        <v>9537389</v>
      </c>
      <c r="AA11" s="199">
        <v>0</v>
      </c>
      <c r="AB11" s="199">
        <v>0</v>
      </c>
      <c r="AC11" s="200">
        <v>98.486049153242462</v>
      </c>
      <c r="AD11" s="200">
        <v>100</v>
      </c>
      <c r="AE11" s="200">
        <v>6.15697779592697</v>
      </c>
      <c r="AF11" s="199">
        <v>-9537389</v>
      </c>
      <c r="AG11" s="200" t="s">
        <v>179</v>
      </c>
      <c r="AH11" s="200">
        <v>-6.15697779592697</v>
      </c>
      <c r="AI11" s="198">
        <f t="shared" si="3"/>
        <v>-9537389</v>
      </c>
      <c r="AJ11" s="307"/>
      <c r="AK11" s="307"/>
      <c r="AL11" s="307"/>
      <c r="AM11" s="307"/>
      <c r="AN11" s="307"/>
      <c r="AO11" s="307"/>
      <c r="AP11" s="308"/>
    </row>
    <row r="12" spans="1:42" ht="24" customHeight="1" x14ac:dyDescent="0.15">
      <c r="A12" s="194" t="s">
        <v>54</v>
      </c>
      <c r="B12" s="195" t="s">
        <v>64</v>
      </c>
      <c r="C12" s="195" t="s">
        <v>59</v>
      </c>
      <c r="D12" s="195" t="s">
        <v>40</v>
      </c>
      <c r="E12" s="195" t="s">
        <v>61</v>
      </c>
      <c r="F12" s="196" t="s">
        <v>67</v>
      </c>
      <c r="G12" s="197" t="s">
        <v>46</v>
      </c>
      <c r="H12" s="197" t="s">
        <v>190</v>
      </c>
      <c r="I12" s="198">
        <v>0</v>
      </c>
      <c r="J12" s="198">
        <v>69007000</v>
      </c>
      <c r="K12" s="198">
        <v>7349000</v>
      </c>
      <c r="L12" s="198">
        <v>76356000</v>
      </c>
      <c r="M12" s="199">
        <v>69358315</v>
      </c>
      <c r="N12" s="198">
        <v>69358315</v>
      </c>
      <c r="O12" s="198">
        <v>0</v>
      </c>
      <c r="P12" s="198">
        <v>0</v>
      </c>
      <c r="Q12" s="199">
        <v>-6997685</v>
      </c>
      <c r="R12" s="200">
        <v>90.835448425794965</v>
      </c>
      <c r="S12" s="200">
        <v>100</v>
      </c>
      <c r="T12" s="200">
        <v>45.863154089698156</v>
      </c>
      <c r="U12" s="199">
        <v>77065000</v>
      </c>
      <c r="V12" s="199">
        <v>70619000</v>
      </c>
      <c r="W12" s="199">
        <v>0</v>
      </c>
      <c r="X12" s="199">
        <v>147684000</v>
      </c>
      <c r="Y12" s="199">
        <v>140335000</v>
      </c>
      <c r="Z12" s="198">
        <v>140335000</v>
      </c>
      <c r="AA12" s="199">
        <v>0</v>
      </c>
      <c r="AB12" s="199">
        <v>0</v>
      </c>
      <c r="AC12" s="200">
        <v>95.023834674033751</v>
      </c>
      <c r="AD12" s="200">
        <v>100</v>
      </c>
      <c r="AE12" s="200">
        <v>90.594970907804154</v>
      </c>
      <c r="AF12" s="199">
        <v>-70976685</v>
      </c>
      <c r="AG12" s="200">
        <v>-50.576609541454374</v>
      </c>
      <c r="AH12" s="200">
        <v>-44.731816818105997</v>
      </c>
      <c r="AI12" s="198">
        <f t="shared" si="3"/>
        <v>-70976685</v>
      </c>
      <c r="AJ12" s="307"/>
      <c r="AK12" s="307"/>
      <c r="AL12" s="307"/>
      <c r="AM12" s="307"/>
      <c r="AN12" s="307"/>
      <c r="AO12" s="307"/>
      <c r="AP12" s="308"/>
    </row>
    <row r="13" spans="1:42" ht="24" customHeight="1" x14ac:dyDescent="0.15">
      <c r="A13" s="194" t="s">
        <v>54</v>
      </c>
      <c r="B13" s="195" t="s">
        <v>64</v>
      </c>
      <c r="C13" s="195" t="s">
        <v>59</v>
      </c>
      <c r="D13" s="195" t="s">
        <v>56</v>
      </c>
      <c r="E13" s="195" t="s">
        <v>61</v>
      </c>
      <c r="F13" s="196" t="s">
        <v>69</v>
      </c>
      <c r="G13" s="197" t="s">
        <v>46</v>
      </c>
      <c r="H13" s="197" t="s">
        <v>190</v>
      </c>
      <c r="I13" s="198">
        <v>0</v>
      </c>
      <c r="J13" s="198">
        <v>73339000</v>
      </c>
      <c r="K13" s="198">
        <v>0</v>
      </c>
      <c r="L13" s="198">
        <v>73339000</v>
      </c>
      <c r="M13" s="199">
        <v>67570000</v>
      </c>
      <c r="N13" s="198">
        <v>67570000</v>
      </c>
      <c r="O13" s="198">
        <v>0</v>
      </c>
      <c r="P13" s="198">
        <v>0</v>
      </c>
      <c r="Q13" s="199">
        <v>-5769000</v>
      </c>
      <c r="R13" s="200">
        <v>92.133789661707951</v>
      </c>
      <c r="S13" s="200">
        <v>100</v>
      </c>
      <c r="T13" s="200">
        <v>44.680631613396379</v>
      </c>
      <c r="U13" s="199" t="s">
        <v>38</v>
      </c>
      <c r="V13" s="199" t="s">
        <v>38</v>
      </c>
      <c r="W13" s="199" t="s">
        <v>38</v>
      </c>
      <c r="X13" s="199" t="s">
        <v>38</v>
      </c>
      <c r="Y13" s="199" t="s">
        <v>38</v>
      </c>
      <c r="Z13" s="198">
        <v>0</v>
      </c>
      <c r="AA13" s="199" t="s">
        <v>38</v>
      </c>
      <c r="AB13" s="199" t="s">
        <v>38</v>
      </c>
      <c r="AC13" s="200" t="s">
        <v>38</v>
      </c>
      <c r="AD13" s="200" t="s">
        <v>38</v>
      </c>
      <c r="AE13" s="200">
        <v>0</v>
      </c>
      <c r="AF13" s="199">
        <v>67570000</v>
      </c>
      <c r="AG13" s="200" t="s">
        <v>193</v>
      </c>
      <c r="AH13" s="200">
        <v>44.680631613396379</v>
      </c>
      <c r="AI13" s="198">
        <f t="shared" si="3"/>
        <v>67570000</v>
      </c>
      <c r="AJ13" s="307"/>
      <c r="AK13" s="307"/>
      <c r="AL13" s="307"/>
      <c r="AM13" s="307"/>
      <c r="AN13" s="307"/>
      <c r="AO13" s="307"/>
      <c r="AP13" s="308"/>
    </row>
    <row r="14" spans="1:42" ht="24" customHeight="1" x14ac:dyDescent="0.15">
      <c r="A14" s="194" t="s">
        <v>54</v>
      </c>
      <c r="B14" s="195" t="s">
        <v>64</v>
      </c>
      <c r="C14" s="195" t="s">
        <v>59</v>
      </c>
      <c r="D14" s="195" t="s">
        <v>56</v>
      </c>
      <c r="E14" s="195" t="s">
        <v>44</v>
      </c>
      <c r="F14" s="196" t="s">
        <v>70</v>
      </c>
      <c r="G14" s="197" t="s">
        <v>46</v>
      </c>
      <c r="H14" s="197" t="s">
        <v>190</v>
      </c>
      <c r="I14" s="198">
        <v>0</v>
      </c>
      <c r="J14" s="198">
        <v>26678000</v>
      </c>
      <c r="K14" s="198">
        <v>0</v>
      </c>
      <c r="L14" s="198">
        <v>26678000</v>
      </c>
      <c r="M14" s="199">
        <v>267000</v>
      </c>
      <c r="N14" s="198">
        <v>267000</v>
      </c>
      <c r="O14" s="198">
        <v>0</v>
      </c>
      <c r="P14" s="198">
        <v>0</v>
      </c>
      <c r="Q14" s="199">
        <v>-26411000</v>
      </c>
      <c r="R14" s="200">
        <v>1.0008246495239523</v>
      </c>
      <c r="S14" s="200">
        <v>100</v>
      </c>
      <c r="T14" s="200">
        <v>0.17655362795289084</v>
      </c>
      <c r="U14" s="199" t="s">
        <v>38</v>
      </c>
      <c r="V14" s="199" t="s">
        <v>38</v>
      </c>
      <c r="W14" s="199" t="s">
        <v>38</v>
      </c>
      <c r="X14" s="199" t="s">
        <v>38</v>
      </c>
      <c r="Y14" s="199" t="s">
        <v>38</v>
      </c>
      <c r="Z14" s="198">
        <v>0</v>
      </c>
      <c r="AA14" s="199" t="s">
        <v>38</v>
      </c>
      <c r="AB14" s="199" t="s">
        <v>38</v>
      </c>
      <c r="AC14" s="200" t="s">
        <v>38</v>
      </c>
      <c r="AD14" s="200" t="s">
        <v>38</v>
      </c>
      <c r="AE14" s="200">
        <v>0</v>
      </c>
      <c r="AF14" s="199">
        <v>267000</v>
      </c>
      <c r="AG14" s="200" t="s">
        <v>193</v>
      </c>
      <c r="AH14" s="200">
        <v>0.17655362795289084</v>
      </c>
      <c r="AI14" s="198">
        <f t="shared" si="3"/>
        <v>267000</v>
      </c>
      <c r="AJ14" s="307"/>
      <c r="AK14" s="307"/>
      <c r="AL14" s="307"/>
      <c r="AM14" s="307"/>
      <c r="AN14" s="307"/>
      <c r="AO14" s="307"/>
      <c r="AP14" s="308"/>
    </row>
    <row r="15" spans="1:42" ht="24" customHeight="1" x14ac:dyDescent="0.15">
      <c r="A15" s="194" t="s">
        <v>54</v>
      </c>
      <c r="B15" s="195" t="s">
        <v>64</v>
      </c>
      <c r="C15" s="195" t="s">
        <v>71</v>
      </c>
      <c r="D15" s="195" t="s">
        <v>40</v>
      </c>
      <c r="E15" s="195" t="s">
        <v>61</v>
      </c>
      <c r="F15" s="196" t="s">
        <v>72</v>
      </c>
      <c r="G15" s="197" t="s">
        <v>46</v>
      </c>
      <c r="H15" s="197" t="s">
        <v>139</v>
      </c>
      <c r="I15" s="198">
        <v>9926000</v>
      </c>
      <c r="J15" s="198">
        <v>-1745000</v>
      </c>
      <c r="K15" s="198">
        <v>0</v>
      </c>
      <c r="L15" s="198">
        <v>8181000</v>
      </c>
      <c r="M15" s="199">
        <v>7465303</v>
      </c>
      <c r="N15" s="198">
        <v>7465303</v>
      </c>
      <c r="O15" s="198">
        <v>0</v>
      </c>
      <c r="P15" s="198">
        <v>0</v>
      </c>
      <c r="Q15" s="199">
        <v>-715697</v>
      </c>
      <c r="R15" s="200">
        <v>91.251717393961613</v>
      </c>
      <c r="S15" s="200">
        <v>100</v>
      </c>
      <c r="T15" s="200">
        <v>4.9364281963205983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8">
        <v>0</v>
      </c>
      <c r="AA15" s="199">
        <v>0</v>
      </c>
      <c r="AB15" s="199">
        <v>0</v>
      </c>
      <c r="AC15" s="200" t="s">
        <v>38</v>
      </c>
      <c r="AD15" s="200" t="s">
        <v>38</v>
      </c>
      <c r="AE15" s="200">
        <v>0</v>
      </c>
      <c r="AF15" s="199">
        <v>7465303</v>
      </c>
      <c r="AG15" s="200" t="s">
        <v>193</v>
      </c>
      <c r="AH15" s="200">
        <v>4.9364281963205983</v>
      </c>
      <c r="AI15" s="198">
        <f t="shared" si="3"/>
        <v>7465303</v>
      </c>
      <c r="AJ15" s="307"/>
      <c r="AK15" s="307"/>
      <c r="AL15" s="307"/>
      <c r="AM15" s="307"/>
      <c r="AN15" s="307"/>
      <c r="AO15" s="307"/>
      <c r="AP15" s="308"/>
    </row>
    <row r="16" spans="1:42" ht="24" customHeight="1" x14ac:dyDescent="0.15">
      <c r="A16" s="186" t="s">
        <v>73</v>
      </c>
      <c r="B16" s="187" t="s">
        <v>38</v>
      </c>
      <c r="C16" s="187" t="s">
        <v>38</v>
      </c>
      <c r="D16" s="187" t="s">
        <v>38</v>
      </c>
      <c r="E16" s="187" t="s">
        <v>38</v>
      </c>
      <c r="F16" s="188" t="s">
        <v>74</v>
      </c>
      <c r="G16" s="189" t="s">
        <v>38</v>
      </c>
      <c r="H16" s="189"/>
      <c r="I16" s="190">
        <v>1597000</v>
      </c>
      <c r="J16" s="190">
        <v>0</v>
      </c>
      <c r="K16" s="190">
        <v>0</v>
      </c>
      <c r="L16" s="190">
        <v>1597000</v>
      </c>
      <c r="M16" s="190">
        <v>1597666</v>
      </c>
      <c r="N16" s="190">
        <v>1597666</v>
      </c>
      <c r="O16" s="190">
        <v>0</v>
      </c>
      <c r="P16" s="190">
        <v>0</v>
      </c>
      <c r="Q16" s="190">
        <v>666</v>
      </c>
      <c r="R16" s="191">
        <v>100.04170319348779</v>
      </c>
      <c r="S16" s="191">
        <v>100</v>
      </c>
      <c r="T16" s="191">
        <v>1.0564559121984392</v>
      </c>
      <c r="U16" s="190">
        <v>2558000</v>
      </c>
      <c r="V16" s="190">
        <v>0</v>
      </c>
      <c r="W16" s="190">
        <v>0</v>
      </c>
      <c r="X16" s="190">
        <v>2558000</v>
      </c>
      <c r="Y16" s="190">
        <v>2558599</v>
      </c>
      <c r="Z16" s="190">
        <v>2558599</v>
      </c>
      <c r="AA16" s="190">
        <v>0</v>
      </c>
      <c r="AB16" s="190">
        <v>0</v>
      </c>
      <c r="AC16" s="191">
        <v>100.02341673182174</v>
      </c>
      <c r="AD16" s="191">
        <v>100</v>
      </c>
      <c r="AE16" s="191">
        <v>1.6517347915326668</v>
      </c>
      <c r="AF16" s="190">
        <v>-960933</v>
      </c>
      <c r="AG16" s="191">
        <v>-37.556998967012802</v>
      </c>
      <c r="AH16" s="191">
        <v>-0.59527887933422763</v>
      </c>
      <c r="AI16" s="190">
        <v>-960933</v>
      </c>
      <c r="AJ16" s="305"/>
      <c r="AK16" s="305"/>
      <c r="AL16" s="305"/>
      <c r="AM16" s="305"/>
      <c r="AN16" s="305"/>
      <c r="AO16" s="305"/>
      <c r="AP16" s="306"/>
    </row>
    <row r="17" spans="1:42" ht="24" customHeight="1" x14ac:dyDescent="0.15">
      <c r="A17" s="194" t="s">
        <v>73</v>
      </c>
      <c r="B17" s="195" t="s">
        <v>40</v>
      </c>
      <c r="C17" s="195" t="s">
        <v>59</v>
      </c>
      <c r="D17" s="195" t="s">
        <v>40</v>
      </c>
      <c r="E17" s="195" t="s">
        <v>61</v>
      </c>
      <c r="F17" s="196" t="s">
        <v>76</v>
      </c>
      <c r="G17" s="197" t="s">
        <v>46</v>
      </c>
      <c r="H17" s="197" t="s">
        <v>190</v>
      </c>
      <c r="I17" s="198">
        <v>1597000</v>
      </c>
      <c r="J17" s="198">
        <v>0</v>
      </c>
      <c r="K17" s="198">
        <v>0</v>
      </c>
      <c r="L17" s="198">
        <v>1597000</v>
      </c>
      <c r="M17" s="199">
        <v>1597666</v>
      </c>
      <c r="N17" s="198">
        <v>1597666</v>
      </c>
      <c r="O17" s="198">
        <v>0</v>
      </c>
      <c r="P17" s="198">
        <v>0</v>
      </c>
      <c r="Q17" s="199">
        <v>666</v>
      </c>
      <c r="R17" s="200">
        <v>100.04170319348779</v>
      </c>
      <c r="S17" s="200">
        <v>100</v>
      </c>
      <c r="T17" s="200">
        <v>1.0564559121984392</v>
      </c>
      <c r="U17" s="199">
        <v>2558000</v>
      </c>
      <c r="V17" s="199">
        <v>0</v>
      </c>
      <c r="W17" s="199">
        <v>0</v>
      </c>
      <c r="X17" s="199">
        <v>2558000</v>
      </c>
      <c r="Y17" s="199">
        <v>2558599</v>
      </c>
      <c r="Z17" s="198">
        <v>2558599</v>
      </c>
      <c r="AA17" s="199">
        <v>0</v>
      </c>
      <c r="AB17" s="199">
        <v>0</v>
      </c>
      <c r="AC17" s="200">
        <v>100.02341673182174</v>
      </c>
      <c r="AD17" s="200">
        <v>100</v>
      </c>
      <c r="AE17" s="200">
        <v>1.6517347915326668</v>
      </c>
      <c r="AF17" s="199">
        <v>-960933</v>
      </c>
      <c r="AG17" s="200">
        <v>-37.556998967012802</v>
      </c>
      <c r="AH17" s="200">
        <v>-0.59527887933422763</v>
      </c>
      <c r="AI17" s="198">
        <f t="shared" si="3"/>
        <v>-960933</v>
      </c>
      <c r="AJ17" s="307"/>
      <c r="AK17" s="307"/>
      <c r="AL17" s="307"/>
      <c r="AM17" s="307"/>
      <c r="AN17" s="307"/>
      <c r="AO17" s="307"/>
      <c r="AP17" s="308"/>
    </row>
    <row r="18" spans="1:42" ht="24" customHeight="1" x14ac:dyDescent="0.15">
      <c r="A18" s="186" t="s">
        <v>77</v>
      </c>
      <c r="B18" s="187" t="s">
        <v>38</v>
      </c>
      <c r="C18" s="187" t="s">
        <v>38</v>
      </c>
      <c r="D18" s="187" t="s">
        <v>38</v>
      </c>
      <c r="E18" s="187" t="s">
        <v>38</v>
      </c>
      <c r="F18" s="188" t="s">
        <v>78</v>
      </c>
      <c r="G18" s="189" t="s">
        <v>38</v>
      </c>
      <c r="H18" s="189"/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1" t="s">
        <v>38</v>
      </c>
      <c r="S18" s="191" t="s">
        <v>38</v>
      </c>
      <c r="T18" s="191">
        <v>0</v>
      </c>
      <c r="U18" s="190">
        <v>0</v>
      </c>
      <c r="V18" s="190">
        <v>10000</v>
      </c>
      <c r="W18" s="190">
        <v>0</v>
      </c>
      <c r="X18" s="190">
        <v>10000</v>
      </c>
      <c r="Y18" s="190">
        <v>10000</v>
      </c>
      <c r="Z18" s="190">
        <v>10000</v>
      </c>
      <c r="AA18" s="190">
        <v>0</v>
      </c>
      <c r="AB18" s="190">
        <v>0</v>
      </c>
      <c r="AC18" s="191">
        <v>100</v>
      </c>
      <c r="AD18" s="191">
        <v>100</v>
      </c>
      <c r="AE18" s="191">
        <v>6.4556219694163353E-3</v>
      </c>
      <c r="AF18" s="190">
        <v>-10000</v>
      </c>
      <c r="AG18" s="191" t="s">
        <v>179</v>
      </c>
      <c r="AH18" s="191">
        <v>-6.4556219694163353E-3</v>
      </c>
      <c r="AI18" s="190">
        <v>-10000</v>
      </c>
      <c r="AJ18" s="305"/>
      <c r="AK18" s="305"/>
      <c r="AL18" s="305"/>
      <c r="AM18" s="305"/>
      <c r="AN18" s="305"/>
      <c r="AO18" s="305"/>
      <c r="AP18" s="306"/>
    </row>
    <row r="19" spans="1:42" ht="24" customHeight="1" x14ac:dyDescent="0.15">
      <c r="A19" s="194" t="s">
        <v>77</v>
      </c>
      <c r="B19" s="195" t="s">
        <v>40</v>
      </c>
      <c r="C19" s="195" t="s">
        <v>62</v>
      </c>
      <c r="D19" s="195" t="s">
        <v>40</v>
      </c>
      <c r="E19" s="195" t="s">
        <v>61</v>
      </c>
      <c r="F19" s="196" t="s">
        <v>81</v>
      </c>
      <c r="G19" s="197" t="s">
        <v>46</v>
      </c>
      <c r="H19" s="197" t="s">
        <v>190</v>
      </c>
      <c r="I19" s="198">
        <v>0</v>
      </c>
      <c r="J19" s="198">
        <v>0</v>
      </c>
      <c r="K19" s="198">
        <v>0</v>
      </c>
      <c r="L19" s="198">
        <v>0</v>
      </c>
      <c r="M19" s="199">
        <v>0</v>
      </c>
      <c r="N19" s="198">
        <v>0</v>
      </c>
      <c r="O19" s="198">
        <v>0</v>
      </c>
      <c r="P19" s="198">
        <v>0</v>
      </c>
      <c r="Q19" s="199">
        <v>0</v>
      </c>
      <c r="R19" s="200" t="s">
        <v>38</v>
      </c>
      <c r="S19" s="200" t="s">
        <v>38</v>
      </c>
      <c r="T19" s="200">
        <v>0</v>
      </c>
      <c r="U19" s="199">
        <v>0</v>
      </c>
      <c r="V19" s="199">
        <v>10000</v>
      </c>
      <c r="W19" s="199">
        <v>0</v>
      </c>
      <c r="X19" s="199">
        <v>10000</v>
      </c>
      <c r="Y19" s="199">
        <v>10000</v>
      </c>
      <c r="Z19" s="198">
        <v>10000</v>
      </c>
      <c r="AA19" s="199">
        <v>0</v>
      </c>
      <c r="AB19" s="199">
        <v>0</v>
      </c>
      <c r="AC19" s="200">
        <v>100</v>
      </c>
      <c r="AD19" s="200">
        <v>100</v>
      </c>
      <c r="AE19" s="200">
        <v>6.4556219694163353E-3</v>
      </c>
      <c r="AF19" s="199">
        <v>-10000</v>
      </c>
      <c r="AG19" s="200" t="s">
        <v>179</v>
      </c>
      <c r="AH19" s="200">
        <v>-6.4556219694163353E-3</v>
      </c>
      <c r="AI19" s="198">
        <f t="shared" si="3"/>
        <v>-10000</v>
      </c>
      <c r="AJ19" s="307"/>
      <c r="AK19" s="307"/>
      <c r="AL19" s="307"/>
      <c r="AM19" s="307"/>
      <c r="AN19" s="307"/>
      <c r="AO19" s="307"/>
      <c r="AP19" s="308"/>
    </row>
    <row r="20" spans="1:42" ht="24" customHeight="1" x14ac:dyDescent="0.15">
      <c r="A20" s="186" t="s">
        <v>82</v>
      </c>
      <c r="B20" s="187" t="s">
        <v>38</v>
      </c>
      <c r="C20" s="187" t="s">
        <v>38</v>
      </c>
      <c r="D20" s="187" t="s">
        <v>38</v>
      </c>
      <c r="E20" s="187" t="s">
        <v>38</v>
      </c>
      <c r="F20" s="188" t="s">
        <v>83</v>
      </c>
      <c r="G20" s="189" t="s">
        <v>38</v>
      </c>
      <c r="H20" s="189"/>
      <c r="I20" s="190">
        <v>2203000</v>
      </c>
      <c r="J20" s="190">
        <v>-250000</v>
      </c>
      <c r="K20" s="190">
        <v>0</v>
      </c>
      <c r="L20" s="190">
        <v>1953000</v>
      </c>
      <c r="M20" s="190">
        <v>1823794</v>
      </c>
      <c r="N20" s="190">
        <v>1823794</v>
      </c>
      <c r="O20" s="190">
        <v>0</v>
      </c>
      <c r="P20" s="190">
        <v>0</v>
      </c>
      <c r="Q20" s="190">
        <v>-129206</v>
      </c>
      <c r="R20" s="191">
        <v>93.384229390681</v>
      </c>
      <c r="S20" s="191">
        <v>100</v>
      </c>
      <c r="T20" s="191">
        <v>1.2059829488341369</v>
      </c>
      <c r="U20" s="190">
        <v>2421000</v>
      </c>
      <c r="V20" s="190">
        <v>-680000</v>
      </c>
      <c r="W20" s="190">
        <v>0</v>
      </c>
      <c r="X20" s="190">
        <v>1741000</v>
      </c>
      <c r="Y20" s="190">
        <v>1432754</v>
      </c>
      <c r="Z20" s="190">
        <v>1432754</v>
      </c>
      <c r="AA20" s="190">
        <v>0</v>
      </c>
      <c r="AB20" s="190">
        <v>0</v>
      </c>
      <c r="AC20" s="191">
        <v>82.294887995404935</v>
      </c>
      <c r="AD20" s="191">
        <v>100</v>
      </c>
      <c r="AE20" s="191">
        <v>0.92493181991691342</v>
      </c>
      <c r="AF20" s="190">
        <v>391040</v>
      </c>
      <c r="AG20" s="191">
        <v>27.29289187117956</v>
      </c>
      <c r="AH20" s="191">
        <v>0.2810511289172235</v>
      </c>
      <c r="AI20" s="190">
        <v>391040</v>
      </c>
      <c r="AJ20" s="305"/>
      <c r="AK20" s="305"/>
      <c r="AL20" s="305"/>
      <c r="AM20" s="305"/>
      <c r="AN20" s="305"/>
      <c r="AO20" s="305"/>
      <c r="AP20" s="306"/>
    </row>
    <row r="21" spans="1:42" ht="24" customHeight="1" x14ac:dyDescent="0.15">
      <c r="A21" s="194" t="s">
        <v>82</v>
      </c>
      <c r="B21" s="195" t="s">
        <v>59</v>
      </c>
      <c r="C21" s="195" t="s">
        <v>40</v>
      </c>
      <c r="D21" s="195" t="s">
        <v>40</v>
      </c>
      <c r="E21" s="195" t="s">
        <v>85</v>
      </c>
      <c r="F21" s="196" t="s">
        <v>86</v>
      </c>
      <c r="G21" s="197" t="s">
        <v>46</v>
      </c>
      <c r="H21" s="197" t="s">
        <v>139</v>
      </c>
      <c r="I21" s="198">
        <v>220000</v>
      </c>
      <c r="J21" s="198">
        <v>0</v>
      </c>
      <c r="K21" s="198">
        <v>0</v>
      </c>
      <c r="L21" s="198">
        <v>220000</v>
      </c>
      <c r="M21" s="199">
        <v>0</v>
      </c>
      <c r="N21" s="198">
        <v>0</v>
      </c>
      <c r="O21" s="198">
        <v>0</v>
      </c>
      <c r="P21" s="198">
        <v>0</v>
      </c>
      <c r="Q21" s="199">
        <v>-220000</v>
      </c>
      <c r="R21" s="200">
        <v>0</v>
      </c>
      <c r="S21" s="200" t="s">
        <v>38</v>
      </c>
      <c r="T21" s="200">
        <v>0</v>
      </c>
      <c r="U21" s="199">
        <v>220000</v>
      </c>
      <c r="V21" s="199">
        <v>-30000</v>
      </c>
      <c r="W21" s="199">
        <v>0</v>
      </c>
      <c r="X21" s="199">
        <v>190000</v>
      </c>
      <c r="Y21" s="199">
        <v>190000</v>
      </c>
      <c r="Z21" s="198">
        <v>190000</v>
      </c>
      <c r="AA21" s="199">
        <v>0</v>
      </c>
      <c r="AB21" s="199">
        <v>0</v>
      </c>
      <c r="AC21" s="200">
        <v>100</v>
      </c>
      <c r="AD21" s="200">
        <v>100</v>
      </c>
      <c r="AE21" s="200">
        <v>0.12265681741891038</v>
      </c>
      <c r="AF21" s="199">
        <v>-190000</v>
      </c>
      <c r="AG21" s="200" t="s">
        <v>179</v>
      </c>
      <c r="AH21" s="200">
        <v>-0.12265681741891038</v>
      </c>
      <c r="AI21" s="198">
        <v>-190000</v>
      </c>
      <c r="AJ21" s="307"/>
      <c r="AK21" s="307"/>
      <c r="AL21" s="307"/>
      <c r="AM21" s="307"/>
      <c r="AN21" s="307"/>
      <c r="AO21" s="307"/>
      <c r="AP21" s="308"/>
    </row>
    <row r="22" spans="1:42" ht="24" customHeight="1" x14ac:dyDescent="0.15">
      <c r="A22" s="194" t="s">
        <v>82</v>
      </c>
      <c r="B22" s="195" t="s">
        <v>59</v>
      </c>
      <c r="C22" s="195" t="s">
        <v>40</v>
      </c>
      <c r="D22" s="195" t="s">
        <v>40</v>
      </c>
      <c r="E22" s="195" t="s">
        <v>87</v>
      </c>
      <c r="F22" s="196" t="s">
        <v>88</v>
      </c>
      <c r="G22" s="197" t="s">
        <v>46</v>
      </c>
      <c r="H22" s="197" t="s">
        <v>190</v>
      </c>
      <c r="I22" s="198">
        <v>11000</v>
      </c>
      <c r="J22" s="198">
        <v>0</v>
      </c>
      <c r="K22" s="198">
        <v>0</v>
      </c>
      <c r="L22" s="198">
        <v>11000</v>
      </c>
      <c r="M22" s="199">
        <v>10880</v>
      </c>
      <c r="N22" s="198">
        <v>10880</v>
      </c>
      <c r="O22" s="198">
        <v>0</v>
      </c>
      <c r="P22" s="198">
        <v>0</v>
      </c>
      <c r="Q22" s="199">
        <v>-120</v>
      </c>
      <c r="R22" s="200">
        <v>98.909090909090907</v>
      </c>
      <c r="S22" s="200">
        <v>100</v>
      </c>
      <c r="T22" s="200">
        <v>7.1943950266945781E-3</v>
      </c>
      <c r="U22" s="199">
        <v>29000</v>
      </c>
      <c r="V22" s="199">
        <v>0</v>
      </c>
      <c r="W22" s="199">
        <v>0</v>
      </c>
      <c r="X22" s="199">
        <v>29000</v>
      </c>
      <c r="Y22" s="199">
        <v>5160</v>
      </c>
      <c r="Z22" s="198">
        <v>5160</v>
      </c>
      <c r="AA22" s="199">
        <v>0</v>
      </c>
      <c r="AB22" s="199">
        <v>0</v>
      </c>
      <c r="AC22" s="200">
        <v>17.793103448275861</v>
      </c>
      <c r="AD22" s="200">
        <v>100</v>
      </c>
      <c r="AE22" s="200">
        <v>3.3311009362188291E-3</v>
      </c>
      <c r="AF22" s="199">
        <v>5720</v>
      </c>
      <c r="AG22" s="200">
        <v>110.85271317829456</v>
      </c>
      <c r="AH22" s="200">
        <v>3.863294090475749E-3</v>
      </c>
      <c r="AI22" s="198">
        <v>5720</v>
      </c>
      <c r="AJ22" s="307"/>
      <c r="AK22" s="307"/>
      <c r="AL22" s="307"/>
      <c r="AM22" s="307"/>
      <c r="AN22" s="307"/>
      <c r="AO22" s="307"/>
      <c r="AP22" s="308"/>
    </row>
    <row r="23" spans="1:42" ht="24" customHeight="1" x14ac:dyDescent="0.15">
      <c r="A23" s="194" t="s">
        <v>82</v>
      </c>
      <c r="B23" s="195" t="s">
        <v>59</v>
      </c>
      <c r="C23" s="195" t="s">
        <v>40</v>
      </c>
      <c r="D23" s="195" t="s">
        <v>40</v>
      </c>
      <c r="E23" s="195" t="s">
        <v>89</v>
      </c>
      <c r="F23" s="196" t="s">
        <v>90</v>
      </c>
      <c r="G23" s="197" t="s">
        <v>46</v>
      </c>
      <c r="H23" s="197" t="s">
        <v>190</v>
      </c>
      <c r="I23" s="198">
        <v>36000</v>
      </c>
      <c r="J23" s="198">
        <v>0</v>
      </c>
      <c r="K23" s="198">
        <v>0</v>
      </c>
      <c r="L23" s="198">
        <v>36000</v>
      </c>
      <c r="M23" s="199">
        <v>29653</v>
      </c>
      <c r="N23" s="198">
        <v>29653</v>
      </c>
      <c r="O23" s="198">
        <v>0</v>
      </c>
      <c r="P23" s="198">
        <v>0</v>
      </c>
      <c r="Q23" s="199">
        <v>-6347</v>
      </c>
      <c r="R23" s="200">
        <v>82.36944444444444</v>
      </c>
      <c r="S23" s="200">
        <v>100</v>
      </c>
      <c r="T23" s="200">
        <v>1.96080326954572E-2</v>
      </c>
      <c r="U23" s="199">
        <v>29000</v>
      </c>
      <c r="V23" s="199">
        <v>0</v>
      </c>
      <c r="W23" s="199">
        <v>0</v>
      </c>
      <c r="X23" s="199">
        <v>29000</v>
      </c>
      <c r="Y23" s="199">
        <v>29787</v>
      </c>
      <c r="Z23" s="198">
        <v>29787</v>
      </c>
      <c r="AA23" s="199">
        <v>0</v>
      </c>
      <c r="AB23" s="199">
        <v>0</v>
      </c>
      <c r="AC23" s="200">
        <v>102.71379310344828</v>
      </c>
      <c r="AD23" s="200">
        <v>100</v>
      </c>
      <c r="AE23" s="200">
        <v>1.922936116030044E-2</v>
      </c>
      <c r="AF23" s="199">
        <v>-134</v>
      </c>
      <c r="AG23" s="200">
        <v>-0.44986067747675162</v>
      </c>
      <c r="AH23" s="200">
        <v>3.7867153515675975E-4</v>
      </c>
      <c r="AI23" s="198">
        <v>-134</v>
      </c>
      <c r="AJ23" s="307"/>
      <c r="AK23" s="307"/>
      <c r="AL23" s="307"/>
      <c r="AM23" s="307"/>
      <c r="AN23" s="307"/>
      <c r="AO23" s="307"/>
      <c r="AP23" s="308"/>
    </row>
    <row r="24" spans="1:42" ht="24" customHeight="1" x14ac:dyDescent="0.15">
      <c r="A24" s="194" t="s">
        <v>82</v>
      </c>
      <c r="B24" s="195" t="s">
        <v>59</v>
      </c>
      <c r="C24" s="195" t="s">
        <v>40</v>
      </c>
      <c r="D24" s="195" t="s">
        <v>40</v>
      </c>
      <c r="E24" s="195" t="s">
        <v>91</v>
      </c>
      <c r="F24" s="196" t="s">
        <v>92</v>
      </c>
      <c r="G24" s="197" t="s">
        <v>46</v>
      </c>
      <c r="H24" s="197" t="s">
        <v>139</v>
      </c>
      <c r="I24" s="198">
        <v>429000</v>
      </c>
      <c r="J24" s="198">
        <v>0</v>
      </c>
      <c r="K24" s="198">
        <v>0</v>
      </c>
      <c r="L24" s="198">
        <v>429000</v>
      </c>
      <c r="M24" s="199">
        <v>612000</v>
      </c>
      <c r="N24" s="198">
        <v>612000</v>
      </c>
      <c r="O24" s="198">
        <v>0</v>
      </c>
      <c r="P24" s="198">
        <v>0</v>
      </c>
      <c r="Q24" s="199">
        <v>183000</v>
      </c>
      <c r="R24" s="200">
        <v>142.65734265734267</v>
      </c>
      <c r="S24" s="200">
        <v>100</v>
      </c>
      <c r="T24" s="200">
        <v>0.40468472025157004</v>
      </c>
      <c r="U24" s="199">
        <v>441000</v>
      </c>
      <c r="V24" s="199">
        <v>0</v>
      </c>
      <c r="W24" s="199">
        <v>0</v>
      </c>
      <c r="X24" s="199">
        <v>441000</v>
      </c>
      <c r="Y24" s="199">
        <v>387000</v>
      </c>
      <c r="Z24" s="198">
        <v>387000</v>
      </c>
      <c r="AA24" s="199">
        <v>0</v>
      </c>
      <c r="AB24" s="199">
        <v>0</v>
      </c>
      <c r="AC24" s="200">
        <v>87.755102040816325</v>
      </c>
      <c r="AD24" s="200">
        <v>100</v>
      </c>
      <c r="AE24" s="200">
        <v>0.2498325702164122</v>
      </c>
      <c r="AF24" s="199">
        <v>225000</v>
      </c>
      <c r="AG24" s="200">
        <v>58.139534883720934</v>
      </c>
      <c r="AH24" s="200">
        <v>0.15485215003515784</v>
      </c>
      <c r="AI24" s="198">
        <v>225000</v>
      </c>
      <c r="AJ24" s="307"/>
      <c r="AK24" s="307"/>
      <c r="AL24" s="307"/>
      <c r="AM24" s="307"/>
      <c r="AN24" s="307"/>
      <c r="AO24" s="307"/>
      <c r="AP24" s="308"/>
    </row>
    <row r="25" spans="1:42" ht="24" customHeight="1" x14ac:dyDescent="0.15">
      <c r="A25" s="194" t="s">
        <v>82</v>
      </c>
      <c r="B25" s="195" t="s">
        <v>59</v>
      </c>
      <c r="C25" s="195" t="s">
        <v>40</v>
      </c>
      <c r="D25" s="195" t="s">
        <v>40</v>
      </c>
      <c r="E25" s="195" t="s">
        <v>93</v>
      </c>
      <c r="F25" s="196" t="s">
        <v>94</v>
      </c>
      <c r="G25" s="197" t="s">
        <v>46</v>
      </c>
      <c r="H25" s="197" t="s">
        <v>139</v>
      </c>
      <c r="I25" s="198">
        <v>50000</v>
      </c>
      <c r="J25" s="198">
        <v>0</v>
      </c>
      <c r="K25" s="198">
        <v>0</v>
      </c>
      <c r="L25" s="198">
        <v>50000</v>
      </c>
      <c r="M25" s="199">
        <v>100000</v>
      </c>
      <c r="N25" s="198">
        <v>100000</v>
      </c>
      <c r="O25" s="198">
        <v>0</v>
      </c>
      <c r="P25" s="198">
        <v>0</v>
      </c>
      <c r="Q25" s="199">
        <v>50000</v>
      </c>
      <c r="R25" s="200">
        <v>200</v>
      </c>
      <c r="S25" s="200">
        <v>100</v>
      </c>
      <c r="T25" s="200">
        <v>6.6124954289472224E-2</v>
      </c>
      <c r="U25" s="199">
        <v>50000</v>
      </c>
      <c r="V25" s="199">
        <v>0</v>
      </c>
      <c r="W25" s="199">
        <v>0</v>
      </c>
      <c r="X25" s="199">
        <v>50000</v>
      </c>
      <c r="Y25" s="199">
        <v>27500</v>
      </c>
      <c r="Z25" s="198">
        <v>27500</v>
      </c>
      <c r="AA25" s="199">
        <v>0</v>
      </c>
      <c r="AB25" s="199">
        <v>0</v>
      </c>
      <c r="AC25" s="200">
        <v>55.000000000000007</v>
      </c>
      <c r="AD25" s="200">
        <v>100</v>
      </c>
      <c r="AE25" s="200">
        <v>1.7752960415894924E-2</v>
      </c>
      <c r="AF25" s="199">
        <v>72500</v>
      </c>
      <c r="AG25" s="200">
        <v>263.63636363636363</v>
      </c>
      <c r="AH25" s="200">
        <v>4.8371993873577296E-2</v>
      </c>
      <c r="AI25" s="198">
        <v>72500</v>
      </c>
      <c r="AJ25" s="307"/>
      <c r="AK25" s="307"/>
      <c r="AL25" s="307"/>
      <c r="AM25" s="307"/>
      <c r="AN25" s="307"/>
      <c r="AO25" s="307"/>
      <c r="AP25" s="308"/>
    </row>
    <row r="26" spans="1:42" ht="24" customHeight="1" x14ac:dyDescent="0.15">
      <c r="A26" s="194" t="s">
        <v>82</v>
      </c>
      <c r="B26" s="195" t="s">
        <v>59</v>
      </c>
      <c r="C26" s="195" t="s">
        <v>40</v>
      </c>
      <c r="D26" s="195" t="s">
        <v>40</v>
      </c>
      <c r="E26" s="195" t="s">
        <v>95</v>
      </c>
      <c r="F26" s="196" t="s">
        <v>96</v>
      </c>
      <c r="G26" s="197" t="s">
        <v>46</v>
      </c>
      <c r="H26" s="197" t="s">
        <v>190</v>
      </c>
      <c r="I26" s="198">
        <v>50000</v>
      </c>
      <c r="J26" s="198">
        <v>0</v>
      </c>
      <c r="K26" s="198">
        <v>0</v>
      </c>
      <c r="L26" s="198">
        <v>50000</v>
      </c>
      <c r="M26" s="199">
        <v>76000</v>
      </c>
      <c r="N26" s="198">
        <v>76000</v>
      </c>
      <c r="O26" s="198">
        <v>0</v>
      </c>
      <c r="P26" s="198">
        <v>0</v>
      </c>
      <c r="Q26" s="199">
        <v>26000</v>
      </c>
      <c r="R26" s="200">
        <v>152</v>
      </c>
      <c r="S26" s="200">
        <v>100</v>
      </c>
      <c r="T26" s="200">
        <v>5.0254965259998896E-2</v>
      </c>
      <c r="U26" s="199">
        <v>65000</v>
      </c>
      <c r="V26" s="199">
        <v>0</v>
      </c>
      <c r="W26" s="199">
        <v>0</v>
      </c>
      <c r="X26" s="199">
        <v>65000</v>
      </c>
      <c r="Y26" s="199">
        <v>63000</v>
      </c>
      <c r="Z26" s="198">
        <v>63000</v>
      </c>
      <c r="AA26" s="199">
        <v>0</v>
      </c>
      <c r="AB26" s="199">
        <v>0</v>
      </c>
      <c r="AC26" s="200">
        <v>96.92307692307692</v>
      </c>
      <c r="AD26" s="200">
        <v>100</v>
      </c>
      <c r="AE26" s="200">
        <v>4.0670418407322918E-2</v>
      </c>
      <c r="AF26" s="199">
        <v>13000</v>
      </c>
      <c r="AG26" s="200">
        <v>20.634920634920633</v>
      </c>
      <c r="AH26" s="200">
        <v>9.5845468526759778E-3</v>
      </c>
      <c r="AI26" s="198">
        <v>13000</v>
      </c>
      <c r="AJ26" s="307"/>
      <c r="AK26" s="307"/>
      <c r="AL26" s="307"/>
      <c r="AM26" s="307"/>
      <c r="AN26" s="307"/>
      <c r="AO26" s="307"/>
      <c r="AP26" s="308"/>
    </row>
    <row r="27" spans="1:42" ht="24" customHeight="1" x14ac:dyDescent="0.15">
      <c r="A27" s="194" t="s">
        <v>82</v>
      </c>
      <c r="B27" s="195" t="s">
        <v>59</v>
      </c>
      <c r="C27" s="195" t="s">
        <v>40</v>
      </c>
      <c r="D27" s="195" t="s">
        <v>40</v>
      </c>
      <c r="E27" s="195" t="s">
        <v>97</v>
      </c>
      <c r="F27" s="196" t="s">
        <v>98</v>
      </c>
      <c r="G27" s="197" t="s">
        <v>46</v>
      </c>
      <c r="H27" s="197" t="s">
        <v>139</v>
      </c>
      <c r="I27" s="198">
        <v>250000</v>
      </c>
      <c r="J27" s="198">
        <v>-250000</v>
      </c>
      <c r="K27" s="198">
        <v>0</v>
      </c>
      <c r="L27" s="198">
        <v>0</v>
      </c>
      <c r="M27" s="199">
        <v>0</v>
      </c>
      <c r="N27" s="198">
        <v>0</v>
      </c>
      <c r="O27" s="198">
        <v>0</v>
      </c>
      <c r="P27" s="198">
        <v>0</v>
      </c>
      <c r="Q27" s="199">
        <v>0</v>
      </c>
      <c r="R27" s="200" t="s">
        <v>38</v>
      </c>
      <c r="S27" s="200" t="s">
        <v>38</v>
      </c>
      <c r="T27" s="200">
        <v>0</v>
      </c>
      <c r="U27" s="199">
        <v>250000</v>
      </c>
      <c r="V27" s="199">
        <v>-250000</v>
      </c>
      <c r="W27" s="199">
        <v>0</v>
      </c>
      <c r="X27" s="199">
        <v>0</v>
      </c>
      <c r="Y27" s="199">
        <v>0</v>
      </c>
      <c r="Z27" s="198">
        <v>0</v>
      </c>
      <c r="AA27" s="199">
        <v>0</v>
      </c>
      <c r="AB27" s="199">
        <v>0</v>
      </c>
      <c r="AC27" s="200" t="s">
        <v>38</v>
      </c>
      <c r="AD27" s="200" t="s">
        <v>38</v>
      </c>
      <c r="AE27" s="200">
        <v>0</v>
      </c>
      <c r="AF27" s="199">
        <v>0</v>
      </c>
      <c r="AG27" s="200">
        <v>0</v>
      </c>
      <c r="AH27" s="200">
        <v>0</v>
      </c>
      <c r="AI27" s="198">
        <v>0</v>
      </c>
      <c r="AJ27" s="307"/>
      <c r="AK27" s="307"/>
      <c r="AL27" s="307"/>
      <c r="AM27" s="307"/>
      <c r="AN27" s="307"/>
      <c r="AO27" s="307"/>
      <c r="AP27" s="308"/>
    </row>
    <row r="28" spans="1:42" ht="24" customHeight="1" x14ac:dyDescent="0.15">
      <c r="A28" s="194" t="s">
        <v>82</v>
      </c>
      <c r="B28" s="195" t="s">
        <v>59</v>
      </c>
      <c r="C28" s="195" t="s">
        <v>40</v>
      </c>
      <c r="D28" s="195" t="s">
        <v>40</v>
      </c>
      <c r="E28" s="195" t="s">
        <v>99</v>
      </c>
      <c r="F28" s="196" t="s">
        <v>100</v>
      </c>
      <c r="G28" s="197" t="s">
        <v>46</v>
      </c>
      <c r="H28" s="197" t="s">
        <v>190</v>
      </c>
      <c r="I28" s="198">
        <v>600000</v>
      </c>
      <c r="J28" s="198">
        <v>0</v>
      </c>
      <c r="K28" s="198">
        <v>0</v>
      </c>
      <c r="L28" s="198">
        <v>600000</v>
      </c>
      <c r="M28" s="199">
        <v>440000</v>
      </c>
      <c r="N28" s="198">
        <v>440000</v>
      </c>
      <c r="O28" s="198">
        <v>0</v>
      </c>
      <c r="P28" s="198">
        <v>0</v>
      </c>
      <c r="Q28" s="199">
        <v>-160000</v>
      </c>
      <c r="R28" s="200">
        <v>73.333333333333329</v>
      </c>
      <c r="S28" s="200">
        <v>100</v>
      </c>
      <c r="T28" s="200">
        <v>0.29094979887367778</v>
      </c>
      <c r="U28" s="199">
        <v>800000</v>
      </c>
      <c r="V28" s="199">
        <v>-400000</v>
      </c>
      <c r="W28" s="199">
        <v>0</v>
      </c>
      <c r="X28" s="199">
        <v>400000</v>
      </c>
      <c r="Y28" s="199">
        <v>240000</v>
      </c>
      <c r="Z28" s="198">
        <v>240000</v>
      </c>
      <c r="AA28" s="199">
        <v>0</v>
      </c>
      <c r="AB28" s="199">
        <v>0</v>
      </c>
      <c r="AC28" s="200">
        <v>60</v>
      </c>
      <c r="AD28" s="200">
        <v>100</v>
      </c>
      <c r="AE28" s="200">
        <v>0.15493492726599206</v>
      </c>
      <c r="AF28" s="199">
        <v>200000</v>
      </c>
      <c r="AG28" s="200">
        <v>83.333333333333343</v>
      </c>
      <c r="AH28" s="200">
        <v>0.13601487160768572</v>
      </c>
      <c r="AI28" s="198">
        <v>200000</v>
      </c>
      <c r="AJ28" s="307"/>
      <c r="AK28" s="307"/>
      <c r="AL28" s="307"/>
      <c r="AM28" s="307"/>
      <c r="AN28" s="307"/>
      <c r="AO28" s="307"/>
      <c r="AP28" s="308"/>
    </row>
    <row r="29" spans="1:42" ht="24" customHeight="1" x14ac:dyDescent="0.15">
      <c r="A29" s="194" t="s">
        <v>82</v>
      </c>
      <c r="B29" s="195" t="s">
        <v>59</v>
      </c>
      <c r="C29" s="195" t="s">
        <v>40</v>
      </c>
      <c r="D29" s="195" t="s">
        <v>40</v>
      </c>
      <c r="E29" s="195" t="s">
        <v>101</v>
      </c>
      <c r="F29" s="196" t="s">
        <v>102</v>
      </c>
      <c r="G29" s="197" t="s">
        <v>46</v>
      </c>
      <c r="H29" s="197" t="s">
        <v>190</v>
      </c>
      <c r="I29" s="198">
        <v>17000</v>
      </c>
      <c r="J29" s="198">
        <v>0</v>
      </c>
      <c r="K29" s="198">
        <v>0</v>
      </c>
      <c r="L29" s="198">
        <v>17000</v>
      </c>
      <c r="M29" s="199">
        <v>15261</v>
      </c>
      <c r="N29" s="198">
        <v>15261</v>
      </c>
      <c r="O29" s="198">
        <v>0</v>
      </c>
      <c r="P29" s="198">
        <v>0</v>
      </c>
      <c r="Q29" s="199">
        <v>-1739</v>
      </c>
      <c r="R29" s="200">
        <v>89.770588235294113</v>
      </c>
      <c r="S29" s="200">
        <v>100</v>
      </c>
      <c r="T29" s="200">
        <v>1.0091329274116356E-2</v>
      </c>
      <c r="U29" s="199">
        <v>57000</v>
      </c>
      <c r="V29" s="199">
        <v>0</v>
      </c>
      <c r="W29" s="199">
        <v>0</v>
      </c>
      <c r="X29" s="199">
        <v>57000</v>
      </c>
      <c r="Y29" s="199">
        <v>10307</v>
      </c>
      <c r="Z29" s="198">
        <v>10307</v>
      </c>
      <c r="AA29" s="199">
        <v>0</v>
      </c>
      <c r="AB29" s="199">
        <v>0</v>
      </c>
      <c r="AC29" s="200">
        <v>18.082456140350878</v>
      </c>
      <c r="AD29" s="200">
        <v>100</v>
      </c>
      <c r="AE29" s="200">
        <v>6.6538095638774171E-3</v>
      </c>
      <c r="AF29" s="199">
        <v>4954</v>
      </c>
      <c r="AG29" s="200">
        <v>48.064422237314446</v>
      </c>
      <c r="AH29" s="200">
        <v>3.4375197102389388E-3</v>
      </c>
      <c r="AI29" s="198">
        <v>4954</v>
      </c>
      <c r="AJ29" s="307"/>
      <c r="AK29" s="307"/>
      <c r="AL29" s="307"/>
      <c r="AM29" s="307"/>
      <c r="AN29" s="307"/>
      <c r="AO29" s="307"/>
      <c r="AP29" s="308"/>
    </row>
    <row r="30" spans="1:42" ht="24" customHeight="1" x14ac:dyDescent="0.15">
      <c r="A30" s="194" t="s">
        <v>82</v>
      </c>
      <c r="B30" s="195" t="s">
        <v>59</v>
      </c>
      <c r="C30" s="195" t="s">
        <v>40</v>
      </c>
      <c r="D30" s="195" t="s">
        <v>40</v>
      </c>
      <c r="E30" s="195" t="s">
        <v>103</v>
      </c>
      <c r="F30" s="196" t="s">
        <v>104</v>
      </c>
      <c r="G30" s="197" t="s">
        <v>46</v>
      </c>
      <c r="H30" s="197" t="s">
        <v>190</v>
      </c>
      <c r="I30" s="198">
        <v>480000</v>
      </c>
      <c r="J30" s="198">
        <v>0</v>
      </c>
      <c r="K30" s="198">
        <v>0</v>
      </c>
      <c r="L30" s="198">
        <v>480000</v>
      </c>
      <c r="M30" s="199">
        <v>480000</v>
      </c>
      <c r="N30" s="198">
        <v>480000</v>
      </c>
      <c r="O30" s="198">
        <v>0</v>
      </c>
      <c r="P30" s="198">
        <v>0</v>
      </c>
      <c r="Q30" s="199">
        <v>0</v>
      </c>
      <c r="R30" s="200">
        <v>100</v>
      </c>
      <c r="S30" s="200">
        <v>100</v>
      </c>
      <c r="T30" s="200">
        <v>0.31739978058946666</v>
      </c>
      <c r="U30" s="199">
        <v>480000</v>
      </c>
      <c r="V30" s="199">
        <v>0</v>
      </c>
      <c r="W30" s="199">
        <v>0</v>
      </c>
      <c r="X30" s="199">
        <v>480000</v>
      </c>
      <c r="Y30" s="199">
        <v>480000</v>
      </c>
      <c r="Z30" s="198">
        <v>480000</v>
      </c>
      <c r="AA30" s="199">
        <v>0</v>
      </c>
      <c r="AB30" s="199">
        <v>0</v>
      </c>
      <c r="AC30" s="200">
        <v>100</v>
      </c>
      <c r="AD30" s="200">
        <v>100</v>
      </c>
      <c r="AE30" s="200">
        <v>0.30986985453198412</v>
      </c>
      <c r="AF30" s="199">
        <v>0</v>
      </c>
      <c r="AG30" s="200">
        <v>0</v>
      </c>
      <c r="AH30" s="200">
        <v>7.5299260574825388E-3</v>
      </c>
      <c r="AI30" s="198">
        <v>0</v>
      </c>
      <c r="AJ30" s="307"/>
      <c r="AK30" s="307"/>
      <c r="AL30" s="307"/>
      <c r="AM30" s="307"/>
      <c r="AN30" s="307"/>
      <c r="AO30" s="307"/>
      <c r="AP30" s="308"/>
    </row>
    <row r="31" spans="1:42" ht="24" customHeight="1" x14ac:dyDescent="0.15">
      <c r="A31" s="194" t="s">
        <v>82</v>
      </c>
      <c r="B31" s="195" t="s">
        <v>59</v>
      </c>
      <c r="C31" s="195" t="s">
        <v>40</v>
      </c>
      <c r="D31" s="195" t="s">
        <v>40</v>
      </c>
      <c r="E31" s="195" t="s">
        <v>105</v>
      </c>
      <c r="F31" s="196" t="s">
        <v>106</v>
      </c>
      <c r="G31" s="197" t="s">
        <v>46</v>
      </c>
      <c r="H31" s="197" t="s">
        <v>190</v>
      </c>
      <c r="I31" s="198">
        <v>60000</v>
      </c>
      <c r="J31" s="198">
        <v>0</v>
      </c>
      <c r="K31" s="198">
        <v>0</v>
      </c>
      <c r="L31" s="198">
        <v>60000</v>
      </c>
      <c r="M31" s="199">
        <v>60000</v>
      </c>
      <c r="N31" s="198">
        <v>60000</v>
      </c>
      <c r="O31" s="198">
        <v>0</v>
      </c>
      <c r="P31" s="198">
        <v>0</v>
      </c>
      <c r="Q31" s="199">
        <v>0</v>
      </c>
      <c r="R31" s="200">
        <v>100</v>
      </c>
      <c r="S31" s="200">
        <v>100</v>
      </c>
      <c r="T31" s="200">
        <v>3.9674972573683333E-2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8">
        <v>0</v>
      </c>
      <c r="AA31" s="199">
        <v>0</v>
      </c>
      <c r="AB31" s="199">
        <v>0</v>
      </c>
      <c r="AC31" s="200" t="s">
        <v>38</v>
      </c>
      <c r="AD31" s="200" t="s">
        <v>38</v>
      </c>
      <c r="AE31" s="200">
        <v>0</v>
      </c>
      <c r="AF31" s="199">
        <v>60000</v>
      </c>
      <c r="AG31" s="200" t="s">
        <v>193</v>
      </c>
      <c r="AH31" s="200">
        <v>3.9674972573683333E-2</v>
      </c>
      <c r="AI31" s="198">
        <v>60000</v>
      </c>
      <c r="AJ31" s="307"/>
      <c r="AK31" s="307"/>
      <c r="AL31" s="307"/>
      <c r="AM31" s="307"/>
      <c r="AN31" s="307"/>
      <c r="AO31" s="307"/>
      <c r="AP31" s="308"/>
    </row>
    <row r="32" spans="1:42" ht="24" customHeight="1" x14ac:dyDescent="0.15">
      <c r="A32" s="367" t="s">
        <v>107</v>
      </c>
      <c r="B32" s="368"/>
      <c r="C32" s="368"/>
      <c r="D32" s="368"/>
      <c r="E32" s="368"/>
      <c r="F32" s="368"/>
      <c r="G32" s="368"/>
      <c r="H32" s="368"/>
      <c r="I32" s="203">
        <v>16818000</v>
      </c>
      <c r="J32" s="203">
        <v>167029000</v>
      </c>
      <c r="K32" s="203">
        <v>7349000</v>
      </c>
      <c r="L32" s="203">
        <v>191196000</v>
      </c>
      <c r="M32" s="204"/>
      <c r="N32" s="203">
        <v>151228838</v>
      </c>
      <c r="O32" s="203">
        <v>151228838</v>
      </c>
      <c r="P32" s="203">
        <v>151228838</v>
      </c>
      <c r="Q32" s="204"/>
      <c r="R32" s="204"/>
      <c r="S32" s="204"/>
      <c r="T32" s="204"/>
      <c r="U32" s="204"/>
      <c r="V32" s="204"/>
      <c r="W32" s="204"/>
      <c r="X32" s="204"/>
      <c r="Y32" s="204"/>
      <c r="Z32" s="203">
        <v>154903742</v>
      </c>
      <c r="AA32" s="204"/>
      <c r="AB32" s="204"/>
      <c r="AC32" s="204"/>
      <c r="AD32" s="204"/>
      <c r="AE32" s="204"/>
      <c r="AF32" s="204"/>
      <c r="AG32" s="204"/>
      <c r="AH32" s="204"/>
      <c r="AI32" s="203">
        <f>N32-Z32</f>
        <v>-3674904</v>
      </c>
      <c r="AJ32" s="309"/>
      <c r="AK32" s="309"/>
      <c r="AL32" s="309"/>
      <c r="AM32" s="309"/>
      <c r="AN32" s="309"/>
      <c r="AO32" s="309"/>
      <c r="AP32" s="310"/>
    </row>
    <row r="33" spans="1:42" ht="40.5" customHeight="1" x14ac:dyDescent="0.15">
      <c r="A33" s="160"/>
      <c r="B33" s="160"/>
      <c r="C33" s="160"/>
      <c r="D33" s="160"/>
      <c r="E33" s="160"/>
      <c r="F33" s="98"/>
      <c r="G33" s="161"/>
      <c r="H33" s="161"/>
      <c r="I33" s="162"/>
      <c r="J33" s="162"/>
      <c r="K33" s="162"/>
      <c r="L33" s="162"/>
      <c r="M33" s="168"/>
      <c r="N33" s="162"/>
      <c r="O33" s="162"/>
      <c r="P33" s="162"/>
      <c r="Q33" s="168"/>
      <c r="R33" s="168"/>
      <c r="S33" s="168"/>
      <c r="T33" s="168"/>
      <c r="U33" s="168"/>
      <c r="V33" s="168"/>
      <c r="W33" s="168"/>
      <c r="X33" s="168"/>
      <c r="Y33" s="168"/>
      <c r="Z33" s="162"/>
      <c r="AA33" s="168"/>
      <c r="AB33" s="168"/>
      <c r="AC33" s="168"/>
      <c r="AD33" s="168"/>
      <c r="AE33" s="168"/>
      <c r="AF33" s="168"/>
      <c r="AG33" s="168"/>
      <c r="AH33" s="168"/>
      <c r="AI33" s="163"/>
      <c r="AJ33" s="311"/>
      <c r="AK33" s="311"/>
      <c r="AL33" s="311"/>
      <c r="AM33" s="311"/>
      <c r="AN33" s="311"/>
      <c r="AO33" s="311"/>
      <c r="AP33" s="311"/>
    </row>
    <row r="34" spans="1:42" ht="40.5" customHeight="1" x14ac:dyDescent="0.15">
      <c r="A34" s="153" t="s">
        <v>151</v>
      </c>
      <c r="B34" s="154" t="s">
        <v>152</v>
      </c>
      <c r="C34" s="154" t="s">
        <v>153</v>
      </c>
      <c r="D34" s="155" t="s">
        <v>154</v>
      </c>
      <c r="E34" s="155" t="s">
        <v>155</v>
      </c>
      <c r="F34" s="155" t="s">
        <v>156</v>
      </c>
      <c r="G34" s="154" t="s">
        <v>157</v>
      </c>
      <c r="H34" s="154" t="s">
        <v>158</v>
      </c>
      <c r="I34" s="155" t="s">
        <v>159</v>
      </c>
      <c r="J34" s="155" t="s">
        <v>160</v>
      </c>
      <c r="K34" s="154" t="s">
        <v>161</v>
      </c>
      <c r="L34" s="155" t="s">
        <v>162</v>
      </c>
      <c r="M34" s="169"/>
      <c r="N34" s="154" t="s">
        <v>168</v>
      </c>
      <c r="O34" s="154"/>
      <c r="P34" s="154"/>
      <c r="Q34" s="169"/>
      <c r="R34" s="169"/>
      <c r="S34" s="169"/>
      <c r="T34" s="169"/>
      <c r="U34" s="169"/>
      <c r="V34" s="169"/>
      <c r="W34" s="169"/>
      <c r="X34" s="169"/>
      <c r="Y34" s="169"/>
      <c r="Z34" s="154" t="s">
        <v>169</v>
      </c>
      <c r="AA34" s="169"/>
      <c r="AB34" s="169"/>
      <c r="AC34" s="169"/>
      <c r="AD34" s="169"/>
      <c r="AE34" s="169"/>
      <c r="AF34" s="169"/>
      <c r="AG34" s="169"/>
      <c r="AH34" s="169"/>
      <c r="AI34" s="154" t="s">
        <v>170</v>
      </c>
      <c r="AJ34" s="312" t="s">
        <v>163</v>
      </c>
      <c r="AK34" s="312" t="s">
        <v>195</v>
      </c>
      <c r="AL34" s="312" t="s">
        <v>171</v>
      </c>
      <c r="AM34" s="312" t="s">
        <v>164</v>
      </c>
      <c r="AN34" s="312" t="s">
        <v>165</v>
      </c>
      <c r="AO34" s="312" t="s">
        <v>166</v>
      </c>
      <c r="AP34" s="313" t="s">
        <v>167</v>
      </c>
    </row>
    <row r="35" spans="1:42" ht="24" customHeight="1" x14ac:dyDescent="0.15">
      <c r="A35" s="156" t="s">
        <v>73</v>
      </c>
      <c r="B35" s="92" t="s">
        <v>38</v>
      </c>
      <c r="C35" s="92" t="s">
        <v>38</v>
      </c>
      <c r="D35" s="92" t="s">
        <v>38</v>
      </c>
      <c r="E35" s="92" t="s">
        <v>38</v>
      </c>
      <c r="F35" s="93" t="s">
        <v>74</v>
      </c>
      <c r="G35" s="94" t="s">
        <v>38</v>
      </c>
      <c r="H35" s="94"/>
      <c r="I35" s="164">
        <v>686000</v>
      </c>
      <c r="J35" s="164">
        <v>12000</v>
      </c>
      <c r="K35" s="164">
        <v>0</v>
      </c>
      <c r="L35" s="164">
        <v>698000</v>
      </c>
      <c r="M35" s="164">
        <v>661107</v>
      </c>
      <c r="N35" s="164">
        <v>661107</v>
      </c>
      <c r="O35" s="164">
        <v>0</v>
      </c>
      <c r="P35" s="164">
        <v>0</v>
      </c>
      <c r="Q35" s="164">
        <v>-36893</v>
      </c>
      <c r="R35" s="172" t="s">
        <v>38</v>
      </c>
      <c r="S35" s="172" t="s">
        <v>38</v>
      </c>
      <c r="T35" s="172" t="s">
        <v>38</v>
      </c>
      <c r="U35" s="164">
        <v>151000</v>
      </c>
      <c r="V35" s="164">
        <v>18000</v>
      </c>
      <c r="W35" s="164">
        <v>0</v>
      </c>
      <c r="X35" s="164">
        <v>169000</v>
      </c>
      <c r="Y35" s="164">
        <v>165790</v>
      </c>
      <c r="Z35" s="164">
        <v>165790</v>
      </c>
      <c r="AA35" s="164">
        <v>0</v>
      </c>
      <c r="AB35" s="164">
        <v>0</v>
      </c>
      <c r="AC35" s="172" t="s">
        <v>38</v>
      </c>
      <c r="AD35" s="172" t="s">
        <v>38</v>
      </c>
      <c r="AE35" s="172" t="s">
        <v>38</v>
      </c>
      <c r="AF35" s="164">
        <v>495317</v>
      </c>
      <c r="AG35" s="172" t="s">
        <v>38</v>
      </c>
      <c r="AH35" s="172" t="s">
        <v>38</v>
      </c>
      <c r="AI35" s="164">
        <v>495317</v>
      </c>
      <c r="AJ35" s="314"/>
      <c r="AK35" s="314"/>
      <c r="AL35" s="314"/>
      <c r="AM35" s="314"/>
      <c r="AN35" s="314"/>
      <c r="AO35" s="314"/>
      <c r="AP35" s="315"/>
    </row>
    <row r="36" spans="1:42" ht="24" customHeight="1" x14ac:dyDescent="0.15">
      <c r="A36" s="158" t="s">
        <v>73</v>
      </c>
      <c r="B36" s="95" t="s">
        <v>64</v>
      </c>
      <c r="C36" s="95" t="s">
        <v>40</v>
      </c>
      <c r="D36" s="95" t="s">
        <v>59</v>
      </c>
      <c r="E36" s="95" t="s">
        <v>61</v>
      </c>
      <c r="F36" s="96" t="s">
        <v>122</v>
      </c>
      <c r="G36" s="97" t="s">
        <v>123</v>
      </c>
      <c r="H36" s="97" t="s">
        <v>142</v>
      </c>
      <c r="I36" s="157">
        <v>6000</v>
      </c>
      <c r="J36" s="157">
        <v>1000</v>
      </c>
      <c r="K36" s="157">
        <v>0</v>
      </c>
      <c r="L36" s="157">
        <v>7000</v>
      </c>
      <c r="M36" s="166">
        <v>7000</v>
      </c>
      <c r="N36" s="157">
        <v>7000</v>
      </c>
      <c r="O36" s="157">
        <v>0</v>
      </c>
      <c r="P36" s="157">
        <v>0</v>
      </c>
      <c r="Q36" s="166">
        <v>0</v>
      </c>
      <c r="R36" s="171" t="s">
        <v>38</v>
      </c>
      <c r="S36" s="171" t="s">
        <v>38</v>
      </c>
      <c r="T36" s="171" t="s">
        <v>38</v>
      </c>
      <c r="U36" s="166">
        <v>6000</v>
      </c>
      <c r="V36" s="166">
        <v>0</v>
      </c>
      <c r="W36" s="166">
        <v>0</v>
      </c>
      <c r="X36" s="166">
        <v>6000</v>
      </c>
      <c r="Y36" s="166">
        <v>6500</v>
      </c>
      <c r="Z36" s="157">
        <v>6500</v>
      </c>
      <c r="AA36" s="166">
        <v>0</v>
      </c>
      <c r="AB36" s="166">
        <v>0</v>
      </c>
      <c r="AC36" s="171" t="s">
        <v>38</v>
      </c>
      <c r="AD36" s="171" t="s">
        <v>38</v>
      </c>
      <c r="AE36" s="171" t="s">
        <v>38</v>
      </c>
      <c r="AF36" s="166">
        <v>500</v>
      </c>
      <c r="AG36" s="171" t="s">
        <v>38</v>
      </c>
      <c r="AH36" s="171" t="s">
        <v>38</v>
      </c>
      <c r="AI36" s="157">
        <f t="shared" ref="AI36:AI44" si="4">N36-Z36</f>
        <v>500</v>
      </c>
      <c r="AJ36" s="316"/>
      <c r="AK36" s="316"/>
      <c r="AL36" s="316"/>
      <c r="AM36" s="316"/>
      <c r="AN36" s="316"/>
      <c r="AO36" s="316"/>
      <c r="AP36" s="317"/>
    </row>
    <row r="37" spans="1:42" ht="24" customHeight="1" x14ac:dyDescent="0.15">
      <c r="A37" s="158" t="s">
        <v>73</v>
      </c>
      <c r="B37" s="95" t="s">
        <v>64</v>
      </c>
      <c r="C37" s="95" t="s">
        <v>40</v>
      </c>
      <c r="D37" s="95" t="s">
        <v>59</v>
      </c>
      <c r="E37" s="95" t="s">
        <v>124</v>
      </c>
      <c r="F37" s="96" t="s">
        <v>125</v>
      </c>
      <c r="G37" s="97" t="s">
        <v>123</v>
      </c>
      <c r="H37" s="97" t="s">
        <v>142</v>
      </c>
      <c r="I37" s="157">
        <v>55000</v>
      </c>
      <c r="J37" s="157">
        <v>4000</v>
      </c>
      <c r="K37" s="157">
        <v>0</v>
      </c>
      <c r="L37" s="157">
        <v>59000</v>
      </c>
      <c r="M37" s="166">
        <v>59000</v>
      </c>
      <c r="N37" s="157">
        <v>59000</v>
      </c>
      <c r="O37" s="157">
        <v>0</v>
      </c>
      <c r="P37" s="157">
        <v>0</v>
      </c>
      <c r="Q37" s="166">
        <v>0</v>
      </c>
      <c r="R37" s="171" t="s">
        <v>38</v>
      </c>
      <c r="S37" s="171" t="s">
        <v>38</v>
      </c>
      <c r="T37" s="171" t="s">
        <v>38</v>
      </c>
      <c r="U37" s="166">
        <v>55000</v>
      </c>
      <c r="V37" s="166">
        <v>3000</v>
      </c>
      <c r="W37" s="166">
        <v>0</v>
      </c>
      <c r="X37" s="166">
        <v>58000</v>
      </c>
      <c r="Y37" s="166">
        <v>58000</v>
      </c>
      <c r="Z37" s="157">
        <v>58000</v>
      </c>
      <c r="AA37" s="166">
        <v>0</v>
      </c>
      <c r="AB37" s="166">
        <v>0</v>
      </c>
      <c r="AC37" s="171" t="s">
        <v>38</v>
      </c>
      <c r="AD37" s="171" t="s">
        <v>38</v>
      </c>
      <c r="AE37" s="171" t="s">
        <v>38</v>
      </c>
      <c r="AF37" s="166">
        <v>1000</v>
      </c>
      <c r="AG37" s="171" t="s">
        <v>38</v>
      </c>
      <c r="AH37" s="171" t="s">
        <v>38</v>
      </c>
      <c r="AI37" s="157">
        <f t="shared" si="4"/>
        <v>1000</v>
      </c>
      <c r="AJ37" s="316"/>
      <c r="AK37" s="316"/>
      <c r="AL37" s="316"/>
      <c r="AM37" s="316"/>
      <c r="AN37" s="316"/>
      <c r="AO37" s="316"/>
      <c r="AP37" s="317"/>
    </row>
    <row r="38" spans="1:42" ht="24" customHeight="1" x14ac:dyDescent="0.15">
      <c r="A38" s="158" t="s">
        <v>73</v>
      </c>
      <c r="B38" s="95" t="s">
        <v>64</v>
      </c>
      <c r="C38" s="95" t="s">
        <v>40</v>
      </c>
      <c r="D38" s="95" t="s">
        <v>59</v>
      </c>
      <c r="E38" s="95" t="s">
        <v>52</v>
      </c>
      <c r="F38" s="96" t="s">
        <v>126</v>
      </c>
      <c r="G38" s="97" t="s">
        <v>123</v>
      </c>
      <c r="H38" s="97" t="s">
        <v>142</v>
      </c>
      <c r="I38" s="157">
        <v>0</v>
      </c>
      <c r="J38" s="157">
        <v>0</v>
      </c>
      <c r="K38" s="157">
        <v>0</v>
      </c>
      <c r="L38" s="157">
        <v>0</v>
      </c>
      <c r="M38" s="166">
        <v>0</v>
      </c>
      <c r="N38" s="157">
        <v>0</v>
      </c>
      <c r="O38" s="157">
        <v>0</v>
      </c>
      <c r="P38" s="157">
        <v>0</v>
      </c>
      <c r="Q38" s="166">
        <v>0</v>
      </c>
      <c r="R38" s="171" t="s">
        <v>38</v>
      </c>
      <c r="S38" s="171" t="s">
        <v>38</v>
      </c>
      <c r="T38" s="171" t="s">
        <v>38</v>
      </c>
      <c r="U38" s="166">
        <v>60000</v>
      </c>
      <c r="V38" s="166">
        <v>9000</v>
      </c>
      <c r="W38" s="166">
        <v>0</v>
      </c>
      <c r="X38" s="166">
        <v>69000</v>
      </c>
      <c r="Y38" s="166">
        <v>65290</v>
      </c>
      <c r="Z38" s="157">
        <v>65290</v>
      </c>
      <c r="AA38" s="166">
        <v>0</v>
      </c>
      <c r="AB38" s="166">
        <v>0</v>
      </c>
      <c r="AC38" s="171" t="s">
        <v>38</v>
      </c>
      <c r="AD38" s="171" t="s">
        <v>38</v>
      </c>
      <c r="AE38" s="171" t="s">
        <v>38</v>
      </c>
      <c r="AF38" s="166">
        <v>-65290</v>
      </c>
      <c r="AG38" s="171" t="s">
        <v>38</v>
      </c>
      <c r="AH38" s="171" t="s">
        <v>38</v>
      </c>
      <c r="AI38" s="157">
        <f t="shared" si="4"/>
        <v>-65290</v>
      </c>
      <c r="AJ38" s="316"/>
      <c r="AK38" s="316"/>
      <c r="AL38" s="316"/>
      <c r="AM38" s="316"/>
      <c r="AN38" s="316"/>
      <c r="AO38" s="316"/>
      <c r="AP38" s="317"/>
    </row>
    <row r="39" spans="1:42" ht="24" customHeight="1" x14ac:dyDescent="0.15">
      <c r="A39" s="158" t="s">
        <v>73</v>
      </c>
      <c r="B39" s="95" t="s">
        <v>64</v>
      </c>
      <c r="C39" s="95" t="s">
        <v>40</v>
      </c>
      <c r="D39" s="95" t="s">
        <v>59</v>
      </c>
      <c r="E39" s="95" t="s">
        <v>127</v>
      </c>
      <c r="F39" s="96" t="s">
        <v>128</v>
      </c>
      <c r="G39" s="97" t="s">
        <v>123</v>
      </c>
      <c r="H39" s="97" t="s">
        <v>142</v>
      </c>
      <c r="I39" s="157">
        <v>260000</v>
      </c>
      <c r="J39" s="157">
        <v>15000</v>
      </c>
      <c r="K39" s="157">
        <v>0</v>
      </c>
      <c r="L39" s="157">
        <v>275000</v>
      </c>
      <c r="M39" s="166">
        <v>243095</v>
      </c>
      <c r="N39" s="157">
        <v>243095</v>
      </c>
      <c r="O39" s="157">
        <v>0</v>
      </c>
      <c r="P39" s="157">
        <v>0</v>
      </c>
      <c r="Q39" s="166">
        <v>-31905</v>
      </c>
      <c r="R39" s="171" t="s">
        <v>38</v>
      </c>
      <c r="S39" s="171" t="s">
        <v>38</v>
      </c>
      <c r="T39" s="171" t="s">
        <v>38</v>
      </c>
      <c r="U39" s="166">
        <v>0</v>
      </c>
      <c r="V39" s="166">
        <v>0</v>
      </c>
      <c r="W39" s="166">
        <v>0</v>
      </c>
      <c r="X39" s="166">
        <v>0</v>
      </c>
      <c r="Y39" s="166">
        <v>0</v>
      </c>
      <c r="Z39" s="157">
        <v>0</v>
      </c>
      <c r="AA39" s="166">
        <v>0</v>
      </c>
      <c r="AB39" s="166">
        <v>0</v>
      </c>
      <c r="AC39" s="171" t="s">
        <v>38</v>
      </c>
      <c r="AD39" s="171" t="s">
        <v>38</v>
      </c>
      <c r="AE39" s="171" t="s">
        <v>38</v>
      </c>
      <c r="AF39" s="166">
        <v>243095</v>
      </c>
      <c r="AG39" s="171" t="s">
        <v>38</v>
      </c>
      <c r="AH39" s="171" t="s">
        <v>38</v>
      </c>
      <c r="AI39" s="157">
        <f t="shared" si="4"/>
        <v>243095</v>
      </c>
      <c r="AJ39" s="316"/>
      <c r="AK39" s="316"/>
      <c r="AL39" s="316"/>
      <c r="AM39" s="316"/>
      <c r="AN39" s="316"/>
      <c r="AO39" s="316"/>
      <c r="AP39" s="317"/>
    </row>
    <row r="40" spans="1:42" ht="24" customHeight="1" x14ac:dyDescent="0.15">
      <c r="A40" s="158" t="s">
        <v>73</v>
      </c>
      <c r="B40" s="95" t="s">
        <v>64</v>
      </c>
      <c r="C40" s="95" t="s">
        <v>40</v>
      </c>
      <c r="D40" s="95" t="s">
        <v>59</v>
      </c>
      <c r="E40" s="95" t="s">
        <v>129</v>
      </c>
      <c r="F40" s="96" t="s">
        <v>130</v>
      </c>
      <c r="G40" s="97" t="s">
        <v>123</v>
      </c>
      <c r="H40" s="97" t="s">
        <v>142</v>
      </c>
      <c r="I40" s="157">
        <v>0</v>
      </c>
      <c r="J40" s="157">
        <v>4000</v>
      </c>
      <c r="K40" s="157">
        <v>0</v>
      </c>
      <c r="L40" s="157">
        <v>4000</v>
      </c>
      <c r="M40" s="166">
        <v>4000</v>
      </c>
      <c r="N40" s="157">
        <v>4000</v>
      </c>
      <c r="O40" s="157">
        <v>0</v>
      </c>
      <c r="P40" s="157">
        <v>0</v>
      </c>
      <c r="Q40" s="166">
        <v>0</v>
      </c>
      <c r="R40" s="171" t="s">
        <v>38</v>
      </c>
      <c r="S40" s="171" t="s">
        <v>38</v>
      </c>
      <c r="T40" s="171" t="s">
        <v>38</v>
      </c>
      <c r="U40" s="166">
        <v>4000</v>
      </c>
      <c r="V40" s="166">
        <v>0</v>
      </c>
      <c r="W40" s="166">
        <v>0</v>
      </c>
      <c r="X40" s="166">
        <v>4000</v>
      </c>
      <c r="Y40" s="166">
        <v>4000</v>
      </c>
      <c r="Z40" s="157">
        <v>4000</v>
      </c>
      <c r="AA40" s="166">
        <v>0</v>
      </c>
      <c r="AB40" s="166">
        <v>0</v>
      </c>
      <c r="AC40" s="171" t="s">
        <v>38</v>
      </c>
      <c r="AD40" s="171" t="s">
        <v>38</v>
      </c>
      <c r="AE40" s="171" t="s">
        <v>38</v>
      </c>
      <c r="AF40" s="166">
        <v>0</v>
      </c>
      <c r="AG40" s="171" t="s">
        <v>38</v>
      </c>
      <c r="AH40" s="171" t="s">
        <v>38</v>
      </c>
      <c r="AI40" s="157">
        <f t="shared" si="4"/>
        <v>0</v>
      </c>
      <c r="AJ40" s="316"/>
      <c r="AK40" s="316"/>
      <c r="AL40" s="316"/>
      <c r="AM40" s="316"/>
      <c r="AN40" s="316"/>
      <c r="AO40" s="316"/>
      <c r="AP40" s="317"/>
    </row>
    <row r="41" spans="1:42" ht="24" customHeight="1" x14ac:dyDescent="0.15">
      <c r="A41" s="158" t="s">
        <v>73</v>
      </c>
      <c r="B41" s="95" t="s">
        <v>64</v>
      </c>
      <c r="C41" s="95" t="s">
        <v>40</v>
      </c>
      <c r="D41" s="95" t="s">
        <v>59</v>
      </c>
      <c r="E41" s="95" t="s">
        <v>131</v>
      </c>
      <c r="F41" s="96" t="s">
        <v>132</v>
      </c>
      <c r="G41" s="97" t="s">
        <v>123</v>
      </c>
      <c r="H41" s="97" t="s">
        <v>142</v>
      </c>
      <c r="I41" s="157">
        <v>365000</v>
      </c>
      <c r="J41" s="157">
        <v>-18000</v>
      </c>
      <c r="K41" s="157">
        <v>0</v>
      </c>
      <c r="L41" s="157">
        <v>347000</v>
      </c>
      <c r="M41" s="166">
        <v>347000</v>
      </c>
      <c r="N41" s="157">
        <v>347000</v>
      </c>
      <c r="O41" s="157">
        <v>0</v>
      </c>
      <c r="P41" s="157">
        <v>0</v>
      </c>
      <c r="Q41" s="166">
        <v>0</v>
      </c>
      <c r="R41" s="171" t="s">
        <v>38</v>
      </c>
      <c r="S41" s="171" t="s">
        <v>38</v>
      </c>
      <c r="T41" s="171" t="s">
        <v>38</v>
      </c>
      <c r="U41" s="166">
        <v>0</v>
      </c>
      <c r="V41" s="166">
        <v>0</v>
      </c>
      <c r="W41" s="166">
        <v>0</v>
      </c>
      <c r="X41" s="166">
        <v>0</v>
      </c>
      <c r="Y41" s="166">
        <v>0</v>
      </c>
      <c r="Z41" s="157">
        <v>0</v>
      </c>
      <c r="AA41" s="166">
        <v>0</v>
      </c>
      <c r="AB41" s="166">
        <v>0</v>
      </c>
      <c r="AC41" s="171" t="s">
        <v>38</v>
      </c>
      <c r="AD41" s="171" t="s">
        <v>38</v>
      </c>
      <c r="AE41" s="171" t="s">
        <v>38</v>
      </c>
      <c r="AF41" s="166">
        <v>347000</v>
      </c>
      <c r="AG41" s="171" t="s">
        <v>38</v>
      </c>
      <c r="AH41" s="171" t="s">
        <v>38</v>
      </c>
      <c r="AI41" s="157">
        <f t="shared" si="4"/>
        <v>347000</v>
      </c>
      <c r="AJ41" s="316"/>
      <c r="AK41" s="316"/>
      <c r="AL41" s="316"/>
      <c r="AM41" s="316"/>
      <c r="AN41" s="316"/>
      <c r="AO41" s="316"/>
      <c r="AP41" s="317"/>
    </row>
    <row r="42" spans="1:42" ht="24" customHeight="1" x14ac:dyDescent="0.15">
      <c r="A42" s="158" t="s">
        <v>73</v>
      </c>
      <c r="B42" s="95" t="s">
        <v>64</v>
      </c>
      <c r="C42" s="95" t="s">
        <v>40</v>
      </c>
      <c r="D42" s="95" t="s">
        <v>59</v>
      </c>
      <c r="E42" s="95" t="s">
        <v>133</v>
      </c>
      <c r="F42" s="96" t="s">
        <v>134</v>
      </c>
      <c r="G42" s="97" t="s">
        <v>123</v>
      </c>
      <c r="H42" s="97" t="s">
        <v>142</v>
      </c>
      <c r="I42" s="157">
        <v>0</v>
      </c>
      <c r="J42" s="157">
        <v>3000</v>
      </c>
      <c r="K42" s="157">
        <v>0</v>
      </c>
      <c r="L42" s="157">
        <v>3000</v>
      </c>
      <c r="M42" s="166">
        <v>1012</v>
      </c>
      <c r="N42" s="157">
        <v>1012</v>
      </c>
      <c r="O42" s="157">
        <v>0</v>
      </c>
      <c r="P42" s="157">
        <v>0</v>
      </c>
      <c r="Q42" s="166">
        <v>-1988</v>
      </c>
      <c r="R42" s="171" t="s">
        <v>38</v>
      </c>
      <c r="S42" s="171" t="s">
        <v>38</v>
      </c>
      <c r="T42" s="171" t="s">
        <v>38</v>
      </c>
      <c r="U42" s="166">
        <v>0</v>
      </c>
      <c r="V42" s="166">
        <v>0</v>
      </c>
      <c r="W42" s="166">
        <v>0</v>
      </c>
      <c r="X42" s="166">
        <v>0</v>
      </c>
      <c r="Y42" s="166">
        <v>0</v>
      </c>
      <c r="Z42" s="157">
        <v>0</v>
      </c>
      <c r="AA42" s="166">
        <v>0</v>
      </c>
      <c r="AB42" s="166">
        <v>0</v>
      </c>
      <c r="AC42" s="171" t="s">
        <v>38</v>
      </c>
      <c r="AD42" s="171" t="s">
        <v>38</v>
      </c>
      <c r="AE42" s="171" t="s">
        <v>38</v>
      </c>
      <c r="AF42" s="166">
        <v>1012</v>
      </c>
      <c r="AG42" s="171" t="s">
        <v>38</v>
      </c>
      <c r="AH42" s="171" t="s">
        <v>38</v>
      </c>
      <c r="AI42" s="157">
        <f t="shared" si="4"/>
        <v>1012</v>
      </c>
      <c r="AJ42" s="316"/>
      <c r="AK42" s="316"/>
      <c r="AL42" s="316"/>
      <c r="AM42" s="316"/>
      <c r="AN42" s="316"/>
      <c r="AO42" s="316"/>
      <c r="AP42" s="317"/>
    </row>
    <row r="43" spans="1:42" ht="24" customHeight="1" x14ac:dyDescent="0.15">
      <c r="A43" s="158" t="s">
        <v>73</v>
      </c>
      <c r="B43" s="95" t="s">
        <v>64</v>
      </c>
      <c r="C43" s="95" t="s">
        <v>40</v>
      </c>
      <c r="D43" s="95" t="s">
        <v>59</v>
      </c>
      <c r="E43" s="95" t="s">
        <v>135</v>
      </c>
      <c r="F43" s="96" t="s">
        <v>136</v>
      </c>
      <c r="G43" s="97" t="s">
        <v>123</v>
      </c>
      <c r="H43" s="97" t="s">
        <v>142</v>
      </c>
      <c r="I43" s="157">
        <v>0</v>
      </c>
      <c r="J43" s="157">
        <v>0</v>
      </c>
      <c r="K43" s="157">
        <v>0</v>
      </c>
      <c r="L43" s="157">
        <v>0</v>
      </c>
      <c r="M43" s="166">
        <v>0</v>
      </c>
      <c r="N43" s="157">
        <v>0</v>
      </c>
      <c r="O43" s="157">
        <v>0</v>
      </c>
      <c r="P43" s="157">
        <v>0</v>
      </c>
      <c r="Q43" s="166">
        <v>0</v>
      </c>
      <c r="R43" s="171" t="s">
        <v>38</v>
      </c>
      <c r="S43" s="171" t="s">
        <v>38</v>
      </c>
      <c r="T43" s="171" t="s">
        <v>38</v>
      </c>
      <c r="U43" s="166">
        <v>26000</v>
      </c>
      <c r="V43" s="166">
        <v>6000</v>
      </c>
      <c r="W43" s="166">
        <v>0</v>
      </c>
      <c r="X43" s="166">
        <v>32000</v>
      </c>
      <c r="Y43" s="166">
        <v>32000</v>
      </c>
      <c r="Z43" s="157">
        <v>32000</v>
      </c>
      <c r="AA43" s="166">
        <v>0</v>
      </c>
      <c r="AB43" s="166">
        <v>0</v>
      </c>
      <c r="AC43" s="171" t="s">
        <v>38</v>
      </c>
      <c r="AD43" s="171" t="s">
        <v>38</v>
      </c>
      <c r="AE43" s="171" t="s">
        <v>38</v>
      </c>
      <c r="AF43" s="166">
        <v>-32000</v>
      </c>
      <c r="AG43" s="171" t="s">
        <v>38</v>
      </c>
      <c r="AH43" s="171" t="s">
        <v>38</v>
      </c>
      <c r="AI43" s="157">
        <f t="shared" si="4"/>
        <v>-32000</v>
      </c>
      <c r="AJ43" s="316"/>
      <c r="AK43" s="316"/>
      <c r="AL43" s="316"/>
      <c r="AM43" s="316"/>
      <c r="AN43" s="316"/>
      <c r="AO43" s="316"/>
      <c r="AP43" s="317"/>
    </row>
    <row r="44" spans="1:42" ht="24" customHeight="1" x14ac:dyDescent="0.15">
      <c r="A44" s="158" t="s">
        <v>73</v>
      </c>
      <c r="B44" s="95" t="s">
        <v>64</v>
      </c>
      <c r="C44" s="95" t="s">
        <v>40</v>
      </c>
      <c r="D44" s="95" t="s">
        <v>59</v>
      </c>
      <c r="E44" s="95" t="s">
        <v>137</v>
      </c>
      <c r="F44" s="96" t="s">
        <v>138</v>
      </c>
      <c r="G44" s="97" t="s">
        <v>123</v>
      </c>
      <c r="H44" s="97" t="s">
        <v>142</v>
      </c>
      <c r="I44" s="157">
        <v>0</v>
      </c>
      <c r="J44" s="157">
        <v>3000</v>
      </c>
      <c r="K44" s="157">
        <v>0</v>
      </c>
      <c r="L44" s="157">
        <v>3000</v>
      </c>
      <c r="M44" s="166">
        <v>0</v>
      </c>
      <c r="N44" s="157">
        <v>0</v>
      </c>
      <c r="O44" s="157">
        <v>0</v>
      </c>
      <c r="P44" s="157">
        <v>0</v>
      </c>
      <c r="Q44" s="166">
        <v>-3000</v>
      </c>
      <c r="R44" s="171" t="s">
        <v>38</v>
      </c>
      <c r="S44" s="171" t="s">
        <v>38</v>
      </c>
      <c r="T44" s="171" t="s">
        <v>38</v>
      </c>
      <c r="U44" s="166" t="s">
        <v>38</v>
      </c>
      <c r="V44" s="166" t="s">
        <v>38</v>
      </c>
      <c r="W44" s="166" t="s">
        <v>38</v>
      </c>
      <c r="X44" s="166" t="s">
        <v>38</v>
      </c>
      <c r="Y44" s="166" t="s">
        <v>38</v>
      </c>
      <c r="Z44" s="157">
        <v>0</v>
      </c>
      <c r="AA44" s="166" t="s">
        <v>38</v>
      </c>
      <c r="AB44" s="166" t="s">
        <v>38</v>
      </c>
      <c r="AC44" s="171" t="s">
        <v>38</v>
      </c>
      <c r="AD44" s="171" t="s">
        <v>38</v>
      </c>
      <c r="AE44" s="171" t="s">
        <v>38</v>
      </c>
      <c r="AF44" s="166">
        <v>0</v>
      </c>
      <c r="AG44" s="171" t="s">
        <v>38</v>
      </c>
      <c r="AH44" s="171" t="s">
        <v>38</v>
      </c>
      <c r="AI44" s="157">
        <f t="shared" si="4"/>
        <v>0</v>
      </c>
      <c r="AJ44" s="316"/>
      <c r="AK44" s="316"/>
      <c r="AL44" s="316"/>
      <c r="AM44" s="316"/>
      <c r="AN44" s="316"/>
      <c r="AO44" s="316"/>
      <c r="AP44" s="317"/>
    </row>
    <row r="45" spans="1:42" ht="27.75" customHeight="1" x14ac:dyDescent="0.15">
      <c r="A45" s="369" t="s">
        <v>107</v>
      </c>
      <c r="B45" s="370"/>
      <c r="C45" s="370"/>
      <c r="D45" s="370"/>
      <c r="E45" s="370"/>
      <c r="F45" s="370"/>
      <c r="G45" s="370"/>
      <c r="H45" s="370"/>
      <c r="I45" s="165">
        <f>SUM(I35:I44)</f>
        <v>1372000</v>
      </c>
      <c r="J45" s="165">
        <f t="shared" ref="J45:Z45" si="5">SUM(J35:J44)</f>
        <v>24000</v>
      </c>
      <c r="K45" s="165">
        <f t="shared" si="5"/>
        <v>0</v>
      </c>
      <c r="L45" s="165">
        <f t="shared" si="5"/>
        <v>1396000</v>
      </c>
      <c r="M45" s="167">
        <f t="shared" si="5"/>
        <v>1322214</v>
      </c>
      <c r="N45" s="165">
        <f t="shared" si="5"/>
        <v>1322214</v>
      </c>
      <c r="O45" s="165">
        <f t="shared" si="5"/>
        <v>0</v>
      </c>
      <c r="P45" s="165">
        <f t="shared" si="5"/>
        <v>0</v>
      </c>
      <c r="Q45" s="167"/>
      <c r="R45" s="167"/>
      <c r="S45" s="167"/>
      <c r="T45" s="167"/>
      <c r="U45" s="167"/>
      <c r="V45" s="167"/>
      <c r="W45" s="167"/>
      <c r="X45" s="167"/>
      <c r="Y45" s="167"/>
      <c r="Z45" s="165">
        <f t="shared" si="5"/>
        <v>331580</v>
      </c>
      <c r="AA45" s="167"/>
      <c r="AB45" s="167"/>
      <c r="AC45" s="167"/>
      <c r="AD45" s="167"/>
      <c r="AE45" s="167"/>
      <c r="AF45" s="167"/>
      <c r="AG45" s="167"/>
      <c r="AH45" s="167"/>
      <c r="AI45" s="159">
        <f>N45-Z45</f>
        <v>990634</v>
      </c>
      <c r="AJ45" s="318"/>
      <c r="AK45" s="318"/>
      <c r="AL45" s="318"/>
      <c r="AM45" s="318"/>
      <c r="AN45" s="318"/>
      <c r="AO45" s="318"/>
      <c r="AP45" s="319"/>
    </row>
  </sheetData>
  <autoFilter ref="A3:AP40" xr:uid="{CBBE0AF3-7730-4C4B-86AE-0E0FCE37E4FD}"/>
  <mergeCells count="2">
    <mergeCell ref="A32:H32"/>
    <mergeCell ref="A45:H45"/>
  </mergeCells>
  <phoneticPr fontId="3"/>
  <pageMargins left="0.25" right="0.25" top="0.75" bottom="0.75" header="0.3" footer="0.3"/>
  <pageSetup paperSize="8" scale="8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97CC-43FA-467E-965E-3F9E88679AF2}">
  <sheetPr>
    <tabColor theme="7" tint="0.39997558519241921"/>
  </sheetPr>
  <dimension ref="A1:AS11"/>
  <sheetViews>
    <sheetView tabSelected="1" view="pageBreakPreview" zoomScale="110" zoomScaleNormal="100" zoomScaleSheetLayoutView="110" workbookViewId="0">
      <pane xSplit="7" ySplit="1" topLeftCell="H2" activePane="bottomRight" state="frozen"/>
      <selection pane="topRight" activeCell="G1" sqref="G1"/>
      <selection pane="bottomLeft" activeCell="A4" sqref="A4"/>
      <selection pane="bottomRight" activeCell="R2" sqref="R2:R8"/>
    </sheetView>
  </sheetViews>
  <sheetFormatPr defaultColWidth="9" defaultRowHeight="21" customHeight="1" x14ac:dyDescent="0.15"/>
  <cols>
    <col min="1" max="1" width="1.75" style="350" customWidth="1"/>
    <col min="2" max="6" width="1.75" style="348" customWidth="1"/>
    <col min="7" max="7" width="24.625" style="347" customWidth="1"/>
    <col min="8" max="8" width="9.625" style="347" customWidth="1"/>
    <col min="9" max="9" width="2.625" style="347" customWidth="1"/>
    <col min="10" max="12" width="2.625" style="348" customWidth="1"/>
    <col min="13" max="15" width="10.625" style="348" customWidth="1"/>
    <col min="16" max="18" width="5.625" style="348" customWidth="1"/>
    <col min="19" max="19" width="10.625" style="348" customWidth="1"/>
    <col min="20" max="22" width="24.875" style="347" customWidth="1"/>
    <col min="23" max="23" width="13.625" style="347" customWidth="1"/>
    <col min="24" max="27" width="5.625" style="348" customWidth="1"/>
    <col min="28" max="28" width="10.875" style="346" customWidth="1"/>
    <col min="29" max="29" width="15.125" style="346" customWidth="1"/>
    <col min="30" max="31" width="16.25" style="346" customWidth="1"/>
    <col min="32" max="32" width="14" style="346" customWidth="1"/>
    <col min="33" max="34" width="15.625" style="346" customWidth="1"/>
    <col min="35" max="35" width="15.25" style="346" customWidth="1"/>
    <col min="36" max="36" width="9.5" style="346" customWidth="1"/>
    <col min="37" max="37" width="12.5" style="346" customWidth="1"/>
    <col min="38" max="39" width="15.625" style="346" customWidth="1"/>
    <col min="40" max="41" width="16.25" style="346" customWidth="1"/>
    <col min="42" max="43" width="14" style="346" customWidth="1"/>
    <col min="44" max="44" width="12.875" style="346" customWidth="1"/>
    <col min="45" max="45" width="12.375" style="346" customWidth="1"/>
    <col min="46" max="16384" width="9" style="345"/>
  </cols>
  <sheetData>
    <row r="1" spans="1:45" s="344" customFormat="1" ht="21" customHeight="1" x14ac:dyDescent="0.15">
      <c r="A1" s="342" t="s">
        <v>201</v>
      </c>
      <c r="B1" s="343" t="s">
        <v>151</v>
      </c>
      <c r="C1" s="343" t="s">
        <v>152</v>
      </c>
      <c r="D1" s="343" t="s">
        <v>153</v>
      </c>
      <c r="E1" s="343" t="s">
        <v>154</v>
      </c>
      <c r="F1" s="343" t="s">
        <v>155</v>
      </c>
      <c r="G1" s="343" t="s">
        <v>156</v>
      </c>
      <c r="H1" s="364" t="s">
        <v>244</v>
      </c>
      <c r="I1" s="343" t="s">
        <v>245</v>
      </c>
      <c r="J1" s="343" t="s">
        <v>246</v>
      </c>
      <c r="K1" s="343" t="s">
        <v>247</v>
      </c>
      <c r="L1" s="343" t="s">
        <v>248</v>
      </c>
      <c r="M1" s="343" t="s">
        <v>249</v>
      </c>
      <c r="N1" s="343" t="s">
        <v>250</v>
      </c>
      <c r="O1" s="343" t="s">
        <v>261</v>
      </c>
      <c r="P1" s="343" t="s">
        <v>251</v>
      </c>
      <c r="Q1" s="343" t="s">
        <v>252</v>
      </c>
      <c r="R1" s="343" t="s">
        <v>253</v>
      </c>
      <c r="S1" s="343" t="s">
        <v>274</v>
      </c>
      <c r="T1" s="364" t="s">
        <v>254</v>
      </c>
      <c r="U1" s="364" t="s">
        <v>255</v>
      </c>
      <c r="V1" s="364" t="s">
        <v>256</v>
      </c>
      <c r="W1" s="364" t="s">
        <v>257</v>
      </c>
      <c r="X1" s="364" t="s">
        <v>258</v>
      </c>
      <c r="Y1" s="364" t="s">
        <v>259</v>
      </c>
      <c r="Z1" s="364" t="s">
        <v>260</v>
      </c>
      <c r="AA1" s="343" t="s">
        <v>262</v>
      </c>
      <c r="AB1" s="343" t="s">
        <v>172</v>
      </c>
      <c r="AC1" s="343" t="s">
        <v>233</v>
      </c>
      <c r="AD1" s="343" t="s">
        <v>234</v>
      </c>
      <c r="AE1" s="343" t="s">
        <v>235</v>
      </c>
      <c r="AF1" s="343" t="s">
        <v>236</v>
      </c>
      <c r="AG1" s="343" t="s">
        <v>173</v>
      </c>
      <c r="AH1" s="343" t="s">
        <v>174</v>
      </c>
      <c r="AI1" s="343" t="s">
        <v>237</v>
      </c>
      <c r="AJ1" s="343" t="s">
        <v>176</v>
      </c>
      <c r="AK1" s="343" t="s">
        <v>177</v>
      </c>
      <c r="AL1" s="343" t="s">
        <v>184</v>
      </c>
      <c r="AM1" s="343" t="s">
        <v>185</v>
      </c>
      <c r="AN1" s="343" t="s">
        <v>238</v>
      </c>
      <c r="AO1" s="343" t="s">
        <v>239</v>
      </c>
      <c r="AP1" s="343" t="s">
        <v>240</v>
      </c>
      <c r="AQ1" s="343" t="s">
        <v>241</v>
      </c>
      <c r="AR1" s="343" t="s">
        <v>242</v>
      </c>
      <c r="AS1" s="343" t="s">
        <v>243</v>
      </c>
    </row>
    <row r="2" spans="1:45" ht="21" customHeight="1" x14ac:dyDescent="0.15">
      <c r="A2" s="352">
        <v>2332010000000</v>
      </c>
      <c r="B2" s="359" t="s">
        <v>40</v>
      </c>
      <c r="C2" s="359" t="s">
        <v>38</v>
      </c>
      <c r="D2" s="359" t="s">
        <v>38</v>
      </c>
      <c r="E2" s="359" t="s">
        <v>38</v>
      </c>
      <c r="F2" s="359" t="s">
        <v>38</v>
      </c>
      <c r="G2" s="360" t="s">
        <v>263</v>
      </c>
      <c r="H2" s="360" t="s">
        <v>38</v>
      </c>
      <c r="I2" s="360" t="s">
        <v>38</v>
      </c>
      <c r="J2" s="361">
        <v>72672000</v>
      </c>
      <c r="K2" s="361">
        <v>-8000</v>
      </c>
      <c r="L2" s="361">
        <v>0</v>
      </c>
      <c r="M2" s="361">
        <v>72664000</v>
      </c>
      <c r="N2" s="361">
        <v>72664000</v>
      </c>
      <c r="O2" s="362">
        <f>N2/M2</f>
        <v>1</v>
      </c>
      <c r="P2" s="361">
        <v>0</v>
      </c>
      <c r="Q2" s="361">
        <v>0</v>
      </c>
      <c r="R2" s="361">
        <v>73518976</v>
      </c>
      <c r="S2" s="363">
        <f>N2-R2</f>
        <v>-854976</v>
      </c>
      <c r="T2" s="358"/>
      <c r="U2" s="358"/>
      <c r="V2" s="358"/>
      <c r="W2" s="358"/>
      <c r="X2" s="365"/>
      <c r="Y2" s="365"/>
      <c r="Z2" s="365"/>
      <c r="AA2" s="365" t="e">
        <f>N2/Y2</f>
        <v>#DIV/0!</v>
      </c>
      <c r="AB2" s="356">
        <v>72664000</v>
      </c>
      <c r="AC2" s="356">
        <v>0</v>
      </c>
      <c r="AD2" s="356">
        <v>100</v>
      </c>
      <c r="AE2" s="356">
        <v>100</v>
      </c>
      <c r="AF2" s="356">
        <v>76.971889593472341</v>
      </c>
      <c r="AG2" s="356">
        <v>73344000</v>
      </c>
      <c r="AH2" s="356">
        <v>230000</v>
      </c>
      <c r="AI2" s="356">
        <v>0</v>
      </c>
      <c r="AJ2" s="356">
        <v>73574000</v>
      </c>
      <c r="AK2" s="356">
        <v>73518976</v>
      </c>
      <c r="AL2" s="357">
        <v>0</v>
      </c>
      <c r="AM2" s="357">
        <v>0</v>
      </c>
      <c r="AN2" s="357">
        <v>99.925212711012051</v>
      </c>
      <c r="AO2" s="357">
        <v>100</v>
      </c>
      <c r="AP2" s="357">
        <v>77.478014200720636</v>
      </c>
      <c r="AQ2" s="357">
        <v>-854976</v>
      </c>
      <c r="AR2" s="357">
        <v>-1.1629324108105097</v>
      </c>
      <c r="AS2" s="357">
        <v>-0.50612460724829589</v>
      </c>
    </row>
    <row r="3" spans="1:45" ht="21" customHeight="1" x14ac:dyDescent="0.15">
      <c r="A3" s="352">
        <v>2332010101001</v>
      </c>
      <c r="B3" s="353" t="s">
        <v>40</v>
      </c>
      <c r="C3" s="353" t="s">
        <v>40</v>
      </c>
      <c r="D3" s="353" t="s">
        <v>40</v>
      </c>
      <c r="E3" s="353" t="s">
        <v>40</v>
      </c>
      <c r="F3" s="353" t="s">
        <v>129</v>
      </c>
      <c r="G3" s="354" t="s">
        <v>264</v>
      </c>
      <c r="H3" s="354" t="s">
        <v>265</v>
      </c>
      <c r="I3" s="354" t="s">
        <v>265</v>
      </c>
      <c r="J3" s="349">
        <v>28577000</v>
      </c>
      <c r="K3" s="349">
        <v>0</v>
      </c>
      <c r="L3" s="349">
        <v>0</v>
      </c>
      <c r="M3" s="349">
        <v>28577000</v>
      </c>
      <c r="N3" s="349">
        <v>28576976</v>
      </c>
      <c r="O3" s="351">
        <f t="shared" ref="O3:O11" si="0">N3/M3</f>
        <v>0.99999916016376811</v>
      </c>
      <c r="P3" s="349">
        <v>0</v>
      </c>
      <c r="Q3" s="349">
        <v>0</v>
      </c>
      <c r="R3" s="349">
        <v>28576976</v>
      </c>
      <c r="S3" s="355">
        <f t="shared" ref="S3:S11" si="1">N3-R3</f>
        <v>0</v>
      </c>
      <c r="T3" s="354" t="s">
        <v>275</v>
      </c>
      <c r="U3" s="354" t="s">
        <v>276</v>
      </c>
      <c r="V3" s="354" t="s">
        <v>282</v>
      </c>
      <c r="W3" s="358" t="s">
        <v>281</v>
      </c>
      <c r="X3" s="365" t="s">
        <v>281</v>
      </c>
      <c r="Y3" s="365" t="s">
        <v>281</v>
      </c>
      <c r="Z3" s="365" t="s">
        <v>281</v>
      </c>
      <c r="AA3" s="366" t="s">
        <v>281</v>
      </c>
      <c r="AB3" s="356">
        <v>28576976</v>
      </c>
      <c r="AC3" s="356">
        <v>-24</v>
      </c>
      <c r="AD3" s="356">
        <v>99.999916016376815</v>
      </c>
      <c r="AE3" s="356">
        <v>100</v>
      </c>
      <c r="AF3" s="356">
        <v>30.271163734274321</v>
      </c>
      <c r="AG3" s="356">
        <v>28578000</v>
      </c>
      <c r="AH3" s="356">
        <v>0</v>
      </c>
      <c r="AI3" s="356">
        <v>0</v>
      </c>
      <c r="AJ3" s="356">
        <v>28578000</v>
      </c>
      <c r="AK3" s="356">
        <v>28576976</v>
      </c>
      <c r="AL3" s="357">
        <v>0</v>
      </c>
      <c r="AM3" s="357">
        <v>0</v>
      </c>
      <c r="AN3" s="357">
        <v>99.996416824130449</v>
      </c>
      <c r="AO3" s="357">
        <v>100</v>
      </c>
      <c r="AP3" s="357">
        <v>30.115862227755358</v>
      </c>
      <c r="AQ3" s="357">
        <v>0</v>
      </c>
      <c r="AR3" s="357">
        <v>0</v>
      </c>
      <c r="AS3" s="357">
        <v>0.15530150651896335</v>
      </c>
    </row>
    <row r="4" spans="1:45" ht="21" customHeight="1" x14ac:dyDescent="0.15">
      <c r="A4" s="352">
        <v>2332010101002</v>
      </c>
      <c r="B4" s="353" t="s">
        <v>40</v>
      </c>
      <c r="C4" s="353" t="s">
        <v>40</v>
      </c>
      <c r="D4" s="353" t="s">
        <v>40</v>
      </c>
      <c r="E4" s="353" t="s">
        <v>40</v>
      </c>
      <c r="F4" s="353" t="s">
        <v>266</v>
      </c>
      <c r="G4" s="354" t="s">
        <v>267</v>
      </c>
      <c r="H4" s="354" t="s">
        <v>265</v>
      </c>
      <c r="I4" s="354" t="s">
        <v>265</v>
      </c>
      <c r="J4" s="349">
        <v>44095000</v>
      </c>
      <c r="K4" s="349">
        <v>-8000</v>
      </c>
      <c r="L4" s="349">
        <v>0</v>
      </c>
      <c r="M4" s="349">
        <v>44087000</v>
      </c>
      <c r="N4" s="349">
        <v>44087024</v>
      </c>
      <c r="O4" s="351">
        <f t="shared" si="0"/>
        <v>1.0000005443781614</v>
      </c>
      <c r="P4" s="349">
        <v>0</v>
      </c>
      <c r="Q4" s="349">
        <v>0</v>
      </c>
      <c r="R4" s="349">
        <v>44942000</v>
      </c>
      <c r="S4" s="355">
        <f t="shared" si="1"/>
        <v>-854976</v>
      </c>
      <c r="T4" s="354" t="s">
        <v>277</v>
      </c>
      <c r="U4" s="354" t="s">
        <v>276</v>
      </c>
      <c r="V4" s="354" t="s">
        <v>283</v>
      </c>
      <c r="W4" s="358" t="s">
        <v>281</v>
      </c>
      <c r="X4" s="365" t="s">
        <v>281</v>
      </c>
      <c r="Y4" s="365" t="s">
        <v>281</v>
      </c>
      <c r="Z4" s="365" t="s">
        <v>281</v>
      </c>
      <c r="AA4" s="366" t="s">
        <v>281</v>
      </c>
      <c r="AB4" s="356">
        <v>44087024</v>
      </c>
      <c r="AC4" s="356">
        <v>24</v>
      </c>
      <c r="AD4" s="356">
        <v>100.00005443781615</v>
      </c>
      <c r="AE4" s="356">
        <v>100</v>
      </c>
      <c r="AF4" s="356">
        <v>46.70072585919803</v>
      </c>
      <c r="AG4" s="356">
        <v>44766000</v>
      </c>
      <c r="AH4" s="356">
        <v>230000</v>
      </c>
      <c r="AI4" s="356">
        <v>0</v>
      </c>
      <c r="AJ4" s="356">
        <v>44996000</v>
      </c>
      <c r="AK4" s="356">
        <v>44942000</v>
      </c>
      <c r="AL4" s="357">
        <v>0</v>
      </c>
      <c r="AM4" s="357">
        <v>0</v>
      </c>
      <c r="AN4" s="357">
        <v>99.879989332385094</v>
      </c>
      <c r="AO4" s="357">
        <v>100</v>
      </c>
      <c r="AP4" s="357">
        <v>47.362151972965279</v>
      </c>
      <c r="AQ4" s="357">
        <v>-854976</v>
      </c>
      <c r="AR4" s="357">
        <v>-1.9023986471452092</v>
      </c>
      <c r="AS4" s="357">
        <v>-0.66142611376724858</v>
      </c>
    </row>
    <row r="5" spans="1:45" ht="21" customHeight="1" x14ac:dyDescent="0.15">
      <c r="A5" s="352">
        <v>2332020000000</v>
      </c>
      <c r="B5" s="359" t="s">
        <v>56</v>
      </c>
      <c r="C5" s="359" t="s">
        <v>38</v>
      </c>
      <c r="D5" s="359" t="s">
        <v>38</v>
      </c>
      <c r="E5" s="359" t="s">
        <v>38</v>
      </c>
      <c r="F5" s="359" t="s">
        <v>38</v>
      </c>
      <c r="G5" s="360" t="s">
        <v>268</v>
      </c>
      <c r="H5" s="360" t="s">
        <v>38</v>
      </c>
      <c r="I5" s="360" t="s">
        <v>38</v>
      </c>
      <c r="J5" s="361">
        <v>428000</v>
      </c>
      <c r="K5" s="361">
        <v>702000</v>
      </c>
      <c r="L5" s="361">
        <v>0</v>
      </c>
      <c r="M5" s="361">
        <v>1130000</v>
      </c>
      <c r="N5" s="361">
        <v>1130307</v>
      </c>
      <c r="O5" s="362">
        <f t="shared" si="0"/>
        <v>1.0002716814159291</v>
      </c>
      <c r="P5" s="361">
        <v>0</v>
      </c>
      <c r="Q5" s="361">
        <v>0</v>
      </c>
      <c r="R5" s="361">
        <v>747594</v>
      </c>
      <c r="S5" s="363">
        <f t="shared" si="1"/>
        <v>382713</v>
      </c>
      <c r="T5" s="358"/>
      <c r="U5" s="358"/>
      <c r="V5" s="358"/>
      <c r="W5" s="358"/>
      <c r="X5" s="365"/>
      <c r="Y5" s="365"/>
      <c r="Z5" s="365"/>
      <c r="AA5" s="366"/>
      <c r="AB5" s="356">
        <v>1130307</v>
      </c>
      <c r="AC5" s="356">
        <v>307</v>
      </c>
      <c r="AD5" s="356">
        <v>100.02716814159291</v>
      </c>
      <c r="AE5" s="356">
        <v>100</v>
      </c>
      <c r="AF5" s="356">
        <v>1.1973173182143697</v>
      </c>
      <c r="AG5" s="356">
        <v>428000</v>
      </c>
      <c r="AH5" s="356">
        <v>175000</v>
      </c>
      <c r="AI5" s="356">
        <v>144395</v>
      </c>
      <c r="AJ5" s="356">
        <v>747395</v>
      </c>
      <c r="AK5" s="356">
        <v>747594</v>
      </c>
      <c r="AL5" s="357">
        <v>0</v>
      </c>
      <c r="AM5" s="357">
        <v>0</v>
      </c>
      <c r="AN5" s="357">
        <v>100.02662581365944</v>
      </c>
      <c r="AO5" s="357">
        <v>100</v>
      </c>
      <c r="AP5" s="357">
        <v>0.78785235730668424</v>
      </c>
      <c r="AQ5" s="357">
        <v>382713</v>
      </c>
      <c r="AR5" s="357">
        <v>51.19262594402845</v>
      </c>
      <c r="AS5" s="357">
        <v>0.40946496090768547</v>
      </c>
    </row>
    <row r="6" spans="1:45" ht="21" customHeight="1" x14ac:dyDescent="0.15">
      <c r="A6" s="352">
        <v>2332020101001</v>
      </c>
      <c r="B6" s="353" t="s">
        <v>56</v>
      </c>
      <c r="C6" s="353" t="s">
        <v>40</v>
      </c>
      <c r="D6" s="353" t="s">
        <v>40</v>
      </c>
      <c r="E6" s="353" t="s">
        <v>40</v>
      </c>
      <c r="F6" s="353" t="s">
        <v>61</v>
      </c>
      <c r="G6" s="354" t="s">
        <v>269</v>
      </c>
      <c r="H6" s="354" t="s">
        <v>265</v>
      </c>
      <c r="I6" s="354" t="s">
        <v>265</v>
      </c>
      <c r="J6" s="349">
        <v>428000</v>
      </c>
      <c r="K6" s="349">
        <v>702000</v>
      </c>
      <c r="L6" s="349">
        <v>0</v>
      </c>
      <c r="M6" s="349">
        <v>1130000</v>
      </c>
      <c r="N6" s="349">
        <v>1130307</v>
      </c>
      <c r="O6" s="351">
        <f t="shared" si="0"/>
        <v>1.0002716814159291</v>
      </c>
      <c r="P6" s="349">
        <v>0</v>
      </c>
      <c r="Q6" s="349">
        <v>0</v>
      </c>
      <c r="R6" s="349">
        <v>603199</v>
      </c>
      <c r="S6" s="355">
        <f t="shared" si="1"/>
        <v>527108</v>
      </c>
      <c r="T6" s="354" t="s">
        <v>269</v>
      </c>
      <c r="U6" s="354" t="s">
        <v>276</v>
      </c>
      <c r="V6" s="354" t="s">
        <v>284</v>
      </c>
      <c r="W6" s="358" t="s">
        <v>281</v>
      </c>
      <c r="X6" s="365" t="s">
        <v>281</v>
      </c>
      <c r="Y6" s="365" t="s">
        <v>281</v>
      </c>
      <c r="Z6" s="365" t="s">
        <v>281</v>
      </c>
      <c r="AA6" s="366" t="s">
        <v>281</v>
      </c>
      <c r="AB6" s="356">
        <v>1130307</v>
      </c>
      <c r="AC6" s="356">
        <v>307</v>
      </c>
      <c r="AD6" s="356">
        <v>100.02716814159291</v>
      </c>
      <c r="AE6" s="356">
        <v>100</v>
      </c>
      <c r="AF6" s="356">
        <v>1.1973173182143697</v>
      </c>
      <c r="AG6" s="356">
        <v>428000</v>
      </c>
      <c r="AH6" s="356">
        <v>175000</v>
      </c>
      <c r="AI6" s="356">
        <v>0</v>
      </c>
      <c r="AJ6" s="356">
        <v>603000</v>
      </c>
      <c r="AK6" s="356">
        <v>603199</v>
      </c>
      <c r="AL6" s="357">
        <v>0</v>
      </c>
      <c r="AM6" s="357">
        <v>0</v>
      </c>
      <c r="AN6" s="357">
        <v>100.03300165837479</v>
      </c>
      <c r="AO6" s="357">
        <v>100</v>
      </c>
      <c r="AP6" s="357">
        <v>0.63568160535669715</v>
      </c>
      <c r="AQ6" s="357">
        <v>527108</v>
      </c>
      <c r="AR6" s="357">
        <v>87.385423384322593</v>
      </c>
      <c r="AS6" s="357">
        <v>0.56163571285767255</v>
      </c>
    </row>
    <row r="7" spans="1:45" ht="21" customHeight="1" x14ac:dyDescent="0.15">
      <c r="A7" s="352">
        <v>2332020101002</v>
      </c>
      <c r="B7" s="353" t="s">
        <v>56</v>
      </c>
      <c r="C7" s="353" t="s">
        <v>40</v>
      </c>
      <c r="D7" s="353" t="s">
        <v>40</v>
      </c>
      <c r="E7" s="353" t="s">
        <v>40</v>
      </c>
      <c r="F7" s="353" t="s">
        <v>124</v>
      </c>
      <c r="G7" s="354" t="s">
        <v>270</v>
      </c>
      <c r="H7" s="354" t="s">
        <v>265</v>
      </c>
      <c r="I7" s="354" t="s">
        <v>265</v>
      </c>
      <c r="J7" s="349">
        <v>0</v>
      </c>
      <c r="K7" s="349">
        <v>0</v>
      </c>
      <c r="L7" s="349">
        <v>0</v>
      </c>
      <c r="M7" s="349">
        <v>0</v>
      </c>
      <c r="N7" s="349">
        <v>0</v>
      </c>
      <c r="O7" s="351" t="e">
        <f t="shared" si="0"/>
        <v>#DIV/0!</v>
      </c>
      <c r="P7" s="349">
        <v>0</v>
      </c>
      <c r="Q7" s="349">
        <v>0</v>
      </c>
      <c r="R7" s="349">
        <v>144395</v>
      </c>
      <c r="S7" s="355">
        <f t="shared" si="1"/>
        <v>-144395</v>
      </c>
      <c r="T7" s="354" t="s">
        <v>278</v>
      </c>
      <c r="U7" s="354" t="s">
        <v>276</v>
      </c>
      <c r="V7" s="354" t="s">
        <v>285</v>
      </c>
      <c r="W7" s="358" t="s">
        <v>281</v>
      </c>
      <c r="X7" s="365" t="s">
        <v>281</v>
      </c>
      <c r="Y7" s="365" t="s">
        <v>281</v>
      </c>
      <c r="Z7" s="365" t="s">
        <v>281</v>
      </c>
      <c r="AA7" s="366" t="s">
        <v>281</v>
      </c>
      <c r="AB7" s="356">
        <v>0</v>
      </c>
      <c r="AC7" s="356">
        <v>0</v>
      </c>
      <c r="AD7" s="356" t="s">
        <v>38</v>
      </c>
      <c r="AE7" s="356" t="s">
        <v>38</v>
      </c>
      <c r="AF7" s="356">
        <v>0</v>
      </c>
      <c r="AG7" s="356">
        <v>0</v>
      </c>
      <c r="AH7" s="356">
        <v>0</v>
      </c>
      <c r="AI7" s="356">
        <v>144395</v>
      </c>
      <c r="AJ7" s="356">
        <v>144395</v>
      </c>
      <c r="AK7" s="356">
        <v>144395</v>
      </c>
      <c r="AL7" s="357">
        <v>0</v>
      </c>
      <c r="AM7" s="357">
        <v>0</v>
      </c>
      <c r="AN7" s="357">
        <v>100</v>
      </c>
      <c r="AO7" s="357">
        <v>100</v>
      </c>
      <c r="AP7" s="357">
        <v>0.15217075194998714</v>
      </c>
      <c r="AQ7" s="357">
        <v>-144395</v>
      </c>
      <c r="AR7" s="357" t="s">
        <v>179</v>
      </c>
      <c r="AS7" s="357">
        <v>-0.15217075194998714</v>
      </c>
    </row>
    <row r="8" spans="1:45" ht="21" customHeight="1" x14ac:dyDescent="0.15">
      <c r="A8" s="352">
        <v>2332030000000</v>
      </c>
      <c r="B8" s="359" t="s">
        <v>64</v>
      </c>
      <c r="C8" s="359" t="s">
        <v>38</v>
      </c>
      <c r="D8" s="359" t="s">
        <v>38</v>
      </c>
      <c r="E8" s="359" t="s">
        <v>38</v>
      </c>
      <c r="F8" s="359" t="s">
        <v>38</v>
      </c>
      <c r="G8" s="360" t="s">
        <v>83</v>
      </c>
      <c r="H8" s="360" t="s">
        <v>38</v>
      </c>
      <c r="I8" s="360" t="s">
        <v>38</v>
      </c>
      <c r="J8" s="361">
        <v>20628000</v>
      </c>
      <c r="K8" s="361">
        <v>0</v>
      </c>
      <c r="L8" s="361">
        <v>0</v>
      </c>
      <c r="M8" s="361">
        <v>20628000</v>
      </c>
      <c r="N8" s="361">
        <v>20608988</v>
      </c>
      <c r="O8" s="362">
        <f t="shared" si="0"/>
        <v>0.99907834012022489</v>
      </c>
      <c r="P8" s="361">
        <v>0</v>
      </c>
      <c r="Q8" s="361">
        <v>0</v>
      </c>
      <c r="R8" s="361">
        <v>20623544</v>
      </c>
      <c r="S8" s="363">
        <f t="shared" si="1"/>
        <v>-14556</v>
      </c>
      <c r="T8" s="358"/>
      <c r="U8" s="358"/>
      <c r="V8" s="358"/>
      <c r="W8" s="358"/>
      <c r="X8" s="365"/>
      <c r="Y8" s="365"/>
      <c r="Z8" s="365"/>
      <c r="AA8" s="366"/>
      <c r="AB8" s="356">
        <v>20608988</v>
      </c>
      <c r="AC8" s="356">
        <v>-19012</v>
      </c>
      <c r="AD8" s="356">
        <v>99.907834012022491</v>
      </c>
      <c r="AE8" s="356">
        <v>100</v>
      </c>
      <c r="AF8" s="356">
        <v>21.830793088313282</v>
      </c>
      <c r="AG8" s="356">
        <v>20628000</v>
      </c>
      <c r="AH8" s="356">
        <v>0</v>
      </c>
      <c r="AI8" s="356">
        <v>0</v>
      </c>
      <c r="AJ8" s="356">
        <v>20628000</v>
      </c>
      <c r="AK8" s="356">
        <v>20623544</v>
      </c>
      <c r="AL8" s="357">
        <v>0</v>
      </c>
      <c r="AM8" s="357">
        <v>0</v>
      </c>
      <c r="AN8" s="357">
        <v>99.978398293581535</v>
      </c>
      <c r="AO8" s="357">
        <v>100</v>
      </c>
      <c r="AP8" s="357">
        <v>21.734133441972681</v>
      </c>
      <c r="AQ8" s="357">
        <v>-14556</v>
      </c>
      <c r="AR8" s="357">
        <v>-7.057952794146341E-2</v>
      </c>
      <c r="AS8" s="357">
        <v>9.6659646340601313E-2</v>
      </c>
    </row>
    <row r="9" spans="1:45" ht="21" customHeight="1" x14ac:dyDescent="0.15">
      <c r="A9" s="352">
        <v>2332030101001</v>
      </c>
      <c r="B9" s="353" t="s">
        <v>64</v>
      </c>
      <c r="C9" s="353" t="s">
        <v>40</v>
      </c>
      <c r="D9" s="353" t="s">
        <v>40</v>
      </c>
      <c r="E9" s="353" t="s">
        <v>40</v>
      </c>
      <c r="F9" s="353" t="s">
        <v>44</v>
      </c>
      <c r="G9" s="354" t="s">
        <v>271</v>
      </c>
      <c r="H9" s="354" t="s">
        <v>265</v>
      </c>
      <c r="I9" s="354" t="s">
        <v>265</v>
      </c>
      <c r="J9" s="349">
        <v>600000</v>
      </c>
      <c r="K9" s="349">
        <v>0</v>
      </c>
      <c r="L9" s="349">
        <v>0</v>
      </c>
      <c r="M9" s="349">
        <v>600000</v>
      </c>
      <c r="N9" s="349">
        <v>600000</v>
      </c>
      <c r="O9" s="351">
        <f t="shared" si="0"/>
        <v>1</v>
      </c>
      <c r="P9" s="349">
        <v>0</v>
      </c>
      <c r="Q9" s="349">
        <v>0</v>
      </c>
      <c r="R9" s="349">
        <v>600000</v>
      </c>
      <c r="S9" s="355">
        <f t="shared" si="1"/>
        <v>0</v>
      </c>
      <c r="T9" s="354" t="s">
        <v>279</v>
      </c>
      <c r="U9" s="354" t="s">
        <v>276</v>
      </c>
      <c r="V9" s="354" t="s">
        <v>282</v>
      </c>
      <c r="W9" s="358" t="s">
        <v>281</v>
      </c>
      <c r="X9" s="365" t="s">
        <v>281</v>
      </c>
      <c r="Y9" s="365" t="s">
        <v>281</v>
      </c>
      <c r="Z9" s="365" t="s">
        <v>281</v>
      </c>
      <c r="AA9" s="366" t="s">
        <v>281</v>
      </c>
      <c r="AB9" s="356">
        <v>600000</v>
      </c>
      <c r="AC9" s="356">
        <v>0</v>
      </c>
      <c r="AD9" s="356">
        <v>100</v>
      </c>
      <c r="AE9" s="356">
        <v>100</v>
      </c>
      <c r="AF9" s="356">
        <v>0.63557103594742115</v>
      </c>
      <c r="AG9" s="356">
        <v>600000</v>
      </c>
      <c r="AH9" s="356">
        <v>0</v>
      </c>
      <c r="AI9" s="356">
        <v>0</v>
      </c>
      <c r="AJ9" s="356">
        <v>600000</v>
      </c>
      <c r="AK9" s="356">
        <v>600000</v>
      </c>
      <c r="AL9" s="357">
        <v>0</v>
      </c>
      <c r="AM9" s="357">
        <v>0</v>
      </c>
      <c r="AN9" s="357">
        <v>100</v>
      </c>
      <c r="AO9" s="357">
        <v>100</v>
      </c>
      <c r="AP9" s="357">
        <v>0.63231033740775144</v>
      </c>
      <c r="AQ9" s="357">
        <v>0</v>
      </c>
      <c r="AR9" s="357">
        <v>0</v>
      </c>
      <c r="AS9" s="357">
        <v>3.2606985396697041E-3</v>
      </c>
    </row>
    <row r="10" spans="1:45" ht="21" customHeight="1" x14ac:dyDescent="0.15">
      <c r="A10" s="352">
        <v>2332030101002</v>
      </c>
      <c r="B10" s="353" t="s">
        <v>64</v>
      </c>
      <c r="C10" s="353" t="s">
        <v>40</v>
      </c>
      <c r="D10" s="353" t="s">
        <v>40</v>
      </c>
      <c r="E10" s="353" t="s">
        <v>40</v>
      </c>
      <c r="F10" s="353" t="s">
        <v>127</v>
      </c>
      <c r="G10" s="354" t="s">
        <v>272</v>
      </c>
      <c r="H10" s="354" t="s">
        <v>265</v>
      </c>
      <c r="I10" s="354" t="s">
        <v>265</v>
      </c>
      <c r="J10" s="349">
        <v>28000</v>
      </c>
      <c r="K10" s="349">
        <v>0</v>
      </c>
      <c r="L10" s="349">
        <v>0</v>
      </c>
      <c r="M10" s="349">
        <v>28000</v>
      </c>
      <c r="N10" s="349">
        <v>8988</v>
      </c>
      <c r="O10" s="351">
        <f t="shared" si="0"/>
        <v>0.32100000000000001</v>
      </c>
      <c r="P10" s="349">
        <v>0</v>
      </c>
      <c r="Q10" s="349">
        <v>0</v>
      </c>
      <c r="R10" s="349">
        <v>23544</v>
      </c>
      <c r="S10" s="355">
        <f t="shared" si="1"/>
        <v>-14556</v>
      </c>
      <c r="T10" s="354" t="s">
        <v>272</v>
      </c>
      <c r="U10" s="354" t="s">
        <v>276</v>
      </c>
      <c r="V10" s="354" t="s">
        <v>286</v>
      </c>
      <c r="W10" s="358" t="s">
        <v>281</v>
      </c>
      <c r="X10" s="365" t="s">
        <v>281</v>
      </c>
      <c r="Y10" s="365" t="s">
        <v>281</v>
      </c>
      <c r="Z10" s="365" t="s">
        <v>281</v>
      </c>
      <c r="AA10" s="366" t="s">
        <v>281</v>
      </c>
      <c r="AB10" s="356">
        <v>8988</v>
      </c>
      <c r="AC10" s="356">
        <v>-19012</v>
      </c>
      <c r="AD10" s="356">
        <v>32.1</v>
      </c>
      <c r="AE10" s="356">
        <v>100</v>
      </c>
      <c r="AF10" s="356">
        <v>9.5208541184923692E-3</v>
      </c>
      <c r="AG10" s="356">
        <v>28000</v>
      </c>
      <c r="AH10" s="356">
        <v>0</v>
      </c>
      <c r="AI10" s="356">
        <v>0</v>
      </c>
      <c r="AJ10" s="356">
        <v>28000</v>
      </c>
      <c r="AK10" s="356">
        <v>23544</v>
      </c>
      <c r="AL10" s="357">
        <v>0</v>
      </c>
      <c r="AM10" s="357">
        <v>0</v>
      </c>
      <c r="AN10" s="357">
        <v>84.085714285714289</v>
      </c>
      <c r="AO10" s="357">
        <v>100</v>
      </c>
      <c r="AP10" s="357">
        <v>2.4811857639880166E-2</v>
      </c>
      <c r="AQ10" s="357">
        <v>-14556</v>
      </c>
      <c r="AR10" s="357">
        <v>-61.824668705402651</v>
      </c>
      <c r="AS10" s="357">
        <v>-1.5291003521387797E-2</v>
      </c>
    </row>
    <row r="11" spans="1:45" ht="21" customHeight="1" x14ac:dyDescent="0.15">
      <c r="A11" s="352">
        <v>2332030201001</v>
      </c>
      <c r="B11" s="353" t="s">
        <v>64</v>
      </c>
      <c r="C11" s="353" t="s">
        <v>56</v>
      </c>
      <c r="D11" s="353" t="s">
        <v>40</v>
      </c>
      <c r="E11" s="353" t="s">
        <v>40</v>
      </c>
      <c r="F11" s="353" t="s">
        <v>61</v>
      </c>
      <c r="G11" s="354" t="s">
        <v>273</v>
      </c>
      <c r="H11" s="354" t="s">
        <v>265</v>
      </c>
      <c r="I11" s="354" t="s">
        <v>265</v>
      </c>
      <c r="J11" s="349">
        <v>20000000</v>
      </c>
      <c r="K11" s="349">
        <v>0</v>
      </c>
      <c r="L11" s="349">
        <v>0</v>
      </c>
      <c r="M11" s="349">
        <v>20000000</v>
      </c>
      <c r="N11" s="349">
        <v>20000000</v>
      </c>
      <c r="O11" s="351">
        <f t="shared" si="0"/>
        <v>1</v>
      </c>
      <c r="P11" s="349">
        <v>0</v>
      </c>
      <c r="Q11" s="349">
        <v>0</v>
      </c>
      <c r="R11" s="349">
        <v>20000000</v>
      </c>
      <c r="S11" s="355">
        <f t="shared" si="1"/>
        <v>0</v>
      </c>
      <c r="T11" s="354" t="s">
        <v>280</v>
      </c>
      <c r="U11" s="354" t="s">
        <v>276</v>
      </c>
      <c r="V11" s="354" t="s">
        <v>282</v>
      </c>
      <c r="W11" s="358" t="s">
        <v>281</v>
      </c>
      <c r="X11" s="365" t="s">
        <v>281</v>
      </c>
      <c r="Y11" s="365" t="s">
        <v>281</v>
      </c>
      <c r="Z11" s="365" t="s">
        <v>281</v>
      </c>
      <c r="AA11" s="366" t="s">
        <v>281</v>
      </c>
      <c r="AB11" s="356">
        <v>20000000</v>
      </c>
      <c r="AC11" s="356">
        <v>0</v>
      </c>
      <c r="AD11" s="356">
        <v>100</v>
      </c>
      <c r="AE11" s="356">
        <v>100</v>
      </c>
      <c r="AF11" s="356">
        <v>21.185701198247369</v>
      </c>
      <c r="AG11" s="356">
        <v>20000000</v>
      </c>
      <c r="AH11" s="356">
        <v>0</v>
      </c>
      <c r="AI11" s="356">
        <v>0</v>
      </c>
      <c r="AJ11" s="356">
        <v>20000000</v>
      </c>
      <c r="AK11" s="356">
        <v>20000000</v>
      </c>
      <c r="AL11" s="357">
        <v>0</v>
      </c>
      <c r="AM11" s="357">
        <v>0</v>
      </c>
      <c r="AN11" s="357">
        <v>100</v>
      </c>
      <c r="AO11" s="357">
        <v>100</v>
      </c>
      <c r="AP11" s="357">
        <v>21.077011246925046</v>
      </c>
      <c r="AQ11" s="357">
        <v>0</v>
      </c>
      <c r="AR11" s="357">
        <v>0</v>
      </c>
      <c r="AS11" s="357">
        <v>0.10868995132232229</v>
      </c>
    </row>
  </sheetData>
  <autoFilter ref="B1:Z11" xr:uid="{CBBE0AF3-7730-4C4B-86AE-0E0FCE37E4FD}"/>
  <sortState ref="B2:Z11">
    <sortCondition ref="B2:B11"/>
    <sortCondition ref="C2:C11"/>
    <sortCondition ref="D2:D11"/>
  </sortState>
  <phoneticPr fontId="4"/>
  <pageMargins left="0.19685039370078741" right="0.19685039370078741" top="0.78740157480314965" bottom="0.19685039370078741" header="0.31496062992125984" footer="0.31496062992125984"/>
  <pageSetup paperSize="8" scale="88" orientation="landscape" r:id="rId1"/>
  <headerFooter>
    <oddHeader>&amp;L真鶴町国民健康保険事業特別会計（施設勘定）2023 歳入決算 事務概要&amp;R&amp;P/&amp;N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9C05-BDFE-401B-BBB2-695FD9AFCBEF}">
  <sheetPr>
    <tabColor theme="0"/>
  </sheetPr>
  <dimension ref="A1:F13"/>
  <sheetViews>
    <sheetView zoomScale="130" zoomScaleNormal="130" workbookViewId="0">
      <selection activeCell="C6" sqref="C6"/>
    </sheetView>
  </sheetViews>
  <sheetFormatPr defaultColWidth="8.75" defaultRowHeight="14.25" x14ac:dyDescent="0.15"/>
  <cols>
    <col min="1" max="1" width="8.75" style="323"/>
    <col min="2" max="2" width="11.875" style="323" customWidth="1"/>
    <col min="3" max="3" width="12.5" style="323" customWidth="1"/>
    <col min="4" max="4" width="13.75" style="323" customWidth="1"/>
    <col min="5" max="5" width="15.375" style="323" customWidth="1"/>
    <col min="6" max="6" width="13.375" style="323" bestFit="1" customWidth="1"/>
    <col min="7" max="16384" width="8.75" style="323"/>
  </cols>
  <sheetData>
    <row r="1" spans="1:6" x14ac:dyDescent="0.15">
      <c r="A1" s="323" t="s">
        <v>202</v>
      </c>
    </row>
    <row r="2" spans="1:6" x14ac:dyDescent="0.15">
      <c r="A2" s="324" t="s">
        <v>203</v>
      </c>
      <c r="B2" s="325" t="s">
        <v>204</v>
      </c>
      <c r="C2" s="325" t="s">
        <v>205</v>
      </c>
      <c r="D2" s="325" t="s">
        <v>206</v>
      </c>
      <c r="E2" s="325" t="s">
        <v>207</v>
      </c>
      <c r="F2" s="326" t="s">
        <v>208</v>
      </c>
    </row>
    <row r="3" spans="1:6" x14ac:dyDescent="0.15">
      <c r="A3" s="327" t="s">
        <v>209</v>
      </c>
      <c r="B3" s="328" t="s">
        <v>210</v>
      </c>
      <c r="C3" s="340" t="s">
        <v>211</v>
      </c>
      <c r="D3" s="340" t="s">
        <v>212</v>
      </c>
      <c r="E3" s="340"/>
      <c r="F3" s="341"/>
    </row>
    <row r="4" spans="1:6" x14ac:dyDescent="0.15">
      <c r="A4" s="331"/>
      <c r="B4" s="336"/>
      <c r="C4" s="337" t="s">
        <v>213</v>
      </c>
      <c r="D4" s="337" t="s">
        <v>214</v>
      </c>
      <c r="E4" s="337"/>
      <c r="F4" s="338"/>
    </row>
    <row r="5" spans="1:6" x14ac:dyDescent="0.15">
      <c r="A5" s="331"/>
      <c r="B5" s="332" t="s">
        <v>215</v>
      </c>
      <c r="C5" s="333" t="s">
        <v>211</v>
      </c>
      <c r="D5" s="333" t="s">
        <v>216</v>
      </c>
      <c r="E5" s="333" t="s">
        <v>217</v>
      </c>
      <c r="F5" s="334" t="s">
        <v>218</v>
      </c>
    </row>
    <row r="6" spans="1:6" x14ac:dyDescent="0.15">
      <c r="A6" s="331"/>
      <c r="B6" s="335"/>
      <c r="C6" s="329"/>
      <c r="D6" s="329"/>
      <c r="E6" s="329" t="s">
        <v>219</v>
      </c>
      <c r="F6" s="330" t="s">
        <v>220</v>
      </c>
    </row>
    <row r="7" spans="1:6" x14ac:dyDescent="0.15">
      <c r="A7" s="331"/>
      <c r="B7" s="335"/>
      <c r="C7" s="329"/>
      <c r="D7" s="329"/>
      <c r="E7" s="329" t="s">
        <v>221</v>
      </c>
      <c r="F7" s="330" t="s">
        <v>222</v>
      </c>
    </row>
    <row r="8" spans="1:6" x14ac:dyDescent="0.15">
      <c r="A8" s="331"/>
      <c r="B8" s="335"/>
      <c r="C8" s="329"/>
      <c r="D8" s="329"/>
      <c r="E8" s="329" t="s">
        <v>223</v>
      </c>
      <c r="F8" s="330" t="s">
        <v>224</v>
      </c>
    </row>
    <row r="9" spans="1:6" x14ac:dyDescent="0.15">
      <c r="A9" s="331"/>
      <c r="B9" s="335"/>
      <c r="C9" s="329"/>
      <c r="D9" s="329"/>
      <c r="E9" s="329" t="s">
        <v>225</v>
      </c>
      <c r="F9" s="330" t="s">
        <v>226</v>
      </c>
    </row>
    <row r="10" spans="1:6" x14ac:dyDescent="0.15">
      <c r="A10" s="331"/>
      <c r="B10" s="335"/>
      <c r="C10" s="329"/>
      <c r="D10" s="329"/>
      <c r="E10" s="329" t="s">
        <v>227</v>
      </c>
      <c r="F10" s="330" t="s">
        <v>228</v>
      </c>
    </row>
    <row r="11" spans="1:6" x14ac:dyDescent="0.15">
      <c r="A11" s="331"/>
      <c r="B11" s="336"/>
      <c r="C11" s="337" t="s">
        <v>213</v>
      </c>
      <c r="D11" s="337" t="s">
        <v>229</v>
      </c>
      <c r="E11" s="337"/>
      <c r="F11" s="338"/>
    </row>
    <row r="12" spans="1:6" x14ac:dyDescent="0.15">
      <c r="A12" s="331"/>
      <c r="B12" s="332" t="s">
        <v>230</v>
      </c>
      <c r="C12" s="333" t="s">
        <v>211</v>
      </c>
      <c r="D12" s="333" t="s">
        <v>231</v>
      </c>
      <c r="E12" s="333"/>
      <c r="F12" s="334"/>
    </row>
    <row r="13" spans="1:6" x14ac:dyDescent="0.15">
      <c r="A13" s="339"/>
      <c r="B13" s="336"/>
      <c r="C13" s="337" t="s">
        <v>213</v>
      </c>
      <c r="D13" s="337" t="s">
        <v>232</v>
      </c>
      <c r="E13" s="337"/>
      <c r="F13" s="338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EF24-3FB2-4789-BB1B-42AD2835B34D}">
  <sheetPr>
    <tabColor theme="2" tint="-0.749992370372631"/>
    <pageSetUpPr fitToPage="1"/>
  </sheetPr>
  <dimension ref="A1:AP7"/>
  <sheetViews>
    <sheetView zoomScale="85" zoomScaleNormal="85" workbookViewId="0">
      <pane xSplit="6" ySplit="3" topLeftCell="G4" activePane="bottomRight" state="frozen"/>
      <selection activeCell="AK5" sqref="AK5:AP7"/>
      <selection pane="topRight" activeCell="AK5" sqref="AK5:AP7"/>
      <selection pane="bottomLeft" activeCell="AK5" sqref="AK5:AP7"/>
      <selection pane="bottomRight" activeCell="AK5" sqref="AK5:AP7"/>
    </sheetView>
  </sheetViews>
  <sheetFormatPr defaultColWidth="9" defaultRowHeight="40.5" customHeight="1" x14ac:dyDescent="0.15"/>
  <cols>
    <col min="1" max="5" width="2.25" style="91" customWidth="1"/>
    <col min="6" max="6" width="26" style="90" customWidth="1"/>
    <col min="7" max="8" width="9.625" style="91" customWidth="1"/>
    <col min="9" max="9" width="12.375" style="90" customWidth="1"/>
    <col min="10" max="10" width="9.875" style="90" customWidth="1"/>
    <col min="11" max="11" width="10.375" style="90" customWidth="1"/>
    <col min="12" max="12" width="10.125" style="90" bestFit="1" customWidth="1"/>
    <col min="13" max="13" width="10.875" style="170" hidden="1" customWidth="1"/>
    <col min="14" max="14" width="14.125" style="90" bestFit="1" customWidth="1"/>
    <col min="15" max="15" width="13.75" style="90" customWidth="1"/>
    <col min="16" max="16" width="15.75" style="90" bestFit="1" customWidth="1"/>
    <col min="17" max="17" width="15.125" style="170" hidden="1" customWidth="1"/>
    <col min="18" max="19" width="16.25" style="170" hidden="1" customWidth="1"/>
    <col min="20" max="20" width="14" style="170" hidden="1" customWidth="1"/>
    <col min="21" max="22" width="15.625" style="170" hidden="1" customWidth="1"/>
    <col min="23" max="23" width="15.25" style="170" hidden="1" customWidth="1"/>
    <col min="24" max="24" width="9.5" style="170" hidden="1" customWidth="1"/>
    <col min="25" max="25" width="12.5" style="170" hidden="1" customWidth="1"/>
    <col min="26" max="26" width="14.125" style="90" bestFit="1" customWidth="1"/>
    <col min="27" max="28" width="15.625" style="170" hidden="1" customWidth="1"/>
    <col min="29" max="30" width="16.25" style="170" hidden="1" customWidth="1"/>
    <col min="31" max="32" width="14" style="170" hidden="1" customWidth="1"/>
    <col min="33" max="33" width="12.875" style="170" hidden="1" customWidth="1"/>
    <col min="34" max="34" width="12.375" style="170" hidden="1" customWidth="1"/>
    <col min="35" max="35" width="16.875" style="90" bestFit="1" customWidth="1"/>
    <col min="36" max="36" width="17.125" style="90" bestFit="1" customWidth="1"/>
    <col min="37" max="37" width="22.125" style="90" bestFit="1" customWidth="1"/>
    <col min="38" max="38" width="28.125" style="90" bestFit="1" customWidth="1"/>
    <col min="39" max="42" width="13.125" style="90" bestFit="1" customWidth="1"/>
    <col min="43" max="16384" width="9" style="152"/>
  </cols>
  <sheetData>
    <row r="1" spans="1:42" ht="20.25" x14ac:dyDescent="0.1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2" ht="17.25" x14ac:dyDescent="0.15">
      <c r="A2" s="174" t="s">
        <v>150</v>
      </c>
      <c r="B2" s="175"/>
      <c r="C2" s="175"/>
      <c r="D2" s="176"/>
      <c r="E2" s="176"/>
      <c r="F2" s="176"/>
      <c r="G2" s="177" t="s">
        <v>199</v>
      </c>
      <c r="H2" s="178"/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74"/>
      <c r="AJ2" s="174"/>
      <c r="AK2" s="174"/>
      <c r="AL2" s="174"/>
      <c r="AM2" s="174"/>
      <c r="AN2" s="174"/>
      <c r="AO2" s="174"/>
      <c r="AP2" s="174"/>
    </row>
    <row r="3" spans="1:42" ht="40.5" customHeight="1" x14ac:dyDescent="0.15">
      <c r="A3" s="181" t="s">
        <v>151</v>
      </c>
      <c r="B3" s="182" t="s">
        <v>152</v>
      </c>
      <c r="C3" s="182" t="s">
        <v>153</v>
      </c>
      <c r="D3" s="183" t="s">
        <v>154</v>
      </c>
      <c r="E3" s="183" t="s">
        <v>155</v>
      </c>
      <c r="F3" s="183" t="s">
        <v>156</v>
      </c>
      <c r="G3" s="182" t="s">
        <v>157</v>
      </c>
      <c r="H3" s="182" t="s">
        <v>158</v>
      </c>
      <c r="I3" s="183" t="s">
        <v>159</v>
      </c>
      <c r="J3" s="183" t="s">
        <v>160</v>
      </c>
      <c r="K3" s="182" t="s">
        <v>161</v>
      </c>
      <c r="L3" s="183" t="s">
        <v>162</v>
      </c>
      <c r="M3" s="184" t="s">
        <v>172</v>
      </c>
      <c r="N3" s="182" t="s">
        <v>168</v>
      </c>
      <c r="O3" s="182" t="s">
        <v>196</v>
      </c>
      <c r="P3" s="182" t="s">
        <v>197</v>
      </c>
      <c r="Q3" s="185" t="s">
        <v>180</v>
      </c>
      <c r="R3" s="185" t="s">
        <v>181</v>
      </c>
      <c r="S3" s="185" t="s">
        <v>182</v>
      </c>
      <c r="T3" s="185" t="s">
        <v>183</v>
      </c>
      <c r="U3" s="185" t="s">
        <v>173</v>
      </c>
      <c r="V3" s="185" t="s">
        <v>174</v>
      </c>
      <c r="W3" s="185" t="s">
        <v>175</v>
      </c>
      <c r="X3" s="185" t="s">
        <v>176</v>
      </c>
      <c r="Y3" s="185" t="s">
        <v>177</v>
      </c>
      <c r="Z3" s="182" t="s">
        <v>169</v>
      </c>
      <c r="AA3" s="184" t="s">
        <v>184</v>
      </c>
      <c r="AB3" s="185" t="s">
        <v>185</v>
      </c>
      <c r="AC3" s="185" t="s">
        <v>186</v>
      </c>
      <c r="AD3" s="185" t="s">
        <v>187</v>
      </c>
      <c r="AE3" s="185" t="s">
        <v>188</v>
      </c>
      <c r="AF3" s="185" t="s">
        <v>189</v>
      </c>
      <c r="AG3" s="185" t="s">
        <v>192</v>
      </c>
      <c r="AH3" s="185" t="s">
        <v>191</v>
      </c>
      <c r="AI3" s="182" t="s">
        <v>178</v>
      </c>
      <c r="AJ3" s="303" t="s">
        <v>163</v>
      </c>
      <c r="AK3" s="303" t="s">
        <v>198</v>
      </c>
      <c r="AL3" s="303" t="s">
        <v>194</v>
      </c>
      <c r="AM3" s="303" t="s">
        <v>164</v>
      </c>
      <c r="AN3" s="303" t="s">
        <v>165</v>
      </c>
      <c r="AO3" s="303" t="s">
        <v>166</v>
      </c>
      <c r="AP3" s="304" t="s">
        <v>167</v>
      </c>
    </row>
    <row r="4" spans="1:42" ht="24" customHeight="1" x14ac:dyDescent="0.15">
      <c r="A4" s="186" t="s">
        <v>37</v>
      </c>
      <c r="B4" s="187" t="s">
        <v>38</v>
      </c>
      <c r="C4" s="187" t="s">
        <v>38</v>
      </c>
      <c r="D4" s="187" t="s">
        <v>38</v>
      </c>
      <c r="E4" s="187" t="s">
        <v>38</v>
      </c>
      <c r="F4" s="188" t="s">
        <v>39</v>
      </c>
      <c r="G4" s="189" t="s">
        <v>38</v>
      </c>
      <c r="H4" s="189"/>
      <c r="I4" s="190">
        <v>0</v>
      </c>
      <c r="J4" s="190">
        <v>0</v>
      </c>
      <c r="K4" s="190">
        <v>0</v>
      </c>
      <c r="L4" s="190">
        <v>0</v>
      </c>
      <c r="M4" s="190">
        <v>0</v>
      </c>
      <c r="N4" s="190">
        <v>0</v>
      </c>
      <c r="O4" s="190">
        <v>0</v>
      </c>
      <c r="P4" s="190">
        <v>0</v>
      </c>
      <c r="Q4" s="190">
        <v>0</v>
      </c>
      <c r="R4" s="190" t="s">
        <v>38</v>
      </c>
      <c r="S4" s="190" t="s">
        <v>38</v>
      </c>
      <c r="T4" s="190">
        <v>0</v>
      </c>
      <c r="U4" s="190">
        <v>30000</v>
      </c>
      <c r="V4" s="190">
        <v>0</v>
      </c>
      <c r="W4" s="190">
        <v>0</v>
      </c>
      <c r="X4" s="190">
        <v>30000</v>
      </c>
      <c r="Y4" s="190">
        <v>30000</v>
      </c>
      <c r="Z4" s="190">
        <v>30000</v>
      </c>
      <c r="AA4" s="190">
        <v>0</v>
      </c>
      <c r="AB4" s="190">
        <v>0</v>
      </c>
      <c r="AC4" s="190">
        <v>100</v>
      </c>
      <c r="AD4" s="190">
        <v>100</v>
      </c>
      <c r="AE4" s="190">
        <v>1.9366865908249008E-2</v>
      </c>
      <c r="AF4" s="190">
        <v>-30000</v>
      </c>
      <c r="AG4" s="190" t="s">
        <v>179</v>
      </c>
      <c r="AH4" s="190">
        <v>-1.9366865908249008E-2</v>
      </c>
      <c r="AI4" s="190">
        <v>-30000</v>
      </c>
      <c r="AJ4" s="192"/>
      <c r="AK4" s="192"/>
      <c r="AL4" s="192"/>
      <c r="AM4" s="192"/>
      <c r="AN4" s="192"/>
      <c r="AO4" s="192"/>
      <c r="AP4" s="193"/>
    </row>
    <row r="5" spans="1:42" ht="24" customHeight="1" x14ac:dyDescent="0.15">
      <c r="A5" s="194" t="s">
        <v>37</v>
      </c>
      <c r="B5" s="195" t="s">
        <v>40</v>
      </c>
      <c r="C5" s="195" t="s">
        <v>40</v>
      </c>
      <c r="D5" s="195" t="s">
        <v>40</v>
      </c>
      <c r="E5" s="195" t="s">
        <v>44</v>
      </c>
      <c r="F5" s="196" t="s">
        <v>45</v>
      </c>
      <c r="G5" s="197" t="s">
        <v>46</v>
      </c>
      <c r="H5" s="197" t="s">
        <v>190</v>
      </c>
      <c r="I5" s="198">
        <v>0</v>
      </c>
      <c r="J5" s="198">
        <v>0</v>
      </c>
      <c r="K5" s="198">
        <v>0</v>
      </c>
      <c r="L5" s="198">
        <v>0</v>
      </c>
      <c r="M5" s="199"/>
      <c r="N5" s="198">
        <v>0</v>
      </c>
      <c r="O5" s="198">
        <v>0</v>
      </c>
      <c r="P5" s="198">
        <v>0</v>
      </c>
      <c r="Q5" s="199"/>
      <c r="R5" s="199"/>
      <c r="S5" s="199"/>
      <c r="T5" s="199"/>
      <c r="U5" s="199"/>
      <c r="V5" s="199"/>
      <c r="W5" s="199"/>
      <c r="X5" s="199"/>
      <c r="Y5" s="199"/>
      <c r="Z5" s="198">
        <v>30000</v>
      </c>
      <c r="AA5" s="199"/>
      <c r="AB5" s="199"/>
      <c r="AC5" s="199"/>
      <c r="AD5" s="199"/>
      <c r="AE5" s="199"/>
      <c r="AF5" s="199"/>
      <c r="AG5" s="199"/>
      <c r="AH5" s="199"/>
      <c r="AI5" s="198">
        <f>N5-Z5</f>
        <v>-30000</v>
      </c>
      <c r="AJ5" s="201"/>
      <c r="AK5" s="201"/>
      <c r="AL5" s="201"/>
      <c r="AM5" s="201"/>
      <c r="AN5" s="201"/>
      <c r="AO5" s="201"/>
      <c r="AP5" s="202"/>
    </row>
    <row r="6" spans="1:42" ht="24" customHeight="1" x14ac:dyDescent="0.15">
      <c r="A6" s="367" t="s">
        <v>107</v>
      </c>
      <c r="B6" s="368"/>
      <c r="C6" s="368"/>
      <c r="D6" s="368"/>
      <c r="E6" s="368"/>
      <c r="F6" s="368"/>
      <c r="G6" s="368"/>
      <c r="H6" s="368"/>
      <c r="I6" s="203">
        <v>16818000</v>
      </c>
      <c r="J6" s="203">
        <v>167029000</v>
      </c>
      <c r="K6" s="203">
        <v>7349000</v>
      </c>
      <c r="L6" s="203">
        <v>191196000</v>
      </c>
      <c r="M6" s="204"/>
      <c r="N6" s="203">
        <v>151228838</v>
      </c>
      <c r="O6" s="203">
        <v>151228838</v>
      </c>
      <c r="P6" s="203">
        <v>151228838</v>
      </c>
      <c r="Q6" s="204"/>
      <c r="R6" s="204"/>
      <c r="S6" s="204"/>
      <c r="T6" s="204"/>
      <c r="U6" s="204"/>
      <c r="V6" s="204"/>
      <c r="W6" s="204"/>
      <c r="X6" s="204"/>
      <c r="Y6" s="204"/>
      <c r="Z6" s="203">
        <v>154903742</v>
      </c>
      <c r="AA6" s="204"/>
      <c r="AB6" s="204"/>
      <c r="AC6" s="204"/>
      <c r="AD6" s="204"/>
      <c r="AE6" s="204"/>
      <c r="AF6" s="204"/>
      <c r="AG6" s="204"/>
      <c r="AH6" s="204"/>
      <c r="AI6" s="203">
        <f>N6-Z6</f>
        <v>-3674904</v>
      </c>
      <c r="AJ6" s="205"/>
      <c r="AK6" s="205"/>
      <c r="AL6" s="205"/>
      <c r="AM6" s="205"/>
      <c r="AN6" s="205"/>
      <c r="AO6" s="205"/>
      <c r="AP6" s="206"/>
    </row>
    <row r="7" spans="1:42" ht="40.5" customHeight="1" x14ac:dyDescent="0.15">
      <c r="A7" s="160"/>
      <c r="B7" s="160"/>
      <c r="C7" s="160"/>
      <c r="D7" s="160"/>
      <c r="E7" s="160"/>
      <c r="F7" s="98"/>
      <c r="G7" s="161"/>
      <c r="H7" s="161"/>
      <c r="I7" s="162"/>
      <c r="J7" s="162"/>
      <c r="K7" s="162"/>
      <c r="L7" s="162"/>
      <c r="M7" s="168"/>
      <c r="N7" s="162"/>
      <c r="O7" s="162"/>
      <c r="P7" s="162"/>
      <c r="Q7" s="168"/>
      <c r="R7" s="168"/>
      <c r="S7" s="168"/>
      <c r="T7" s="168"/>
      <c r="U7" s="168"/>
      <c r="V7" s="168"/>
      <c r="W7" s="168"/>
      <c r="X7" s="168"/>
      <c r="Y7" s="168"/>
      <c r="Z7" s="162"/>
      <c r="AA7" s="168"/>
      <c r="AB7" s="168"/>
      <c r="AC7" s="168"/>
      <c r="AD7" s="168"/>
      <c r="AE7" s="168"/>
      <c r="AF7" s="168"/>
      <c r="AG7" s="168"/>
      <c r="AH7" s="168"/>
      <c r="AI7" s="163"/>
      <c r="AJ7" s="99"/>
      <c r="AK7" s="99"/>
      <c r="AL7" s="99"/>
      <c r="AM7" s="99"/>
      <c r="AN7" s="99"/>
      <c r="AO7" s="99"/>
      <c r="AP7" s="99"/>
    </row>
  </sheetData>
  <autoFilter ref="A3:AP7" xr:uid="{CBBE0AF3-7730-4C4B-86AE-0E0FCE37E4FD}"/>
  <mergeCells count="1">
    <mergeCell ref="A6:H6"/>
  </mergeCells>
  <phoneticPr fontId="3"/>
  <pageMargins left="0.25" right="0.25" top="0.75" bottom="0.75" header="0.3" footer="0.3"/>
  <pageSetup paperSize="8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BA85"/>
  <sheetViews>
    <sheetView topLeftCell="B11" zoomScale="115" zoomScaleNormal="115" workbookViewId="0">
      <selection activeCell="AK5" sqref="AK5:AP7"/>
    </sheetView>
  </sheetViews>
  <sheetFormatPr defaultColWidth="9" defaultRowHeight="11.25" x14ac:dyDescent="0.15"/>
  <cols>
    <col min="1" max="2" width="3.125" style="5" customWidth="1"/>
    <col min="3" max="3" width="3.25" style="5" customWidth="1"/>
    <col min="4" max="4" width="3.5" style="5" customWidth="1"/>
    <col min="5" max="5" width="3.75" style="5" customWidth="1"/>
    <col min="6" max="6" width="24" style="1" customWidth="1"/>
    <col min="7" max="7" width="10.375" style="5" customWidth="1"/>
    <col min="8" max="8" width="9.75" style="5" customWidth="1"/>
    <col min="9" max="9" width="11.625" style="1" customWidth="1"/>
    <col min="10" max="10" width="11.125" style="1" customWidth="1"/>
    <col min="11" max="11" width="12.25" style="1" customWidth="1"/>
    <col min="12" max="13" width="9.75" style="1" bestFit="1" customWidth="1"/>
    <col min="14" max="14" width="11.25" style="1" bestFit="1" customWidth="1"/>
    <col min="15" max="16" width="9" style="1" bestFit="1" customWidth="1"/>
    <col min="17" max="17" width="10.5" style="1" bestFit="1" customWidth="1"/>
    <col min="18" max="19" width="6" style="1" bestFit="1" customWidth="1"/>
    <col min="20" max="20" width="6.75" style="1" bestFit="1" customWidth="1"/>
    <col min="21" max="22" width="9" style="1" bestFit="1" customWidth="1"/>
    <col min="23" max="23" width="12.25" style="1" bestFit="1" customWidth="1"/>
    <col min="24" max="25" width="9.75" style="1" bestFit="1" customWidth="1"/>
    <col min="26" max="26" width="11.25" style="1" bestFit="1" customWidth="1"/>
    <col min="27" max="28" width="9" style="1" bestFit="1" customWidth="1"/>
    <col min="29" max="30" width="6.125" style="1" bestFit="1" customWidth="1"/>
    <col min="31" max="31" width="6.875" style="1" bestFit="1" customWidth="1"/>
    <col min="32" max="32" width="10.75" style="1" hidden="1" customWidth="1"/>
    <col min="33" max="33" width="6.875" style="1" hidden="1" customWidth="1"/>
    <col min="34" max="34" width="10.75" style="1" hidden="1" customWidth="1"/>
    <col min="35" max="35" width="12.5" style="1" bestFit="1" customWidth="1"/>
    <col min="36" max="36" width="19.25" style="1" bestFit="1" customWidth="1"/>
    <col min="37" max="40" width="3.25" style="5" bestFit="1" customWidth="1"/>
    <col min="41" max="41" width="4" style="5" bestFit="1" customWidth="1"/>
    <col min="42" max="42" width="25.875" style="1" bestFit="1" customWidth="1"/>
    <col min="43" max="43" width="9.125" style="1" bestFit="1" customWidth="1"/>
    <col min="44" max="47" width="3.25" style="5" bestFit="1" customWidth="1"/>
    <col min="48" max="48" width="4" style="5" bestFit="1" customWidth="1"/>
    <col min="49" max="49" width="25.875" style="1" bestFit="1" customWidth="1"/>
    <col min="50" max="50" width="9.125" style="1" bestFit="1" customWidth="1"/>
    <col min="51" max="51" width="25.25" style="1" bestFit="1" customWidth="1"/>
    <col min="52" max="52" width="35.375" style="1" customWidth="1"/>
    <col min="53" max="53" width="33.875" style="1" customWidth="1"/>
    <col min="54" max="16384" width="9" style="1"/>
  </cols>
  <sheetData>
    <row r="1" spans="1:53" ht="17.25" x14ac:dyDescent="0.15">
      <c r="A1" s="426" t="s">
        <v>34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K1" s="1"/>
      <c r="AL1" s="1"/>
      <c r="AM1" s="1"/>
      <c r="AN1" s="1"/>
      <c r="AO1" s="1"/>
      <c r="AR1" s="1"/>
      <c r="AS1" s="1"/>
      <c r="AT1" s="1"/>
      <c r="AU1" s="1"/>
      <c r="AV1" s="1"/>
    </row>
    <row r="2" spans="1:53" ht="15" customHeight="1" x14ac:dyDescent="0.1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K2" s="1"/>
      <c r="AL2" s="2"/>
      <c r="AM2" s="2"/>
      <c r="AN2" s="2"/>
      <c r="AO2" s="2"/>
      <c r="AP2" s="2"/>
      <c r="AQ2" s="2"/>
      <c r="AR2" s="1"/>
      <c r="AS2" s="2"/>
      <c r="AT2" s="2"/>
      <c r="AU2" s="2"/>
      <c r="AV2" s="2"/>
      <c r="AW2" s="2"/>
      <c r="AX2" s="2"/>
    </row>
    <row r="3" spans="1:53" ht="15" customHeight="1" thickBot="1" x14ac:dyDescent="0.2">
      <c r="A3" s="6" t="s">
        <v>36</v>
      </c>
      <c r="B3" s="3"/>
      <c r="C3" s="3"/>
      <c r="D3" s="3"/>
      <c r="E3" s="3"/>
      <c r="AH3" s="4" t="s">
        <v>0</v>
      </c>
      <c r="AJ3" s="1" t="s">
        <v>1</v>
      </c>
      <c r="AK3" s="3"/>
      <c r="AL3" s="3"/>
      <c r="AM3" s="3"/>
      <c r="AN3" s="3"/>
      <c r="AO3" s="3"/>
      <c r="AR3" s="3"/>
      <c r="AS3" s="3"/>
      <c r="AT3" s="3"/>
      <c r="AU3" s="3"/>
      <c r="AV3" s="3"/>
    </row>
    <row r="4" spans="1:53" ht="15" customHeight="1" x14ac:dyDescent="0.15">
      <c r="A4" s="427" t="s">
        <v>2</v>
      </c>
      <c r="B4" s="428"/>
      <c r="C4" s="428"/>
      <c r="D4" s="428"/>
      <c r="E4" s="428"/>
      <c r="F4" s="429"/>
      <c r="G4" s="378" t="s">
        <v>3</v>
      </c>
      <c r="H4" s="379"/>
      <c r="I4" s="433" t="s">
        <v>4</v>
      </c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5"/>
      <c r="U4" s="433" t="s">
        <v>143</v>
      </c>
      <c r="V4" s="434"/>
      <c r="W4" s="434"/>
      <c r="X4" s="434"/>
      <c r="Y4" s="434"/>
      <c r="Z4" s="434"/>
      <c r="AA4" s="434"/>
      <c r="AB4" s="434"/>
      <c r="AC4" s="434"/>
      <c r="AD4" s="434"/>
      <c r="AE4" s="435"/>
      <c r="AF4" s="433" t="s">
        <v>6</v>
      </c>
      <c r="AG4" s="434"/>
      <c r="AH4" s="435"/>
      <c r="AI4" s="380" t="s">
        <v>145</v>
      </c>
      <c r="AJ4" s="424" t="s">
        <v>7</v>
      </c>
      <c r="AK4" s="393" t="s">
        <v>8</v>
      </c>
      <c r="AL4" s="394"/>
      <c r="AM4" s="394"/>
      <c r="AN4" s="394"/>
      <c r="AO4" s="394"/>
      <c r="AP4" s="394"/>
      <c r="AQ4" s="395"/>
      <c r="AR4" s="393" t="s">
        <v>9</v>
      </c>
      <c r="AS4" s="394"/>
      <c r="AT4" s="394"/>
      <c r="AU4" s="394"/>
      <c r="AV4" s="394"/>
      <c r="AW4" s="394"/>
      <c r="AX4" s="395"/>
      <c r="AY4" s="382" t="s">
        <v>146</v>
      </c>
      <c r="AZ4" s="382" t="s">
        <v>148</v>
      </c>
      <c r="BA4" s="382" t="s">
        <v>147</v>
      </c>
    </row>
    <row r="5" spans="1:53" ht="15" customHeight="1" x14ac:dyDescent="0.15">
      <c r="A5" s="430"/>
      <c r="B5" s="431"/>
      <c r="C5" s="431"/>
      <c r="D5" s="431"/>
      <c r="E5" s="431"/>
      <c r="F5" s="432"/>
      <c r="G5" s="376"/>
      <c r="H5" s="377"/>
      <c r="I5" s="438" t="s">
        <v>10</v>
      </c>
      <c r="J5" s="439"/>
      <c r="K5" s="439"/>
      <c r="L5" s="440"/>
      <c r="M5" s="416" t="s">
        <v>11</v>
      </c>
      <c r="N5" s="407" t="s">
        <v>12</v>
      </c>
      <c r="O5" s="407" t="s">
        <v>13</v>
      </c>
      <c r="P5" s="407" t="s">
        <v>14</v>
      </c>
      <c r="Q5" s="391" t="s">
        <v>15</v>
      </c>
      <c r="R5" s="418" t="s">
        <v>16</v>
      </c>
      <c r="S5" s="419"/>
      <c r="T5" s="420" t="s">
        <v>17</v>
      </c>
      <c r="U5" s="436" t="s">
        <v>10</v>
      </c>
      <c r="V5" s="437"/>
      <c r="W5" s="437"/>
      <c r="X5" s="419"/>
      <c r="Y5" s="416" t="s">
        <v>11</v>
      </c>
      <c r="Z5" s="407" t="s">
        <v>12</v>
      </c>
      <c r="AA5" s="416" t="s">
        <v>13</v>
      </c>
      <c r="AB5" s="416" t="s">
        <v>14</v>
      </c>
      <c r="AC5" s="418" t="s">
        <v>16</v>
      </c>
      <c r="AD5" s="419"/>
      <c r="AE5" s="420" t="s">
        <v>17</v>
      </c>
      <c r="AF5" s="422" t="s">
        <v>18</v>
      </c>
      <c r="AG5" s="414" t="s">
        <v>19</v>
      </c>
      <c r="AH5" s="441" t="s">
        <v>20</v>
      </c>
      <c r="AI5" s="381"/>
      <c r="AJ5" s="425"/>
      <c r="AK5" s="396" t="s">
        <v>2</v>
      </c>
      <c r="AL5" s="397"/>
      <c r="AM5" s="397"/>
      <c r="AN5" s="397"/>
      <c r="AO5" s="397"/>
      <c r="AP5" s="398"/>
      <c r="AQ5" s="402" t="s">
        <v>3</v>
      </c>
      <c r="AR5" s="404" t="s">
        <v>2</v>
      </c>
      <c r="AS5" s="405"/>
      <c r="AT5" s="405"/>
      <c r="AU5" s="405"/>
      <c r="AV5" s="405"/>
      <c r="AW5" s="406"/>
      <c r="AX5" s="409" t="s">
        <v>3</v>
      </c>
      <c r="AY5" s="383"/>
      <c r="AZ5" s="383"/>
      <c r="BA5" s="383"/>
    </row>
    <row r="6" spans="1:53" ht="15" customHeight="1" x14ac:dyDescent="0.15">
      <c r="A6" s="430"/>
      <c r="B6" s="431"/>
      <c r="C6" s="431"/>
      <c r="D6" s="431"/>
      <c r="E6" s="431"/>
      <c r="F6" s="432"/>
      <c r="G6" s="376"/>
      <c r="H6" s="377"/>
      <c r="I6" s="410" t="s">
        <v>21</v>
      </c>
      <c r="J6" s="412" t="s">
        <v>22</v>
      </c>
      <c r="K6" s="414" t="s">
        <v>23</v>
      </c>
      <c r="L6" s="412" t="s">
        <v>24</v>
      </c>
      <c r="M6" s="417"/>
      <c r="N6" s="408"/>
      <c r="O6" s="408"/>
      <c r="P6" s="408"/>
      <c r="Q6" s="392"/>
      <c r="R6" s="387" t="s">
        <v>25</v>
      </c>
      <c r="S6" s="387" t="s">
        <v>26</v>
      </c>
      <c r="T6" s="421"/>
      <c r="U6" s="389" t="s">
        <v>21</v>
      </c>
      <c r="V6" s="387" t="s">
        <v>22</v>
      </c>
      <c r="W6" s="391" t="s">
        <v>23</v>
      </c>
      <c r="X6" s="387" t="s">
        <v>24</v>
      </c>
      <c r="Y6" s="417"/>
      <c r="Z6" s="408"/>
      <c r="AA6" s="417"/>
      <c r="AB6" s="417"/>
      <c r="AC6" s="387" t="s">
        <v>25</v>
      </c>
      <c r="AD6" s="387" t="s">
        <v>26</v>
      </c>
      <c r="AE6" s="421"/>
      <c r="AF6" s="423"/>
      <c r="AG6" s="415"/>
      <c r="AH6" s="442"/>
      <c r="AI6" s="381"/>
      <c r="AJ6" s="425"/>
      <c r="AK6" s="399"/>
      <c r="AL6" s="400"/>
      <c r="AM6" s="400"/>
      <c r="AN6" s="400"/>
      <c r="AO6" s="400"/>
      <c r="AP6" s="401"/>
      <c r="AQ6" s="403"/>
      <c r="AR6" s="404"/>
      <c r="AS6" s="405"/>
      <c r="AT6" s="405"/>
      <c r="AU6" s="405"/>
      <c r="AV6" s="405"/>
      <c r="AW6" s="406"/>
      <c r="AX6" s="409"/>
      <c r="AY6" s="383"/>
      <c r="AZ6" s="383"/>
      <c r="BA6" s="383"/>
    </row>
    <row r="7" spans="1:53" ht="15" customHeight="1" x14ac:dyDescent="0.15">
      <c r="A7" s="430"/>
      <c r="B7" s="431"/>
      <c r="C7" s="431"/>
      <c r="D7" s="431"/>
      <c r="E7" s="431"/>
      <c r="F7" s="432"/>
      <c r="G7" s="376"/>
      <c r="H7" s="377"/>
      <c r="I7" s="411"/>
      <c r="J7" s="413"/>
      <c r="K7" s="415"/>
      <c r="L7" s="413"/>
      <c r="M7" s="417"/>
      <c r="N7" s="408"/>
      <c r="O7" s="408"/>
      <c r="P7" s="408"/>
      <c r="Q7" s="392"/>
      <c r="R7" s="388"/>
      <c r="S7" s="388"/>
      <c r="T7" s="421"/>
      <c r="U7" s="390"/>
      <c r="V7" s="388"/>
      <c r="W7" s="392"/>
      <c r="X7" s="388"/>
      <c r="Y7" s="417"/>
      <c r="Z7" s="408"/>
      <c r="AA7" s="417"/>
      <c r="AB7" s="417"/>
      <c r="AC7" s="388"/>
      <c r="AD7" s="388"/>
      <c r="AE7" s="421"/>
      <c r="AF7" s="423"/>
      <c r="AG7" s="415"/>
      <c r="AH7" s="442"/>
      <c r="AI7" s="381"/>
      <c r="AJ7" s="425"/>
      <c r="AK7" s="399"/>
      <c r="AL7" s="400"/>
      <c r="AM7" s="400"/>
      <c r="AN7" s="400"/>
      <c r="AO7" s="400"/>
      <c r="AP7" s="401"/>
      <c r="AQ7" s="403"/>
      <c r="AR7" s="396"/>
      <c r="AS7" s="397"/>
      <c r="AT7" s="397"/>
      <c r="AU7" s="397"/>
      <c r="AV7" s="397"/>
      <c r="AW7" s="398"/>
      <c r="AX7" s="402"/>
      <c r="AY7" s="383"/>
      <c r="AZ7" s="383"/>
      <c r="BA7" s="383"/>
    </row>
    <row r="8" spans="1:53" ht="15" customHeight="1" thickBot="1" x14ac:dyDescent="0.2">
      <c r="A8" s="9"/>
      <c r="F8" s="5"/>
      <c r="G8" s="11" t="s">
        <v>140</v>
      </c>
      <c r="H8" s="5" t="s">
        <v>141</v>
      </c>
      <c r="I8" s="411"/>
      <c r="J8" s="413"/>
      <c r="K8" s="415"/>
      <c r="L8" s="413"/>
      <c r="M8" s="212"/>
      <c r="N8" s="7" t="s">
        <v>27</v>
      </c>
      <c r="O8" s="25"/>
      <c r="P8" s="25"/>
      <c r="Q8" s="392"/>
      <c r="R8" s="219"/>
      <c r="S8" s="219"/>
      <c r="T8" s="220" t="s">
        <v>28</v>
      </c>
      <c r="U8" s="390"/>
      <c r="V8" s="388"/>
      <c r="W8" s="392"/>
      <c r="X8" s="388"/>
      <c r="Y8" s="239"/>
      <c r="Z8" s="10" t="s">
        <v>29</v>
      </c>
      <c r="AA8" s="239"/>
      <c r="AB8" s="239"/>
      <c r="AC8" s="219"/>
      <c r="AD8" s="219"/>
      <c r="AE8" s="220" t="s">
        <v>30</v>
      </c>
      <c r="AF8" s="8" t="s">
        <v>31</v>
      </c>
      <c r="AG8" s="26" t="s">
        <v>32</v>
      </c>
      <c r="AH8" s="27" t="s">
        <v>33</v>
      </c>
      <c r="AI8" s="381"/>
      <c r="AJ8" s="425"/>
      <c r="AK8" s="252"/>
      <c r="AL8" s="253"/>
      <c r="AM8" s="253"/>
      <c r="AN8" s="253"/>
      <c r="AO8" s="253"/>
      <c r="AP8" s="253"/>
      <c r="AQ8" s="220"/>
      <c r="AR8" s="252"/>
      <c r="AS8" s="253"/>
      <c r="AT8" s="253"/>
      <c r="AU8" s="253"/>
      <c r="AV8" s="253"/>
      <c r="AW8" s="253"/>
      <c r="AX8" s="220"/>
      <c r="AY8" s="383"/>
      <c r="AZ8" s="456"/>
      <c r="BA8" s="456"/>
    </row>
    <row r="9" spans="1:53" ht="16.5" customHeight="1" x14ac:dyDescent="0.15">
      <c r="A9" s="28" t="s">
        <v>37</v>
      </c>
      <c r="B9" s="29" t="s">
        <v>38</v>
      </c>
      <c r="C9" s="29" t="s">
        <v>38</v>
      </c>
      <c r="D9" s="29" t="s">
        <v>38</v>
      </c>
      <c r="E9" s="29" t="s">
        <v>38</v>
      </c>
      <c r="F9" s="30" t="s">
        <v>39</v>
      </c>
      <c r="G9" s="31" t="s">
        <v>38</v>
      </c>
      <c r="H9" s="32"/>
      <c r="I9" s="33">
        <v>0</v>
      </c>
      <c r="J9" s="34">
        <v>0</v>
      </c>
      <c r="K9" s="34">
        <v>0</v>
      </c>
      <c r="L9" s="34">
        <v>0</v>
      </c>
      <c r="M9" s="213">
        <v>0</v>
      </c>
      <c r="N9" s="79">
        <v>0</v>
      </c>
      <c r="O9" s="34">
        <v>0</v>
      </c>
      <c r="P9" s="34">
        <v>0</v>
      </c>
      <c r="Q9" s="213">
        <v>0</v>
      </c>
      <c r="R9" s="221" t="str">
        <f t="shared" ref="R9:R40" si="0">IF(OR(N9="", L9="", L9=0), "", N9/L9*100)</f>
        <v/>
      </c>
      <c r="S9" s="222" t="str">
        <f t="shared" ref="S9:S40" si="1">IF(OR(N9="", M9="", M9=0), "", N9/M9*100)</f>
        <v/>
      </c>
      <c r="T9" s="223">
        <f>IF(OR(N9="", N64="", N64=0), "", N9/N$64*100)</f>
        <v>0</v>
      </c>
      <c r="U9" s="240">
        <v>30000</v>
      </c>
      <c r="V9" s="213">
        <v>0</v>
      </c>
      <c r="W9" s="213">
        <v>0</v>
      </c>
      <c r="X9" s="213">
        <v>30000</v>
      </c>
      <c r="Y9" s="241">
        <v>30000</v>
      </c>
      <c r="Z9" s="84">
        <v>30000</v>
      </c>
      <c r="AA9" s="241">
        <v>0</v>
      </c>
      <c r="AB9" s="241">
        <v>0</v>
      </c>
      <c r="AC9" s="221">
        <f t="shared" ref="AC9:AC40" si="2">IF(OR(Z9="", X9="", X9=0), "", Z9/X9*100)</f>
        <v>100</v>
      </c>
      <c r="AD9" s="222">
        <f t="shared" ref="AD9:AD40" si="3">IF(OR(Z9="", Y9="", Y9=0), "", Z9/Y9*100)</f>
        <v>100</v>
      </c>
      <c r="AE9" s="223">
        <f>IF(OR(Z9="", Z64="", Z64=0), "", Z9/Z$64*100)</f>
        <v>1.9366865908249008E-2</v>
      </c>
      <c r="AF9" s="37">
        <v>-30000</v>
      </c>
      <c r="AG9" s="35" t="str">
        <f t="shared" ref="AG9:AG40" si="4">IF(AF9=0, 0, IF(AND(OR(N9="", N9=0), Z9&lt;&gt;"", Z9&lt;&gt;0), "皆減", IF(AND(OR(Z9="", Z9=0), N9&lt;&gt;"", N9&lt;&gt;0), "皆増", AF9/Z9*100)))</f>
        <v>皆減</v>
      </c>
      <c r="AH9" s="36">
        <f t="shared" ref="AH9:AH40" si="5">IF(T9="", IF(AE9="", "", 0-AE9), IF(AE9="", T9, T9-AE9))</f>
        <v>-1.9366865908249008E-2</v>
      </c>
      <c r="AI9" s="38">
        <f t="shared" ref="AI9:AI40" si="6">N9-Z9</f>
        <v>-30000</v>
      </c>
      <c r="AJ9" s="254" t="s">
        <v>38</v>
      </c>
      <c r="AK9" s="255" t="s">
        <v>37</v>
      </c>
      <c r="AL9" s="256" t="s">
        <v>38</v>
      </c>
      <c r="AM9" s="256" t="s">
        <v>38</v>
      </c>
      <c r="AN9" s="256" t="s">
        <v>38</v>
      </c>
      <c r="AO9" s="256" t="s">
        <v>38</v>
      </c>
      <c r="AP9" s="257" t="s">
        <v>39</v>
      </c>
      <c r="AQ9" s="258" t="s">
        <v>38</v>
      </c>
      <c r="AR9" s="255" t="s">
        <v>37</v>
      </c>
      <c r="AS9" s="256" t="s">
        <v>38</v>
      </c>
      <c r="AT9" s="256" t="s">
        <v>38</v>
      </c>
      <c r="AU9" s="256" t="s">
        <v>38</v>
      </c>
      <c r="AV9" s="256" t="s">
        <v>38</v>
      </c>
      <c r="AW9" s="257" t="s">
        <v>39</v>
      </c>
      <c r="AX9" s="259" t="s">
        <v>38</v>
      </c>
      <c r="AY9" s="371"/>
      <c r="AZ9" s="371"/>
      <c r="BA9" s="371"/>
    </row>
    <row r="10" spans="1:53" ht="16.5" customHeight="1" x14ac:dyDescent="0.15">
      <c r="A10" s="39" t="s">
        <v>37</v>
      </c>
      <c r="B10" s="13" t="s">
        <v>40</v>
      </c>
      <c r="C10" s="13" t="s">
        <v>38</v>
      </c>
      <c r="D10" s="13" t="s">
        <v>38</v>
      </c>
      <c r="E10" s="13" t="s">
        <v>38</v>
      </c>
      <c r="F10" s="14" t="s">
        <v>41</v>
      </c>
      <c r="G10" s="23" t="s">
        <v>38</v>
      </c>
      <c r="H10" s="21"/>
      <c r="I10" s="15">
        <v>0</v>
      </c>
      <c r="J10" s="16">
        <v>0</v>
      </c>
      <c r="K10" s="16">
        <v>0</v>
      </c>
      <c r="L10" s="16">
        <v>0</v>
      </c>
      <c r="M10" s="214">
        <v>0</v>
      </c>
      <c r="N10" s="80">
        <v>0</v>
      </c>
      <c r="O10" s="16">
        <v>0</v>
      </c>
      <c r="P10" s="16">
        <v>0</v>
      </c>
      <c r="Q10" s="214">
        <v>0</v>
      </c>
      <c r="R10" s="224" t="str">
        <f t="shared" si="0"/>
        <v/>
      </c>
      <c r="S10" s="225" t="str">
        <f t="shared" si="1"/>
        <v/>
      </c>
      <c r="T10" s="226">
        <f>IF(OR(N10="", N64="", N64=0), "", N10/N$64*100)</f>
        <v>0</v>
      </c>
      <c r="U10" s="242">
        <v>30000</v>
      </c>
      <c r="V10" s="214">
        <v>0</v>
      </c>
      <c r="W10" s="214">
        <v>0</v>
      </c>
      <c r="X10" s="214">
        <v>30000</v>
      </c>
      <c r="Y10" s="243">
        <v>30000</v>
      </c>
      <c r="Z10" s="85">
        <v>30000</v>
      </c>
      <c r="AA10" s="243">
        <v>0</v>
      </c>
      <c r="AB10" s="243">
        <v>0</v>
      </c>
      <c r="AC10" s="224">
        <f t="shared" si="2"/>
        <v>100</v>
      </c>
      <c r="AD10" s="225">
        <f t="shared" si="3"/>
        <v>100</v>
      </c>
      <c r="AE10" s="226">
        <f>IF(OR(Z10="", Z64="", Z64=0), "", Z10/Z$64*100)</f>
        <v>1.9366865908249008E-2</v>
      </c>
      <c r="AF10" s="18">
        <v>-30000</v>
      </c>
      <c r="AG10" s="17" t="str">
        <f t="shared" si="4"/>
        <v>皆減</v>
      </c>
      <c r="AH10" s="20">
        <f t="shared" si="5"/>
        <v>-1.9366865908249008E-2</v>
      </c>
      <c r="AI10" s="24">
        <f t="shared" si="6"/>
        <v>-30000</v>
      </c>
      <c r="AJ10" s="260" t="s">
        <v>38</v>
      </c>
      <c r="AK10" s="261" t="s">
        <v>37</v>
      </c>
      <c r="AL10" s="262" t="s">
        <v>40</v>
      </c>
      <c r="AM10" s="262" t="s">
        <v>38</v>
      </c>
      <c r="AN10" s="262" t="s">
        <v>38</v>
      </c>
      <c r="AO10" s="262" t="s">
        <v>38</v>
      </c>
      <c r="AP10" s="263" t="s">
        <v>41</v>
      </c>
      <c r="AQ10" s="264" t="s">
        <v>38</v>
      </c>
      <c r="AR10" s="261" t="s">
        <v>37</v>
      </c>
      <c r="AS10" s="262" t="s">
        <v>40</v>
      </c>
      <c r="AT10" s="262" t="s">
        <v>38</v>
      </c>
      <c r="AU10" s="262" t="s">
        <v>38</v>
      </c>
      <c r="AV10" s="262" t="s">
        <v>38</v>
      </c>
      <c r="AW10" s="263" t="s">
        <v>41</v>
      </c>
      <c r="AX10" s="265" t="s">
        <v>38</v>
      </c>
      <c r="AY10" s="372"/>
      <c r="AZ10" s="372"/>
      <c r="BA10" s="372"/>
    </row>
    <row r="11" spans="1:53" ht="16.5" customHeight="1" x14ac:dyDescent="0.15">
      <c r="A11" s="39" t="s">
        <v>37</v>
      </c>
      <c r="B11" s="13" t="s">
        <v>40</v>
      </c>
      <c r="C11" s="13" t="s">
        <v>40</v>
      </c>
      <c r="D11" s="13" t="s">
        <v>38</v>
      </c>
      <c r="E11" s="13" t="s">
        <v>38</v>
      </c>
      <c r="F11" s="14" t="s">
        <v>42</v>
      </c>
      <c r="G11" s="23" t="s">
        <v>38</v>
      </c>
      <c r="H11" s="21"/>
      <c r="I11" s="15">
        <v>0</v>
      </c>
      <c r="J11" s="16">
        <v>0</v>
      </c>
      <c r="K11" s="16">
        <v>0</v>
      </c>
      <c r="L11" s="16">
        <v>0</v>
      </c>
      <c r="M11" s="214">
        <v>0</v>
      </c>
      <c r="N11" s="80">
        <v>0</v>
      </c>
      <c r="O11" s="16">
        <v>0</v>
      </c>
      <c r="P11" s="16">
        <v>0</v>
      </c>
      <c r="Q11" s="214">
        <v>0</v>
      </c>
      <c r="R11" s="224" t="str">
        <f t="shared" si="0"/>
        <v/>
      </c>
      <c r="S11" s="225" t="str">
        <f t="shared" si="1"/>
        <v/>
      </c>
      <c r="T11" s="226">
        <f>IF(OR(N11="", N64="", N64=0), "", N11/N$64*100)</f>
        <v>0</v>
      </c>
      <c r="U11" s="242">
        <v>30000</v>
      </c>
      <c r="V11" s="214">
        <v>0</v>
      </c>
      <c r="W11" s="214">
        <v>0</v>
      </c>
      <c r="X11" s="214">
        <v>30000</v>
      </c>
      <c r="Y11" s="243">
        <v>30000</v>
      </c>
      <c r="Z11" s="85">
        <v>30000</v>
      </c>
      <c r="AA11" s="243">
        <v>0</v>
      </c>
      <c r="AB11" s="243">
        <v>0</v>
      </c>
      <c r="AC11" s="224">
        <f t="shared" si="2"/>
        <v>100</v>
      </c>
      <c r="AD11" s="225">
        <f t="shared" si="3"/>
        <v>100</v>
      </c>
      <c r="AE11" s="226">
        <f>IF(OR(Z11="", Z64="", Z64=0), "", Z11/Z$64*100)</f>
        <v>1.9366865908249008E-2</v>
      </c>
      <c r="AF11" s="18">
        <v>-30000</v>
      </c>
      <c r="AG11" s="17" t="str">
        <f t="shared" si="4"/>
        <v>皆減</v>
      </c>
      <c r="AH11" s="20">
        <f t="shared" si="5"/>
        <v>-1.9366865908249008E-2</v>
      </c>
      <c r="AI11" s="24">
        <f t="shared" si="6"/>
        <v>-30000</v>
      </c>
      <c r="AJ11" s="260" t="s">
        <v>38</v>
      </c>
      <c r="AK11" s="261" t="s">
        <v>37</v>
      </c>
      <c r="AL11" s="262" t="s">
        <v>40</v>
      </c>
      <c r="AM11" s="262" t="s">
        <v>40</v>
      </c>
      <c r="AN11" s="262" t="s">
        <v>38</v>
      </c>
      <c r="AO11" s="262" t="s">
        <v>38</v>
      </c>
      <c r="AP11" s="263" t="s">
        <v>42</v>
      </c>
      <c r="AQ11" s="264" t="s">
        <v>38</v>
      </c>
      <c r="AR11" s="261" t="s">
        <v>37</v>
      </c>
      <c r="AS11" s="262" t="s">
        <v>40</v>
      </c>
      <c r="AT11" s="262" t="s">
        <v>40</v>
      </c>
      <c r="AU11" s="262" t="s">
        <v>38</v>
      </c>
      <c r="AV11" s="262" t="s">
        <v>38</v>
      </c>
      <c r="AW11" s="263" t="s">
        <v>42</v>
      </c>
      <c r="AX11" s="265" t="s">
        <v>38</v>
      </c>
      <c r="AY11" s="372"/>
      <c r="AZ11" s="372"/>
      <c r="BA11" s="372"/>
    </row>
    <row r="12" spans="1:53" ht="16.5" customHeight="1" x14ac:dyDescent="0.15">
      <c r="A12" s="39" t="s">
        <v>37</v>
      </c>
      <c r="B12" s="13" t="s">
        <v>40</v>
      </c>
      <c r="C12" s="13" t="s">
        <v>40</v>
      </c>
      <c r="D12" s="13" t="s">
        <v>40</v>
      </c>
      <c r="E12" s="13" t="s">
        <v>38</v>
      </c>
      <c r="F12" s="14" t="s">
        <v>43</v>
      </c>
      <c r="G12" s="23" t="s">
        <v>38</v>
      </c>
      <c r="H12" s="21"/>
      <c r="I12" s="15">
        <v>0</v>
      </c>
      <c r="J12" s="16">
        <v>0</v>
      </c>
      <c r="K12" s="16">
        <v>0</v>
      </c>
      <c r="L12" s="16">
        <v>0</v>
      </c>
      <c r="M12" s="214">
        <v>0</v>
      </c>
      <c r="N12" s="80">
        <v>0</v>
      </c>
      <c r="O12" s="16">
        <v>0</v>
      </c>
      <c r="P12" s="16">
        <v>0</v>
      </c>
      <c r="Q12" s="214">
        <v>0</v>
      </c>
      <c r="R12" s="224" t="str">
        <f t="shared" si="0"/>
        <v/>
      </c>
      <c r="S12" s="225" t="str">
        <f t="shared" si="1"/>
        <v/>
      </c>
      <c r="T12" s="226">
        <f>IF(OR(N12="", N64="", N64=0), "", N12/N$64*100)</f>
        <v>0</v>
      </c>
      <c r="U12" s="242">
        <v>30000</v>
      </c>
      <c r="V12" s="214">
        <v>0</v>
      </c>
      <c r="W12" s="214">
        <v>0</v>
      </c>
      <c r="X12" s="214">
        <v>30000</v>
      </c>
      <c r="Y12" s="243">
        <v>30000</v>
      </c>
      <c r="Z12" s="85">
        <v>30000</v>
      </c>
      <c r="AA12" s="243">
        <v>0</v>
      </c>
      <c r="AB12" s="243">
        <v>0</v>
      </c>
      <c r="AC12" s="224">
        <f t="shared" si="2"/>
        <v>100</v>
      </c>
      <c r="AD12" s="225">
        <f t="shared" si="3"/>
        <v>100</v>
      </c>
      <c r="AE12" s="226">
        <f>IF(OR(Z12="", Z64="", Z64=0), "", Z12/Z$64*100)</f>
        <v>1.9366865908249008E-2</v>
      </c>
      <c r="AF12" s="18">
        <v>-30000</v>
      </c>
      <c r="AG12" s="17" t="str">
        <f t="shared" si="4"/>
        <v>皆減</v>
      </c>
      <c r="AH12" s="20">
        <f t="shared" si="5"/>
        <v>-1.9366865908249008E-2</v>
      </c>
      <c r="AI12" s="24">
        <f t="shared" si="6"/>
        <v>-30000</v>
      </c>
      <c r="AJ12" s="260" t="s">
        <v>38</v>
      </c>
      <c r="AK12" s="261" t="s">
        <v>37</v>
      </c>
      <c r="AL12" s="262" t="s">
        <v>40</v>
      </c>
      <c r="AM12" s="262" t="s">
        <v>40</v>
      </c>
      <c r="AN12" s="262" t="s">
        <v>40</v>
      </c>
      <c r="AO12" s="262" t="s">
        <v>38</v>
      </c>
      <c r="AP12" s="263" t="s">
        <v>43</v>
      </c>
      <c r="AQ12" s="264" t="s">
        <v>38</v>
      </c>
      <c r="AR12" s="261" t="s">
        <v>37</v>
      </c>
      <c r="AS12" s="262" t="s">
        <v>40</v>
      </c>
      <c r="AT12" s="262" t="s">
        <v>40</v>
      </c>
      <c r="AU12" s="262" t="s">
        <v>40</v>
      </c>
      <c r="AV12" s="262" t="s">
        <v>38</v>
      </c>
      <c r="AW12" s="263" t="s">
        <v>43</v>
      </c>
      <c r="AX12" s="265" t="s">
        <v>38</v>
      </c>
      <c r="AY12" s="372"/>
      <c r="AZ12" s="372"/>
      <c r="BA12" s="372"/>
    </row>
    <row r="13" spans="1:53" s="115" customFormat="1" ht="25.5" customHeight="1" thickBot="1" x14ac:dyDescent="0.2">
      <c r="A13" s="116" t="s">
        <v>37</v>
      </c>
      <c r="B13" s="117" t="s">
        <v>40</v>
      </c>
      <c r="C13" s="117" t="s">
        <v>40</v>
      </c>
      <c r="D13" s="117" t="s">
        <v>40</v>
      </c>
      <c r="E13" s="117" t="s">
        <v>44</v>
      </c>
      <c r="F13" s="118" t="s">
        <v>45</v>
      </c>
      <c r="G13" s="119" t="s">
        <v>46</v>
      </c>
      <c r="H13" s="120"/>
      <c r="I13" s="121">
        <v>0</v>
      </c>
      <c r="J13" s="122">
        <v>0</v>
      </c>
      <c r="K13" s="122">
        <v>0</v>
      </c>
      <c r="L13" s="122">
        <v>0</v>
      </c>
      <c r="M13" s="215">
        <v>0</v>
      </c>
      <c r="N13" s="123">
        <v>0</v>
      </c>
      <c r="O13" s="122">
        <v>0</v>
      </c>
      <c r="P13" s="122">
        <v>0</v>
      </c>
      <c r="Q13" s="215">
        <v>0</v>
      </c>
      <c r="R13" s="227" t="str">
        <f t="shared" si="0"/>
        <v/>
      </c>
      <c r="S13" s="228" t="str">
        <f t="shared" si="1"/>
        <v/>
      </c>
      <c r="T13" s="229">
        <f>IF(OR(N13="", N64="", N64=0), "", N13/N$64*100)</f>
        <v>0</v>
      </c>
      <c r="U13" s="244">
        <v>30000</v>
      </c>
      <c r="V13" s="215">
        <v>0</v>
      </c>
      <c r="W13" s="215">
        <v>0</v>
      </c>
      <c r="X13" s="215">
        <v>30000</v>
      </c>
      <c r="Y13" s="245">
        <v>30000</v>
      </c>
      <c r="Z13" s="126">
        <v>30000</v>
      </c>
      <c r="AA13" s="245">
        <v>0</v>
      </c>
      <c r="AB13" s="245">
        <v>0</v>
      </c>
      <c r="AC13" s="227">
        <f t="shared" si="2"/>
        <v>100</v>
      </c>
      <c r="AD13" s="228">
        <f t="shared" si="3"/>
        <v>100</v>
      </c>
      <c r="AE13" s="229">
        <f>IF(OR(Z13="", Z64="", Z64=0), "", Z13/Z$64*100)</f>
        <v>1.9366865908249008E-2</v>
      </c>
      <c r="AF13" s="127">
        <v>-30000</v>
      </c>
      <c r="AG13" s="124" t="str">
        <f t="shared" si="4"/>
        <v>皆減</v>
      </c>
      <c r="AH13" s="125">
        <f t="shared" si="5"/>
        <v>-1.9366865908249008E-2</v>
      </c>
      <c r="AI13" s="128">
        <f t="shared" si="6"/>
        <v>-30000</v>
      </c>
      <c r="AJ13" s="266" t="s">
        <v>38</v>
      </c>
      <c r="AK13" s="267" t="s">
        <v>37</v>
      </c>
      <c r="AL13" s="268" t="s">
        <v>40</v>
      </c>
      <c r="AM13" s="268" t="s">
        <v>40</v>
      </c>
      <c r="AN13" s="268" t="s">
        <v>40</v>
      </c>
      <c r="AO13" s="268" t="s">
        <v>44</v>
      </c>
      <c r="AP13" s="269" t="s">
        <v>45</v>
      </c>
      <c r="AQ13" s="270" t="s">
        <v>46</v>
      </c>
      <c r="AR13" s="267" t="s">
        <v>37</v>
      </c>
      <c r="AS13" s="268" t="s">
        <v>40</v>
      </c>
      <c r="AT13" s="268" t="s">
        <v>40</v>
      </c>
      <c r="AU13" s="268" t="s">
        <v>40</v>
      </c>
      <c r="AV13" s="268" t="s">
        <v>44</v>
      </c>
      <c r="AW13" s="269" t="s">
        <v>45</v>
      </c>
      <c r="AX13" s="271" t="s">
        <v>46</v>
      </c>
      <c r="AY13" s="373"/>
      <c r="AZ13" s="373"/>
      <c r="BA13" s="373"/>
    </row>
    <row r="14" spans="1:53" ht="16.5" customHeight="1" x14ac:dyDescent="0.15">
      <c r="A14" s="28" t="s">
        <v>47</v>
      </c>
      <c r="B14" s="29" t="s">
        <v>38</v>
      </c>
      <c r="C14" s="29" t="s">
        <v>38</v>
      </c>
      <c r="D14" s="29" t="s">
        <v>38</v>
      </c>
      <c r="E14" s="29" t="s">
        <v>38</v>
      </c>
      <c r="F14" s="30" t="s">
        <v>48</v>
      </c>
      <c r="G14" s="31" t="s">
        <v>38</v>
      </c>
      <c r="H14" s="32"/>
      <c r="I14" s="33">
        <v>320000</v>
      </c>
      <c r="J14" s="34">
        <v>0</v>
      </c>
      <c r="K14" s="34">
        <v>0</v>
      </c>
      <c r="L14" s="34">
        <v>320000</v>
      </c>
      <c r="M14" s="213">
        <v>374760</v>
      </c>
      <c r="N14" s="79">
        <v>374760</v>
      </c>
      <c r="O14" s="34">
        <v>0</v>
      </c>
      <c r="P14" s="34">
        <v>0</v>
      </c>
      <c r="Q14" s="213">
        <v>54760</v>
      </c>
      <c r="R14" s="221">
        <f t="shared" si="0"/>
        <v>117.1125</v>
      </c>
      <c r="S14" s="222">
        <f t="shared" si="1"/>
        <v>100</v>
      </c>
      <c r="T14" s="223">
        <f>IF(OR(N14="", N64="", N64=0), "", N14/N$64*100)</f>
        <v>0.24780987869522608</v>
      </c>
      <c r="U14" s="240">
        <v>1303000</v>
      </c>
      <c r="V14" s="213">
        <v>0</v>
      </c>
      <c r="W14" s="213">
        <v>0</v>
      </c>
      <c r="X14" s="213">
        <v>1303000</v>
      </c>
      <c r="Y14" s="241">
        <v>272000</v>
      </c>
      <c r="Z14" s="84">
        <v>272000</v>
      </c>
      <c r="AA14" s="241">
        <v>0</v>
      </c>
      <c r="AB14" s="241">
        <v>0</v>
      </c>
      <c r="AC14" s="221">
        <f t="shared" si="2"/>
        <v>20.874904067536455</v>
      </c>
      <c r="AD14" s="222">
        <f t="shared" si="3"/>
        <v>100</v>
      </c>
      <c r="AE14" s="223">
        <f>IF(OR(Z14="", Z64="", Z64=0), "", Z14/Z$64*100)</f>
        <v>0.17559291756812434</v>
      </c>
      <c r="AF14" s="37">
        <v>102760</v>
      </c>
      <c r="AG14" s="35">
        <f t="shared" si="4"/>
        <v>37.779411764705884</v>
      </c>
      <c r="AH14" s="36">
        <f t="shared" si="5"/>
        <v>7.2216961127101742E-2</v>
      </c>
      <c r="AI14" s="38">
        <f t="shared" si="6"/>
        <v>102760</v>
      </c>
      <c r="AJ14" s="254" t="s">
        <v>38</v>
      </c>
      <c r="AK14" s="255" t="s">
        <v>47</v>
      </c>
      <c r="AL14" s="256" t="s">
        <v>38</v>
      </c>
      <c r="AM14" s="256" t="s">
        <v>38</v>
      </c>
      <c r="AN14" s="256" t="s">
        <v>38</v>
      </c>
      <c r="AO14" s="256" t="s">
        <v>38</v>
      </c>
      <c r="AP14" s="257" t="s">
        <v>48</v>
      </c>
      <c r="AQ14" s="258" t="s">
        <v>38</v>
      </c>
      <c r="AR14" s="255" t="s">
        <v>47</v>
      </c>
      <c r="AS14" s="256" t="s">
        <v>38</v>
      </c>
      <c r="AT14" s="256" t="s">
        <v>38</v>
      </c>
      <c r="AU14" s="256" t="s">
        <v>38</v>
      </c>
      <c r="AV14" s="256" t="s">
        <v>38</v>
      </c>
      <c r="AW14" s="257" t="s">
        <v>48</v>
      </c>
      <c r="AX14" s="259" t="s">
        <v>38</v>
      </c>
      <c r="AY14" s="371"/>
      <c r="AZ14" s="371"/>
      <c r="BA14" s="371"/>
    </row>
    <row r="15" spans="1:53" ht="16.5" customHeight="1" x14ac:dyDescent="0.15">
      <c r="A15" s="39" t="s">
        <v>47</v>
      </c>
      <c r="B15" s="13" t="s">
        <v>40</v>
      </c>
      <c r="C15" s="13" t="s">
        <v>38</v>
      </c>
      <c r="D15" s="13" t="s">
        <v>38</v>
      </c>
      <c r="E15" s="13" t="s">
        <v>38</v>
      </c>
      <c r="F15" s="14" t="s">
        <v>49</v>
      </c>
      <c r="G15" s="23" t="s">
        <v>38</v>
      </c>
      <c r="H15" s="21"/>
      <c r="I15" s="15">
        <v>320000</v>
      </c>
      <c r="J15" s="16">
        <v>0</v>
      </c>
      <c r="K15" s="16">
        <v>0</v>
      </c>
      <c r="L15" s="16">
        <v>320000</v>
      </c>
      <c r="M15" s="214">
        <v>374760</v>
      </c>
      <c r="N15" s="80">
        <v>374760</v>
      </c>
      <c r="O15" s="16">
        <v>0</v>
      </c>
      <c r="P15" s="16">
        <v>0</v>
      </c>
      <c r="Q15" s="214">
        <v>54760</v>
      </c>
      <c r="R15" s="224">
        <f t="shared" si="0"/>
        <v>117.1125</v>
      </c>
      <c r="S15" s="225">
        <f t="shared" si="1"/>
        <v>100</v>
      </c>
      <c r="T15" s="226">
        <f>IF(OR(N15="", N64="", N64=0), "", N15/N$64*100)</f>
        <v>0.24780987869522608</v>
      </c>
      <c r="U15" s="242">
        <v>1303000</v>
      </c>
      <c r="V15" s="214">
        <v>0</v>
      </c>
      <c r="W15" s="214">
        <v>0</v>
      </c>
      <c r="X15" s="214">
        <v>1303000</v>
      </c>
      <c r="Y15" s="243">
        <v>272000</v>
      </c>
      <c r="Z15" s="85">
        <v>272000</v>
      </c>
      <c r="AA15" s="243">
        <v>0</v>
      </c>
      <c r="AB15" s="243">
        <v>0</v>
      </c>
      <c r="AC15" s="224">
        <f t="shared" si="2"/>
        <v>20.874904067536455</v>
      </c>
      <c r="AD15" s="225">
        <f t="shared" si="3"/>
        <v>100</v>
      </c>
      <c r="AE15" s="226">
        <f>IF(OR(Z15="", Z64="", Z64=0), "", Z15/Z$64*100)</f>
        <v>0.17559291756812434</v>
      </c>
      <c r="AF15" s="18">
        <v>102760</v>
      </c>
      <c r="AG15" s="17">
        <f t="shared" si="4"/>
        <v>37.779411764705884</v>
      </c>
      <c r="AH15" s="20">
        <f t="shared" si="5"/>
        <v>7.2216961127101742E-2</v>
      </c>
      <c r="AI15" s="24">
        <f t="shared" si="6"/>
        <v>102760</v>
      </c>
      <c r="AJ15" s="260" t="s">
        <v>38</v>
      </c>
      <c r="AK15" s="261" t="s">
        <v>47</v>
      </c>
      <c r="AL15" s="262" t="s">
        <v>40</v>
      </c>
      <c r="AM15" s="262" t="s">
        <v>38</v>
      </c>
      <c r="AN15" s="262" t="s">
        <v>38</v>
      </c>
      <c r="AO15" s="262" t="s">
        <v>38</v>
      </c>
      <c r="AP15" s="263" t="s">
        <v>49</v>
      </c>
      <c r="AQ15" s="264" t="s">
        <v>38</v>
      </c>
      <c r="AR15" s="261" t="s">
        <v>47</v>
      </c>
      <c r="AS15" s="262" t="s">
        <v>40</v>
      </c>
      <c r="AT15" s="262" t="s">
        <v>38</v>
      </c>
      <c r="AU15" s="262" t="s">
        <v>38</v>
      </c>
      <c r="AV15" s="262" t="s">
        <v>38</v>
      </c>
      <c r="AW15" s="263" t="s">
        <v>49</v>
      </c>
      <c r="AX15" s="265" t="s">
        <v>38</v>
      </c>
      <c r="AY15" s="372"/>
      <c r="AZ15" s="372"/>
      <c r="BA15" s="372"/>
    </row>
    <row r="16" spans="1:53" ht="16.5" customHeight="1" x14ac:dyDescent="0.15">
      <c r="A16" s="39" t="s">
        <v>47</v>
      </c>
      <c r="B16" s="13" t="s">
        <v>40</v>
      </c>
      <c r="C16" s="13" t="s">
        <v>40</v>
      </c>
      <c r="D16" s="13" t="s">
        <v>38</v>
      </c>
      <c r="E16" s="13" t="s">
        <v>38</v>
      </c>
      <c r="F16" s="14" t="s">
        <v>50</v>
      </c>
      <c r="G16" s="23" t="s">
        <v>38</v>
      </c>
      <c r="H16" s="21"/>
      <c r="I16" s="15">
        <v>320000</v>
      </c>
      <c r="J16" s="16">
        <v>0</v>
      </c>
      <c r="K16" s="16">
        <v>0</v>
      </c>
      <c r="L16" s="16">
        <v>320000</v>
      </c>
      <c r="M16" s="214">
        <v>374760</v>
      </c>
      <c r="N16" s="80">
        <v>374760</v>
      </c>
      <c r="O16" s="16">
        <v>0</v>
      </c>
      <c r="P16" s="16">
        <v>0</v>
      </c>
      <c r="Q16" s="214">
        <v>54760</v>
      </c>
      <c r="R16" s="224">
        <f t="shared" si="0"/>
        <v>117.1125</v>
      </c>
      <c r="S16" s="225">
        <f t="shared" si="1"/>
        <v>100</v>
      </c>
      <c r="T16" s="226">
        <f>IF(OR(N16="", N64="", N64=0), "", N16/N$64*100)</f>
        <v>0.24780987869522608</v>
      </c>
      <c r="U16" s="242">
        <v>1303000</v>
      </c>
      <c r="V16" s="214">
        <v>0</v>
      </c>
      <c r="W16" s="214">
        <v>0</v>
      </c>
      <c r="X16" s="214">
        <v>1303000</v>
      </c>
      <c r="Y16" s="243">
        <v>272000</v>
      </c>
      <c r="Z16" s="85">
        <v>272000</v>
      </c>
      <c r="AA16" s="243">
        <v>0</v>
      </c>
      <c r="AB16" s="243">
        <v>0</v>
      </c>
      <c r="AC16" s="224">
        <f t="shared" si="2"/>
        <v>20.874904067536455</v>
      </c>
      <c r="AD16" s="225">
        <f t="shared" si="3"/>
        <v>100</v>
      </c>
      <c r="AE16" s="226">
        <f>IF(OR(Z16="", Z64="", Z64=0), "", Z16/Z$64*100)</f>
        <v>0.17559291756812434</v>
      </c>
      <c r="AF16" s="18">
        <v>102760</v>
      </c>
      <c r="AG16" s="17">
        <f t="shared" si="4"/>
        <v>37.779411764705884</v>
      </c>
      <c r="AH16" s="20">
        <f t="shared" si="5"/>
        <v>7.2216961127101742E-2</v>
      </c>
      <c r="AI16" s="24">
        <f t="shared" si="6"/>
        <v>102760</v>
      </c>
      <c r="AJ16" s="260" t="s">
        <v>38</v>
      </c>
      <c r="AK16" s="261" t="s">
        <v>47</v>
      </c>
      <c r="AL16" s="262" t="s">
        <v>40</v>
      </c>
      <c r="AM16" s="262" t="s">
        <v>40</v>
      </c>
      <c r="AN16" s="262" t="s">
        <v>38</v>
      </c>
      <c r="AO16" s="262" t="s">
        <v>38</v>
      </c>
      <c r="AP16" s="263" t="s">
        <v>50</v>
      </c>
      <c r="AQ16" s="264" t="s">
        <v>38</v>
      </c>
      <c r="AR16" s="261" t="s">
        <v>47</v>
      </c>
      <c r="AS16" s="262" t="s">
        <v>40</v>
      </c>
      <c r="AT16" s="262" t="s">
        <v>40</v>
      </c>
      <c r="AU16" s="262" t="s">
        <v>38</v>
      </c>
      <c r="AV16" s="262" t="s">
        <v>38</v>
      </c>
      <c r="AW16" s="263" t="s">
        <v>50</v>
      </c>
      <c r="AX16" s="265" t="s">
        <v>38</v>
      </c>
      <c r="AY16" s="372"/>
      <c r="AZ16" s="372"/>
      <c r="BA16" s="372"/>
    </row>
    <row r="17" spans="1:53" ht="16.5" customHeight="1" x14ac:dyDescent="0.15">
      <c r="A17" s="39" t="s">
        <v>47</v>
      </c>
      <c r="B17" s="13" t="s">
        <v>40</v>
      </c>
      <c r="C17" s="13" t="s">
        <v>40</v>
      </c>
      <c r="D17" s="13" t="s">
        <v>40</v>
      </c>
      <c r="E17" s="13" t="s">
        <v>38</v>
      </c>
      <c r="F17" s="129" t="s">
        <v>51</v>
      </c>
      <c r="G17" s="23" t="s">
        <v>38</v>
      </c>
      <c r="H17" s="21"/>
      <c r="I17" s="15">
        <v>320000</v>
      </c>
      <c r="J17" s="16">
        <v>0</v>
      </c>
      <c r="K17" s="16">
        <v>0</v>
      </c>
      <c r="L17" s="16">
        <v>320000</v>
      </c>
      <c r="M17" s="214">
        <v>374760</v>
      </c>
      <c r="N17" s="80">
        <v>374760</v>
      </c>
      <c r="O17" s="16">
        <v>0</v>
      </c>
      <c r="P17" s="16">
        <v>0</v>
      </c>
      <c r="Q17" s="214">
        <v>54760</v>
      </c>
      <c r="R17" s="224">
        <f t="shared" si="0"/>
        <v>117.1125</v>
      </c>
      <c r="S17" s="225">
        <f t="shared" si="1"/>
        <v>100</v>
      </c>
      <c r="T17" s="226">
        <f>IF(OR(N17="", N64="", N64=0), "", N17/N$64*100)</f>
        <v>0.24780987869522608</v>
      </c>
      <c r="U17" s="242">
        <v>1303000</v>
      </c>
      <c r="V17" s="214">
        <v>0</v>
      </c>
      <c r="W17" s="214">
        <v>0</v>
      </c>
      <c r="X17" s="214">
        <v>1303000</v>
      </c>
      <c r="Y17" s="243">
        <v>272000</v>
      </c>
      <c r="Z17" s="85">
        <v>272000</v>
      </c>
      <c r="AA17" s="243">
        <v>0</v>
      </c>
      <c r="AB17" s="243">
        <v>0</v>
      </c>
      <c r="AC17" s="224">
        <f t="shared" si="2"/>
        <v>20.874904067536455</v>
      </c>
      <c r="AD17" s="225">
        <f t="shared" si="3"/>
        <v>100</v>
      </c>
      <c r="AE17" s="226">
        <f>IF(OR(Z17="", Z64="", Z64=0), "", Z17/Z$64*100)</f>
        <v>0.17559291756812434</v>
      </c>
      <c r="AF17" s="18">
        <v>102760</v>
      </c>
      <c r="AG17" s="17">
        <f t="shared" si="4"/>
        <v>37.779411764705884</v>
      </c>
      <c r="AH17" s="20">
        <f t="shared" si="5"/>
        <v>7.2216961127101742E-2</v>
      </c>
      <c r="AI17" s="24">
        <f t="shared" si="6"/>
        <v>102760</v>
      </c>
      <c r="AJ17" s="260" t="s">
        <v>38</v>
      </c>
      <c r="AK17" s="261" t="s">
        <v>47</v>
      </c>
      <c r="AL17" s="262" t="s">
        <v>40</v>
      </c>
      <c r="AM17" s="262" t="s">
        <v>40</v>
      </c>
      <c r="AN17" s="262" t="s">
        <v>40</v>
      </c>
      <c r="AO17" s="262" t="s">
        <v>38</v>
      </c>
      <c r="AP17" s="263" t="s">
        <v>51</v>
      </c>
      <c r="AQ17" s="264" t="s">
        <v>38</v>
      </c>
      <c r="AR17" s="261" t="s">
        <v>47</v>
      </c>
      <c r="AS17" s="262" t="s">
        <v>40</v>
      </c>
      <c r="AT17" s="262" t="s">
        <v>40</v>
      </c>
      <c r="AU17" s="262" t="s">
        <v>40</v>
      </c>
      <c r="AV17" s="262" t="s">
        <v>38</v>
      </c>
      <c r="AW17" s="263" t="s">
        <v>51</v>
      </c>
      <c r="AX17" s="265" t="s">
        <v>38</v>
      </c>
      <c r="AY17" s="372"/>
      <c r="AZ17" s="372"/>
      <c r="BA17" s="372"/>
    </row>
    <row r="18" spans="1:53" s="115" customFormat="1" ht="16.5" customHeight="1" thickBot="1" x14ac:dyDescent="0.2">
      <c r="A18" s="116" t="s">
        <v>47</v>
      </c>
      <c r="B18" s="117" t="s">
        <v>40</v>
      </c>
      <c r="C18" s="117" t="s">
        <v>40</v>
      </c>
      <c r="D18" s="117" t="s">
        <v>40</v>
      </c>
      <c r="E18" s="117" t="s">
        <v>52</v>
      </c>
      <c r="F18" s="118" t="s">
        <v>53</v>
      </c>
      <c r="G18" s="119" t="s">
        <v>46</v>
      </c>
      <c r="H18" s="120"/>
      <c r="I18" s="121">
        <v>320000</v>
      </c>
      <c r="J18" s="122">
        <v>0</v>
      </c>
      <c r="K18" s="122">
        <v>0</v>
      </c>
      <c r="L18" s="122">
        <v>320000</v>
      </c>
      <c r="M18" s="215">
        <v>374760</v>
      </c>
      <c r="N18" s="123">
        <v>374760</v>
      </c>
      <c r="O18" s="122">
        <v>0</v>
      </c>
      <c r="P18" s="122">
        <v>0</v>
      </c>
      <c r="Q18" s="215">
        <v>54760</v>
      </c>
      <c r="R18" s="227">
        <f t="shared" si="0"/>
        <v>117.1125</v>
      </c>
      <c r="S18" s="228">
        <f t="shared" si="1"/>
        <v>100</v>
      </c>
      <c r="T18" s="229">
        <f>IF(OR(N18="", N64="", N64=0), "", N18/N$64*100)</f>
        <v>0.24780987869522608</v>
      </c>
      <c r="U18" s="244">
        <v>1303000</v>
      </c>
      <c r="V18" s="215">
        <v>0</v>
      </c>
      <c r="W18" s="215">
        <v>0</v>
      </c>
      <c r="X18" s="215">
        <v>1303000</v>
      </c>
      <c r="Y18" s="245">
        <v>272000</v>
      </c>
      <c r="Z18" s="126">
        <v>272000</v>
      </c>
      <c r="AA18" s="245">
        <v>0</v>
      </c>
      <c r="AB18" s="245">
        <v>0</v>
      </c>
      <c r="AC18" s="227">
        <f t="shared" si="2"/>
        <v>20.874904067536455</v>
      </c>
      <c r="AD18" s="228">
        <f t="shared" si="3"/>
        <v>100</v>
      </c>
      <c r="AE18" s="229">
        <f>IF(OR(Z18="", Z64="", Z64=0), "", Z18/Z$64*100)</f>
        <v>0.17559291756812434</v>
      </c>
      <c r="AF18" s="127">
        <v>102760</v>
      </c>
      <c r="AG18" s="124">
        <f t="shared" si="4"/>
        <v>37.779411764705884</v>
      </c>
      <c r="AH18" s="125">
        <f t="shared" si="5"/>
        <v>7.2216961127101742E-2</v>
      </c>
      <c r="AI18" s="128">
        <f t="shared" si="6"/>
        <v>102760</v>
      </c>
      <c r="AJ18" s="266" t="s">
        <v>38</v>
      </c>
      <c r="AK18" s="267" t="s">
        <v>47</v>
      </c>
      <c r="AL18" s="268" t="s">
        <v>40</v>
      </c>
      <c r="AM18" s="268" t="s">
        <v>40</v>
      </c>
      <c r="AN18" s="268" t="s">
        <v>40</v>
      </c>
      <c r="AO18" s="268" t="s">
        <v>52</v>
      </c>
      <c r="AP18" s="269" t="s">
        <v>53</v>
      </c>
      <c r="AQ18" s="270" t="s">
        <v>46</v>
      </c>
      <c r="AR18" s="267" t="s">
        <v>47</v>
      </c>
      <c r="AS18" s="268" t="s">
        <v>40</v>
      </c>
      <c r="AT18" s="268" t="s">
        <v>40</v>
      </c>
      <c r="AU18" s="268" t="s">
        <v>40</v>
      </c>
      <c r="AV18" s="268" t="s">
        <v>52</v>
      </c>
      <c r="AW18" s="269" t="s">
        <v>53</v>
      </c>
      <c r="AX18" s="271" t="s">
        <v>46</v>
      </c>
      <c r="AY18" s="373"/>
      <c r="AZ18" s="373"/>
      <c r="BA18" s="373"/>
    </row>
    <row r="19" spans="1:53" ht="16.5" customHeight="1" x14ac:dyDescent="0.15">
      <c r="A19" s="28" t="s">
        <v>54</v>
      </c>
      <c r="B19" s="29" t="s">
        <v>38</v>
      </c>
      <c r="C19" s="29" t="s">
        <v>38</v>
      </c>
      <c r="D19" s="29" t="s">
        <v>38</v>
      </c>
      <c r="E19" s="29" t="s">
        <v>38</v>
      </c>
      <c r="F19" s="30" t="s">
        <v>55</v>
      </c>
      <c r="G19" s="31" t="s">
        <v>38</v>
      </c>
      <c r="H19" s="32"/>
      <c r="I19" s="33">
        <v>12698000</v>
      </c>
      <c r="J19" s="34">
        <v>167279000</v>
      </c>
      <c r="K19" s="34">
        <v>7349000</v>
      </c>
      <c r="L19" s="34">
        <v>187326000</v>
      </c>
      <c r="M19" s="213">
        <v>147432618</v>
      </c>
      <c r="N19" s="79">
        <v>147432618</v>
      </c>
      <c r="O19" s="34">
        <v>0</v>
      </c>
      <c r="P19" s="34">
        <v>0</v>
      </c>
      <c r="Q19" s="213">
        <v>-39893382</v>
      </c>
      <c r="R19" s="221">
        <f t="shared" si="0"/>
        <v>78.703766695493414</v>
      </c>
      <c r="S19" s="222">
        <f t="shared" si="1"/>
        <v>100</v>
      </c>
      <c r="T19" s="223">
        <f>IF(OR(N19="", N64="", N64=0), "", N19/N$64*100)</f>
        <v>97.4897512602722</v>
      </c>
      <c r="U19" s="240">
        <v>87717000</v>
      </c>
      <c r="V19" s="213">
        <v>70402000</v>
      </c>
      <c r="W19" s="213">
        <v>0</v>
      </c>
      <c r="X19" s="213">
        <v>158119000</v>
      </c>
      <c r="Y19" s="241">
        <v>150600389</v>
      </c>
      <c r="Z19" s="84">
        <v>150600389</v>
      </c>
      <c r="AA19" s="241">
        <v>0</v>
      </c>
      <c r="AB19" s="241">
        <v>0</v>
      </c>
      <c r="AC19" s="221">
        <f t="shared" si="2"/>
        <v>95.244966765537356</v>
      </c>
      <c r="AD19" s="222">
        <f t="shared" si="3"/>
        <v>100</v>
      </c>
      <c r="AE19" s="223">
        <f>IF(OR(Z19="", Z64="", Z64=0), "", Z19/Z$64*100)</f>
        <v>97.221917983104632</v>
      </c>
      <c r="AF19" s="37">
        <v>-3167771</v>
      </c>
      <c r="AG19" s="35">
        <f t="shared" si="4"/>
        <v>-2.1034281657798375</v>
      </c>
      <c r="AH19" s="36">
        <f t="shared" si="5"/>
        <v>0.26783327716756844</v>
      </c>
      <c r="AI19" s="38">
        <f t="shared" si="6"/>
        <v>-3167771</v>
      </c>
      <c r="AJ19" s="254" t="s">
        <v>38</v>
      </c>
      <c r="AK19" s="255" t="s">
        <v>54</v>
      </c>
      <c r="AL19" s="256" t="s">
        <v>38</v>
      </c>
      <c r="AM19" s="256" t="s">
        <v>38</v>
      </c>
      <c r="AN19" s="256" t="s">
        <v>38</v>
      </c>
      <c r="AO19" s="256" t="s">
        <v>38</v>
      </c>
      <c r="AP19" s="257" t="s">
        <v>55</v>
      </c>
      <c r="AQ19" s="258" t="s">
        <v>38</v>
      </c>
      <c r="AR19" s="255" t="s">
        <v>54</v>
      </c>
      <c r="AS19" s="256" t="s">
        <v>38</v>
      </c>
      <c r="AT19" s="256" t="s">
        <v>38</v>
      </c>
      <c r="AU19" s="256" t="s">
        <v>38</v>
      </c>
      <c r="AV19" s="256" t="s">
        <v>38</v>
      </c>
      <c r="AW19" s="257" t="s">
        <v>55</v>
      </c>
      <c r="AX19" s="259" t="s">
        <v>38</v>
      </c>
      <c r="AY19" s="371"/>
      <c r="AZ19" s="371"/>
      <c r="BA19" s="371"/>
    </row>
    <row r="20" spans="1:53" ht="16.5" customHeight="1" x14ac:dyDescent="0.15">
      <c r="A20" s="39" t="s">
        <v>54</v>
      </c>
      <c r="B20" s="13" t="s">
        <v>56</v>
      </c>
      <c r="C20" s="13" t="s">
        <v>38</v>
      </c>
      <c r="D20" s="13" t="s">
        <v>38</v>
      </c>
      <c r="E20" s="13" t="s">
        <v>38</v>
      </c>
      <c r="F20" s="14" t="s">
        <v>57</v>
      </c>
      <c r="G20" s="23" t="s">
        <v>38</v>
      </c>
      <c r="H20" s="21"/>
      <c r="I20" s="15">
        <v>2772000</v>
      </c>
      <c r="J20" s="16">
        <v>0</v>
      </c>
      <c r="K20" s="16">
        <v>0</v>
      </c>
      <c r="L20" s="16">
        <v>2772000</v>
      </c>
      <c r="M20" s="214">
        <v>2772000</v>
      </c>
      <c r="N20" s="80">
        <v>2772000</v>
      </c>
      <c r="O20" s="16">
        <v>0</v>
      </c>
      <c r="P20" s="16">
        <v>0</v>
      </c>
      <c r="Q20" s="214">
        <v>0</v>
      </c>
      <c r="R20" s="224">
        <f t="shared" si="0"/>
        <v>100</v>
      </c>
      <c r="S20" s="225">
        <f t="shared" si="1"/>
        <v>100</v>
      </c>
      <c r="T20" s="226">
        <f>IF(OR(N20="", N64="", N64=0), "", N20/N$64*100)</f>
        <v>1.8329837329041703</v>
      </c>
      <c r="U20" s="242">
        <v>0</v>
      </c>
      <c r="V20" s="214">
        <v>751000</v>
      </c>
      <c r="W20" s="214">
        <v>0</v>
      </c>
      <c r="X20" s="214">
        <v>751000</v>
      </c>
      <c r="Y20" s="243">
        <v>728000</v>
      </c>
      <c r="Z20" s="85">
        <v>728000</v>
      </c>
      <c r="AA20" s="243">
        <v>0</v>
      </c>
      <c r="AB20" s="243">
        <v>0</v>
      </c>
      <c r="AC20" s="224">
        <f t="shared" si="2"/>
        <v>96.937416777629821</v>
      </c>
      <c r="AD20" s="225">
        <f t="shared" si="3"/>
        <v>100</v>
      </c>
      <c r="AE20" s="226">
        <f>IF(OR(Z20="", Z64="", Z64=0), "", Z20/Z$64*100)</f>
        <v>0.46996927937350924</v>
      </c>
      <c r="AF20" s="18">
        <v>2044000</v>
      </c>
      <c r="AG20" s="17">
        <f t="shared" si="4"/>
        <v>280.76923076923077</v>
      </c>
      <c r="AH20" s="20">
        <f t="shared" si="5"/>
        <v>1.363014453530661</v>
      </c>
      <c r="AI20" s="24">
        <f t="shared" si="6"/>
        <v>2044000</v>
      </c>
      <c r="AJ20" s="260" t="s">
        <v>38</v>
      </c>
      <c r="AK20" s="261" t="s">
        <v>54</v>
      </c>
      <c r="AL20" s="262" t="s">
        <v>56</v>
      </c>
      <c r="AM20" s="262" t="s">
        <v>38</v>
      </c>
      <c r="AN20" s="262" t="s">
        <v>38</v>
      </c>
      <c r="AO20" s="262" t="s">
        <v>38</v>
      </c>
      <c r="AP20" s="263" t="s">
        <v>57</v>
      </c>
      <c r="AQ20" s="264" t="s">
        <v>38</v>
      </c>
      <c r="AR20" s="261" t="s">
        <v>54</v>
      </c>
      <c r="AS20" s="262" t="s">
        <v>56</v>
      </c>
      <c r="AT20" s="262" t="s">
        <v>38</v>
      </c>
      <c r="AU20" s="262" t="s">
        <v>38</v>
      </c>
      <c r="AV20" s="262" t="s">
        <v>38</v>
      </c>
      <c r="AW20" s="263" t="s">
        <v>57</v>
      </c>
      <c r="AX20" s="265" t="s">
        <v>38</v>
      </c>
      <c r="AY20" s="372"/>
      <c r="AZ20" s="372"/>
      <c r="BA20" s="372"/>
    </row>
    <row r="21" spans="1:53" ht="16.5" customHeight="1" thickBot="1" x14ac:dyDescent="0.2">
      <c r="A21" s="40" t="s">
        <v>54</v>
      </c>
      <c r="B21" s="41" t="s">
        <v>56</v>
      </c>
      <c r="C21" s="41" t="s">
        <v>40</v>
      </c>
      <c r="D21" s="41" t="s">
        <v>38</v>
      </c>
      <c r="E21" s="41" t="s">
        <v>38</v>
      </c>
      <c r="F21" s="42" t="s">
        <v>58</v>
      </c>
      <c r="G21" s="43" t="s">
        <v>38</v>
      </c>
      <c r="H21" s="44"/>
      <c r="I21" s="45">
        <v>2772000</v>
      </c>
      <c r="J21" s="46">
        <v>0</v>
      </c>
      <c r="K21" s="46">
        <v>0</v>
      </c>
      <c r="L21" s="46">
        <v>2772000</v>
      </c>
      <c r="M21" s="215">
        <v>2772000</v>
      </c>
      <c r="N21" s="81">
        <v>2772000</v>
      </c>
      <c r="O21" s="46">
        <v>0</v>
      </c>
      <c r="P21" s="46">
        <v>0</v>
      </c>
      <c r="Q21" s="215">
        <v>0</v>
      </c>
      <c r="R21" s="227">
        <f t="shared" si="0"/>
        <v>100</v>
      </c>
      <c r="S21" s="228">
        <f t="shared" si="1"/>
        <v>100</v>
      </c>
      <c r="T21" s="229">
        <f>IF(OR(N21="", N64="", N64=0), "", N21/N$64*100)</f>
        <v>1.8329837329041703</v>
      </c>
      <c r="U21" s="244">
        <v>0</v>
      </c>
      <c r="V21" s="215">
        <v>751000</v>
      </c>
      <c r="W21" s="215">
        <v>0</v>
      </c>
      <c r="X21" s="215">
        <v>751000</v>
      </c>
      <c r="Y21" s="245">
        <v>728000</v>
      </c>
      <c r="Z21" s="86">
        <v>728000</v>
      </c>
      <c r="AA21" s="245">
        <v>0</v>
      </c>
      <c r="AB21" s="245">
        <v>0</v>
      </c>
      <c r="AC21" s="227">
        <f t="shared" si="2"/>
        <v>96.937416777629821</v>
      </c>
      <c r="AD21" s="228">
        <f t="shared" si="3"/>
        <v>100</v>
      </c>
      <c r="AE21" s="229">
        <f>IF(OR(Z21="", Z64="", Z64=0), "", Z21/Z$64*100)</f>
        <v>0.46996927937350924</v>
      </c>
      <c r="AF21" s="49">
        <v>2044000</v>
      </c>
      <c r="AG21" s="47">
        <f t="shared" si="4"/>
        <v>280.76923076923077</v>
      </c>
      <c r="AH21" s="48">
        <f t="shared" si="5"/>
        <v>1.363014453530661</v>
      </c>
      <c r="AI21" s="50">
        <f t="shared" si="6"/>
        <v>2044000</v>
      </c>
      <c r="AJ21" s="266" t="s">
        <v>38</v>
      </c>
      <c r="AK21" s="267" t="s">
        <v>54</v>
      </c>
      <c r="AL21" s="268" t="s">
        <v>56</v>
      </c>
      <c r="AM21" s="268" t="s">
        <v>40</v>
      </c>
      <c r="AN21" s="268" t="s">
        <v>38</v>
      </c>
      <c r="AO21" s="268" t="s">
        <v>38</v>
      </c>
      <c r="AP21" s="269" t="s">
        <v>58</v>
      </c>
      <c r="AQ21" s="270" t="s">
        <v>38</v>
      </c>
      <c r="AR21" s="267" t="s">
        <v>54</v>
      </c>
      <c r="AS21" s="268" t="s">
        <v>56</v>
      </c>
      <c r="AT21" s="268" t="s">
        <v>40</v>
      </c>
      <c r="AU21" s="268" t="s">
        <v>38</v>
      </c>
      <c r="AV21" s="268" t="s">
        <v>38</v>
      </c>
      <c r="AW21" s="269" t="s">
        <v>58</v>
      </c>
      <c r="AX21" s="271" t="s">
        <v>38</v>
      </c>
      <c r="AY21" s="373"/>
      <c r="AZ21" s="373"/>
      <c r="BA21" s="373"/>
    </row>
    <row r="22" spans="1:53" ht="16.5" customHeight="1" x14ac:dyDescent="0.15">
      <c r="A22" s="28" t="s">
        <v>54</v>
      </c>
      <c r="B22" s="29" t="s">
        <v>56</v>
      </c>
      <c r="C22" s="29" t="s">
        <v>40</v>
      </c>
      <c r="D22" s="29" t="s">
        <v>59</v>
      </c>
      <c r="E22" s="29" t="s">
        <v>38</v>
      </c>
      <c r="F22" s="30" t="s">
        <v>60</v>
      </c>
      <c r="G22" s="31" t="s">
        <v>38</v>
      </c>
      <c r="H22" s="32"/>
      <c r="I22" s="33">
        <v>2772000</v>
      </c>
      <c r="J22" s="34">
        <v>0</v>
      </c>
      <c r="K22" s="34">
        <v>0</v>
      </c>
      <c r="L22" s="34">
        <v>2772000</v>
      </c>
      <c r="M22" s="213">
        <v>2772000</v>
      </c>
      <c r="N22" s="79">
        <v>2772000</v>
      </c>
      <c r="O22" s="34">
        <v>0</v>
      </c>
      <c r="P22" s="34">
        <v>0</v>
      </c>
      <c r="Q22" s="213">
        <v>0</v>
      </c>
      <c r="R22" s="221">
        <f t="shared" si="0"/>
        <v>100</v>
      </c>
      <c r="S22" s="222">
        <f t="shared" si="1"/>
        <v>100</v>
      </c>
      <c r="T22" s="223">
        <f>IF(OR(N22="", N64="", N64=0), "", N22/N$64*100)</f>
        <v>1.8329837329041703</v>
      </c>
      <c r="U22" s="240" t="s">
        <v>38</v>
      </c>
      <c r="V22" s="213" t="s">
        <v>38</v>
      </c>
      <c r="W22" s="213" t="s">
        <v>38</v>
      </c>
      <c r="X22" s="213" t="s">
        <v>38</v>
      </c>
      <c r="Y22" s="241" t="s">
        <v>38</v>
      </c>
      <c r="Z22" s="84">
        <v>0</v>
      </c>
      <c r="AA22" s="241" t="s">
        <v>38</v>
      </c>
      <c r="AB22" s="241" t="s">
        <v>38</v>
      </c>
      <c r="AC22" s="221" t="str">
        <f t="shared" si="2"/>
        <v/>
      </c>
      <c r="AD22" s="222" t="str">
        <f t="shared" si="3"/>
        <v/>
      </c>
      <c r="AE22" s="223">
        <f>IF(OR(Z22="", Z64="", Z64=0), "", Z22/Z$64*100)</f>
        <v>0</v>
      </c>
      <c r="AF22" s="37">
        <v>2772000</v>
      </c>
      <c r="AG22" s="35" t="str">
        <f t="shared" si="4"/>
        <v>皆増</v>
      </c>
      <c r="AH22" s="36">
        <f t="shared" si="5"/>
        <v>1.8329837329041703</v>
      </c>
      <c r="AI22" s="38">
        <f t="shared" si="6"/>
        <v>2772000</v>
      </c>
      <c r="AJ22" s="254" t="s">
        <v>38</v>
      </c>
      <c r="AK22" s="255" t="s">
        <v>54</v>
      </c>
      <c r="AL22" s="256" t="s">
        <v>56</v>
      </c>
      <c r="AM22" s="256" t="s">
        <v>40</v>
      </c>
      <c r="AN22" s="256" t="s">
        <v>59</v>
      </c>
      <c r="AO22" s="256" t="s">
        <v>38</v>
      </c>
      <c r="AP22" s="257" t="s">
        <v>60</v>
      </c>
      <c r="AQ22" s="258" t="s">
        <v>38</v>
      </c>
      <c r="AR22" s="255" t="s">
        <v>38</v>
      </c>
      <c r="AS22" s="256" t="s">
        <v>38</v>
      </c>
      <c r="AT22" s="256" t="s">
        <v>38</v>
      </c>
      <c r="AU22" s="256" t="s">
        <v>38</v>
      </c>
      <c r="AV22" s="256" t="s">
        <v>38</v>
      </c>
      <c r="AW22" s="257" t="s">
        <v>38</v>
      </c>
      <c r="AX22" s="259" t="s">
        <v>38</v>
      </c>
      <c r="AY22" s="371"/>
      <c r="AZ22" s="371"/>
      <c r="BA22" s="371"/>
    </row>
    <row r="23" spans="1:53" s="115" customFormat="1" ht="16.5" customHeight="1" thickBot="1" x14ac:dyDescent="0.2">
      <c r="A23" s="116" t="s">
        <v>54</v>
      </c>
      <c r="B23" s="117" t="s">
        <v>56</v>
      </c>
      <c r="C23" s="117" t="s">
        <v>40</v>
      </c>
      <c r="D23" s="117" t="s">
        <v>59</v>
      </c>
      <c r="E23" s="117" t="s">
        <v>61</v>
      </c>
      <c r="F23" s="118" t="s">
        <v>60</v>
      </c>
      <c r="G23" s="119" t="s">
        <v>46</v>
      </c>
      <c r="H23" s="120" t="s">
        <v>139</v>
      </c>
      <c r="I23" s="121">
        <v>320000</v>
      </c>
      <c r="J23" s="122">
        <v>0</v>
      </c>
      <c r="K23" s="122">
        <v>0</v>
      </c>
      <c r="L23" s="122">
        <v>320000</v>
      </c>
      <c r="M23" s="215">
        <v>374760</v>
      </c>
      <c r="N23" s="123">
        <v>374760</v>
      </c>
      <c r="O23" s="122">
        <v>0</v>
      </c>
      <c r="P23" s="122">
        <v>0</v>
      </c>
      <c r="Q23" s="215">
        <v>54760</v>
      </c>
      <c r="R23" s="227">
        <f t="shared" ref="R23" si="7">IF(OR(N23="", L23="", L23=0), "", N23/L23*100)</f>
        <v>117.1125</v>
      </c>
      <c r="S23" s="228">
        <f t="shared" ref="S23" si="8">IF(OR(N23="", M23="", M23=0), "", N23/M23*100)</f>
        <v>100</v>
      </c>
      <c r="T23" s="229">
        <f>IF(OR(N23="", N69="", N69=0), "", N23/N$64*100)</f>
        <v>0.24780987869522608</v>
      </c>
      <c r="U23" s="244">
        <v>1303000</v>
      </c>
      <c r="V23" s="215">
        <v>0</v>
      </c>
      <c r="W23" s="215">
        <v>0</v>
      </c>
      <c r="X23" s="215">
        <v>1303000</v>
      </c>
      <c r="Y23" s="245">
        <v>272000</v>
      </c>
      <c r="Z23" s="126">
        <v>272000</v>
      </c>
      <c r="AA23" s="245">
        <v>0</v>
      </c>
      <c r="AB23" s="245">
        <v>0</v>
      </c>
      <c r="AC23" s="227">
        <f t="shared" si="2"/>
        <v>20.874904067536455</v>
      </c>
      <c r="AD23" s="228">
        <f t="shared" si="3"/>
        <v>100</v>
      </c>
      <c r="AE23" s="229">
        <f>IF(OR(Z23="", Z69="", Z69=0), "", Z23/Z$64*100)</f>
        <v>0.17559291756812434</v>
      </c>
      <c r="AF23" s="127">
        <v>102760</v>
      </c>
      <c r="AG23" s="124">
        <f t="shared" si="4"/>
        <v>37.779411764705884</v>
      </c>
      <c r="AH23" s="125">
        <f t="shared" ref="AH23" si="9">IF(T23="", IF(AE23="", "", 0-AE23), IF(AE23="", T23, T23-AE23))</f>
        <v>7.2216961127101742E-2</v>
      </c>
      <c r="AI23" s="128">
        <f t="shared" si="6"/>
        <v>102760</v>
      </c>
      <c r="AJ23" s="266" t="s">
        <v>38</v>
      </c>
      <c r="AK23" s="267" t="s">
        <v>54</v>
      </c>
      <c r="AL23" s="268" t="s">
        <v>56</v>
      </c>
      <c r="AM23" s="268" t="s">
        <v>40</v>
      </c>
      <c r="AN23" s="268" t="s">
        <v>59</v>
      </c>
      <c r="AO23" s="268" t="s">
        <v>61</v>
      </c>
      <c r="AP23" s="269" t="s">
        <v>60</v>
      </c>
      <c r="AQ23" s="270" t="s">
        <v>46</v>
      </c>
      <c r="AR23" s="267" t="s">
        <v>38</v>
      </c>
      <c r="AS23" s="268" t="s">
        <v>38</v>
      </c>
      <c r="AT23" s="268" t="s">
        <v>38</v>
      </c>
      <c r="AU23" s="268" t="s">
        <v>38</v>
      </c>
      <c r="AV23" s="268" t="s">
        <v>38</v>
      </c>
      <c r="AW23" s="269" t="s">
        <v>38</v>
      </c>
      <c r="AX23" s="271" t="s">
        <v>38</v>
      </c>
      <c r="AY23" s="373"/>
      <c r="AZ23" s="373"/>
      <c r="BA23" s="373"/>
    </row>
    <row r="24" spans="1:53" ht="16.5" customHeight="1" x14ac:dyDescent="0.15">
      <c r="A24" s="28" t="s">
        <v>54</v>
      </c>
      <c r="B24" s="29" t="s">
        <v>56</v>
      </c>
      <c r="C24" s="29" t="s">
        <v>40</v>
      </c>
      <c r="D24" s="29" t="s">
        <v>62</v>
      </c>
      <c r="E24" s="29" t="s">
        <v>38</v>
      </c>
      <c r="F24" s="30" t="s">
        <v>63</v>
      </c>
      <c r="G24" s="31" t="s">
        <v>38</v>
      </c>
      <c r="H24" s="32"/>
      <c r="I24" s="33">
        <v>0</v>
      </c>
      <c r="J24" s="34">
        <v>0</v>
      </c>
      <c r="K24" s="34">
        <v>0</v>
      </c>
      <c r="L24" s="34">
        <v>0</v>
      </c>
      <c r="M24" s="213">
        <v>0</v>
      </c>
      <c r="N24" s="79">
        <v>0</v>
      </c>
      <c r="O24" s="34">
        <v>0</v>
      </c>
      <c r="P24" s="34">
        <v>0</v>
      </c>
      <c r="Q24" s="213">
        <v>0</v>
      </c>
      <c r="R24" s="221" t="str">
        <f t="shared" si="0"/>
        <v/>
      </c>
      <c r="S24" s="222" t="str">
        <f t="shared" si="1"/>
        <v/>
      </c>
      <c r="T24" s="223">
        <f>IF(OR(N24="", N64="", N64=0), "", N24/N$64*100)</f>
        <v>0</v>
      </c>
      <c r="U24" s="240">
        <v>0</v>
      </c>
      <c r="V24" s="213">
        <v>751000</v>
      </c>
      <c r="W24" s="213">
        <v>0</v>
      </c>
      <c r="X24" s="213">
        <v>751000</v>
      </c>
      <c r="Y24" s="241">
        <v>728000</v>
      </c>
      <c r="Z24" s="84">
        <v>728000</v>
      </c>
      <c r="AA24" s="241">
        <v>0</v>
      </c>
      <c r="AB24" s="241">
        <v>0</v>
      </c>
      <c r="AC24" s="221">
        <f t="shared" si="2"/>
        <v>96.937416777629821</v>
      </c>
      <c r="AD24" s="222">
        <f t="shared" si="3"/>
        <v>100</v>
      </c>
      <c r="AE24" s="223">
        <f>IF(OR(Z24="", Z64="", Z64=0), "", Z24/Z$64*100)</f>
        <v>0.46996927937350924</v>
      </c>
      <c r="AF24" s="37">
        <v>-728000</v>
      </c>
      <c r="AG24" s="35" t="str">
        <f t="shared" si="4"/>
        <v>皆減</v>
      </c>
      <c r="AH24" s="36">
        <f t="shared" si="5"/>
        <v>-0.46996927937350924</v>
      </c>
      <c r="AI24" s="38">
        <f t="shared" si="6"/>
        <v>-728000</v>
      </c>
      <c r="AJ24" s="254" t="s">
        <v>38</v>
      </c>
      <c r="AK24" s="255" t="s">
        <v>54</v>
      </c>
      <c r="AL24" s="256" t="s">
        <v>56</v>
      </c>
      <c r="AM24" s="256" t="s">
        <v>40</v>
      </c>
      <c r="AN24" s="256" t="s">
        <v>62</v>
      </c>
      <c r="AO24" s="256" t="s">
        <v>38</v>
      </c>
      <c r="AP24" s="257" t="s">
        <v>63</v>
      </c>
      <c r="AQ24" s="258" t="s">
        <v>38</v>
      </c>
      <c r="AR24" s="255" t="s">
        <v>54</v>
      </c>
      <c r="AS24" s="256" t="s">
        <v>56</v>
      </c>
      <c r="AT24" s="256" t="s">
        <v>40</v>
      </c>
      <c r="AU24" s="256" t="s">
        <v>62</v>
      </c>
      <c r="AV24" s="256" t="s">
        <v>38</v>
      </c>
      <c r="AW24" s="257" t="s">
        <v>63</v>
      </c>
      <c r="AX24" s="259" t="s">
        <v>38</v>
      </c>
      <c r="AY24" s="371"/>
      <c r="AZ24" s="371"/>
      <c r="BA24" s="371"/>
    </row>
    <row r="25" spans="1:53" s="115" customFormat="1" ht="16.5" customHeight="1" thickBot="1" x14ac:dyDescent="0.2">
      <c r="A25" s="116" t="s">
        <v>54</v>
      </c>
      <c r="B25" s="117" t="s">
        <v>56</v>
      </c>
      <c r="C25" s="117" t="s">
        <v>40</v>
      </c>
      <c r="D25" s="117" t="s">
        <v>62</v>
      </c>
      <c r="E25" s="117" t="s">
        <v>61</v>
      </c>
      <c r="F25" s="118" t="s">
        <v>63</v>
      </c>
      <c r="G25" s="119" t="s">
        <v>46</v>
      </c>
      <c r="H25" s="120"/>
      <c r="I25" s="121">
        <v>0</v>
      </c>
      <c r="J25" s="122">
        <v>0</v>
      </c>
      <c r="K25" s="122">
        <v>0</v>
      </c>
      <c r="L25" s="122">
        <v>0</v>
      </c>
      <c r="M25" s="215">
        <v>0</v>
      </c>
      <c r="N25" s="123">
        <v>0</v>
      </c>
      <c r="O25" s="122">
        <v>0</v>
      </c>
      <c r="P25" s="122">
        <v>0</v>
      </c>
      <c r="Q25" s="215">
        <v>0</v>
      </c>
      <c r="R25" s="227" t="str">
        <f t="shared" si="0"/>
        <v/>
      </c>
      <c r="S25" s="228" t="str">
        <f t="shared" si="1"/>
        <v/>
      </c>
      <c r="T25" s="229">
        <f>IF(OR(N25="", N64="", N64=0), "", N25/N$64*100)</f>
        <v>0</v>
      </c>
      <c r="U25" s="244">
        <v>0</v>
      </c>
      <c r="V25" s="215">
        <v>751000</v>
      </c>
      <c r="W25" s="215">
        <v>0</v>
      </c>
      <c r="X25" s="215">
        <v>751000</v>
      </c>
      <c r="Y25" s="245">
        <v>728000</v>
      </c>
      <c r="Z25" s="126">
        <v>728000</v>
      </c>
      <c r="AA25" s="245">
        <v>0</v>
      </c>
      <c r="AB25" s="245">
        <v>0</v>
      </c>
      <c r="AC25" s="227">
        <f t="shared" si="2"/>
        <v>96.937416777629821</v>
      </c>
      <c r="AD25" s="228">
        <f t="shared" si="3"/>
        <v>100</v>
      </c>
      <c r="AE25" s="229">
        <f>IF(OR(Z25="", Z64="", Z64=0), "", Z25/Z$64*100)</f>
        <v>0.46996927937350924</v>
      </c>
      <c r="AF25" s="127">
        <v>-728000</v>
      </c>
      <c r="AG25" s="124" t="str">
        <f t="shared" si="4"/>
        <v>皆減</v>
      </c>
      <c r="AH25" s="125">
        <f t="shared" si="5"/>
        <v>-0.46996927937350924</v>
      </c>
      <c r="AI25" s="128">
        <f t="shared" si="6"/>
        <v>-728000</v>
      </c>
      <c r="AJ25" s="266" t="s">
        <v>38</v>
      </c>
      <c r="AK25" s="267" t="s">
        <v>54</v>
      </c>
      <c r="AL25" s="268" t="s">
        <v>56</v>
      </c>
      <c r="AM25" s="268" t="s">
        <v>40</v>
      </c>
      <c r="AN25" s="268" t="s">
        <v>62</v>
      </c>
      <c r="AO25" s="268" t="s">
        <v>61</v>
      </c>
      <c r="AP25" s="269" t="s">
        <v>63</v>
      </c>
      <c r="AQ25" s="270" t="s">
        <v>46</v>
      </c>
      <c r="AR25" s="267" t="s">
        <v>54</v>
      </c>
      <c r="AS25" s="268" t="s">
        <v>56</v>
      </c>
      <c r="AT25" s="268" t="s">
        <v>40</v>
      </c>
      <c r="AU25" s="268" t="s">
        <v>62</v>
      </c>
      <c r="AV25" s="268" t="s">
        <v>61</v>
      </c>
      <c r="AW25" s="269" t="s">
        <v>63</v>
      </c>
      <c r="AX25" s="271" t="s">
        <v>46</v>
      </c>
      <c r="AY25" s="373"/>
      <c r="AZ25" s="373"/>
      <c r="BA25" s="373"/>
    </row>
    <row r="26" spans="1:53" ht="16.5" customHeight="1" x14ac:dyDescent="0.15">
      <c r="A26" s="28" t="s">
        <v>54</v>
      </c>
      <c r="B26" s="29" t="s">
        <v>64</v>
      </c>
      <c r="C26" s="29" t="s">
        <v>38</v>
      </c>
      <c r="D26" s="29" t="s">
        <v>38</v>
      </c>
      <c r="E26" s="29" t="s">
        <v>38</v>
      </c>
      <c r="F26" s="30" t="s">
        <v>65</v>
      </c>
      <c r="G26" s="31" t="s">
        <v>38</v>
      </c>
      <c r="H26" s="32"/>
      <c r="I26" s="33">
        <v>9926000</v>
      </c>
      <c r="J26" s="34">
        <v>167279000</v>
      </c>
      <c r="K26" s="34">
        <v>7349000</v>
      </c>
      <c r="L26" s="34">
        <v>184554000</v>
      </c>
      <c r="M26" s="213">
        <v>144660618</v>
      </c>
      <c r="N26" s="79">
        <v>144660618</v>
      </c>
      <c r="O26" s="34">
        <v>0</v>
      </c>
      <c r="P26" s="34">
        <v>0</v>
      </c>
      <c r="Q26" s="213">
        <v>-39893382</v>
      </c>
      <c r="R26" s="221">
        <f t="shared" si="0"/>
        <v>78.383897395884134</v>
      </c>
      <c r="S26" s="222">
        <f t="shared" si="1"/>
        <v>100</v>
      </c>
      <c r="T26" s="223">
        <f>IF(OR(N26="", N64="", N64=0), "", N26/N$64*100)</f>
        <v>95.656767527368032</v>
      </c>
      <c r="U26" s="240">
        <v>87717000</v>
      </c>
      <c r="V26" s="213">
        <v>69651000</v>
      </c>
      <c r="W26" s="213">
        <v>0</v>
      </c>
      <c r="X26" s="213">
        <v>157368000</v>
      </c>
      <c r="Y26" s="241">
        <v>149872389</v>
      </c>
      <c r="Z26" s="84">
        <v>149872389</v>
      </c>
      <c r="AA26" s="241">
        <v>0</v>
      </c>
      <c r="AB26" s="241">
        <v>0</v>
      </c>
      <c r="AC26" s="221">
        <f t="shared" si="2"/>
        <v>95.236889964922995</v>
      </c>
      <c r="AD26" s="222">
        <f t="shared" si="3"/>
        <v>100</v>
      </c>
      <c r="AE26" s="223">
        <f>IF(OR(Z26="", Z64="", Z64=0), "", Z26/Z$64*100)</f>
        <v>96.751948703731117</v>
      </c>
      <c r="AF26" s="37">
        <v>-5211771</v>
      </c>
      <c r="AG26" s="35">
        <f t="shared" si="4"/>
        <v>-3.4774724248907511</v>
      </c>
      <c r="AH26" s="36">
        <f t="shared" si="5"/>
        <v>-1.0951811763630843</v>
      </c>
      <c r="AI26" s="38">
        <f t="shared" si="6"/>
        <v>-5211771</v>
      </c>
      <c r="AJ26" s="254" t="s">
        <v>38</v>
      </c>
      <c r="AK26" s="255" t="s">
        <v>54</v>
      </c>
      <c r="AL26" s="256" t="s">
        <v>64</v>
      </c>
      <c r="AM26" s="256" t="s">
        <v>38</v>
      </c>
      <c r="AN26" s="256" t="s">
        <v>38</v>
      </c>
      <c r="AO26" s="256" t="s">
        <v>38</v>
      </c>
      <c r="AP26" s="257" t="s">
        <v>65</v>
      </c>
      <c r="AQ26" s="258" t="s">
        <v>38</v>
      </c>
      <c r="AR26" s="255" t="s">
        <v>54</v>
      </c>
      <c r="AS26" s="256" t="s">
        <v>64</v>
      </c>
      <c r="AT26" s="256" t="s">
        <v>38</v>
      </c>
      <c r="AU26" s="256" t="s">
        <v>38</v>
      </c>
      <c r="AV26" s="256" t="s">
        <v>38</v>
      </c>
      <c r="AW26" s="257" t="s">
        <v>65</v>
      </c>
      <c r="AX26" s="259" t="s">
        <v>38</v>
      </c>
      <c r="AY26" s="371"/>
      <c r="AZ26" s="371"/>
      <c r="BA26" s="371"/>
    </row>
    <row r="27" spans="1:53" ht="16.5" customHeight="1" x14ac:dyDescent="0.15">
      <c r="A27" s="39" t="s">
        <v>54</v>
      </c>
      <c r="B27" s="13" t="s">
        <v>64</v>
      </c>
      <c r="C27" s="13" t="s">
        <v>64</v>
      </c>
      <c r="D27" s="13" t="s">
        <v>38</v>
      </c>
      <c r="E27" s="13" t="s">
        <v>38</v>
      </c>
      <c r="F27" s="14" t="s">
        <v>66</v>
      </c>
      <c r="G27" s="23" t="s">
        <v>38</v>
      </c>
      <c r="H27" s="21"/>
      <c r="I27" s="15">
        <v>0</v>
      </c>
      <c r="J27" s="16">
        <v>0</v>
      </c>
      <c r="K27" s="16">
        <v>0</v>
      </c>
      <c r="L27" s="16">
        <v>0</v>
      </c>
      <c r="M27" s="214">
        <v>0</v>
      </c>
      <c r="N27" s="80">
        <v>0</v>
      </c>
      <c r="O27" s="16">
        <v>0</v>
      </c>
      <c r="P27" s="16">
        <v>0</v>
      </c>
      <c r="Q27" s="214">
        <v>0</v>
      </c>
      <c r="R27" s="224" t="str">
        <f t="shared" si="0"/>
        <v/>
      </c>
      <c r="S27" s="225" t="str">
        <f t="shared" si="1"/>
        <v/>
      </c>
      <c r="T27" s="226">
        <f>IF(OR(N27="", N64="", N64=0), "", N27/N$64*100)</f>
        <v>0</v>
      </c>
      <c r="U27" s="242">
        <v>10652000</v>
      </c>
      <c r="V27" s="214">
        <v>-968000</v>
      </c>
      <c r="W27" s="214">
        <v>0</v>
      </c>
      <c r="X27" s="214">
        <v>9684000</v>
      </c>
      <c r="Y27" s="243">
        <v>9537389</v>
      </c>
      <c r="Z27" s="85">
        <v>9537389</v>
      </c>
      <c r="AA27" s="243">
        <v>0</v>
      </c>
      <c r="AB27" s="243">
        <v>0</v>
      </c>
      <c r="AC27" s="224">
        <f t="shared" si="2"/>
        <v>98.486049153242462</v>
      </c>
      <c r="AD27" s="225">
        <f t="shared" si="3"/>
        <v>100</v>
      </c>
      <c r="AE27" s="226">
        <f>IF(OR(Z27="", Z64="", Z64=0), "", Z27/Z$64*100)</f>
        <v>6.15697779592697</v>
      </c>
      <c r="AF27" s="18">
        <v>-9537389</v>
      </c>
      <c r="AG27" s="17" t="str">
        <f t="shared" si="4"/>
        <v>皆減</v>
      </c>
      <c r="AH27" s="20">
        <f t="shared" si="5"/>
        <v>-6.15697779592697</v>
      </c>
      <c r="AI27" s="24">
        <f t="shared" si="6"/>
        <v>-9537389</v>
      </c>
      <c r="AJ27" s="260" t="s">
        <v>38</v>
      </c>
      <c r="AK27" s="261" t="s">
        <v>54</v>
      </c>
      <c r="AL27" s="262" t="s">
        <v>64</v>
      </c>
      <c r="AM27" s="262" t="s">
        <v>64</v>
      </c>
      <c r="AN27" s="262" t="s">
        <v>38</v>
      </c>
      <c r="AO27" s="262" t="s">
        <v>38</v>
      </c>
      <c r="AP27" s="263" t="s">
        <v>66</v>
      </c>
      <c r="AQ27" s="264" t="s">
        <v>38</v>
      </c>
      <c r="AR27" s="261" t="s">
        <v>54</v>
      </c>
      <c r="AS27" s="262" t="s">
        <v>64</v>
      </c>
      <c r="AT27" s="262" t="s">
        <v>64</v>
      </c>
      <c r="AU27" s="262" t="s">
        <v>38</v>
      </c>
      <c r="AV27" s="262" t="s">
        <v>38</v>
      </c>
      <c r="AW27" s="263" t="s">
        <v>66</v>
      </c>
      <c r="AX27" s="265" t="s">
        <v>38</v>
      </c>
      <c r="AY27" s="372"/>
      <c r="AZ27" s="372"/>
      <c r="BA27" s="372"/>
    </row>
    <row r="28" spans="1:53" ht="16.5" customHeight="1" x14ac:dyDescent="0.15">
      <c r="A28" s="39" t="s">
        <v>54</v>
      </c>
      <c r="B28" s="13" t="s">
        <v>64</v>
      </c>
      <c r="C28" s="13" t="s">
        <v>64</v>
      </c>
      <c r="D28" s="13" t="s">
        <v>40</v>
      </c>
      <c r="E28" s="13" t="s">
        <v>38</v>
      </c>
      <c r="F28" s="14" t="s">
        <v>66</v>
      </c>
      <c r="G28" s="23" t="s">
        <v>38</v>
      </c>
      <c r="H28" s="21"/>
      <c r="I28" s="15">
        <v>0</v>
      </c>
      <c r="J28" s="16">
        <v>0</v>
      </c>
      <c r="K28" s="16">
        <v>0</v>
      </c>
      <c r="L28" s="16">
        <v>0</v>
      </c>
      <c r="M28" s="214">
        <v>0</v>
      </c>
      <c r="N28" s="80">
        <v>0</v>
      </c>
      <c r="O28" s="16">
        <v>0</v>
      </c>
      <c r="P28" s="16">
        <v>0</v>
      </c>
      <c r="Q28" s="214">
        <v>0</v>
      </c>
      <c r="R28" s="224" t="str">
        <f t="shared" si="0"/>
        <v/>
      </c>
      <c r="S28" s="225" t="str">
        <f t="shared" si="1"/>
        <v/>
      </c>
      <c r="T28" s="226">
        <f>IF(OR(N28="", N64="", N64=0), "", N28/N$64*100)</f>
        <v>0</v>
      </c>
      <c r="U28" s="242">
        <v>10652000</v>
      </c>
      <c r="V28" s="214">
        <v>-968000</v>
      </c>
      <c r="W28" s="214">
        <v>0</v>
      </c>
      <c r="X28" s="214">
        <v>9684000</v>
      </c>
      <c r="Y28" s="243">
        <v>9537389</v>
      </c>
      <c r="Z28" s="85">
        <v>9537389</v>
      </c>
      <c r="AA28" s="243">
        <v>0</v>
      </c>
      <c r="AB28" s="243">
        <v>0</v>
      </c>
      <c r="AC28" s="224">
        <f t="shared" si="2"/>
        <v>98.486049153242462</v>
      </c>
      <c r="AD28" s="225">
        <f t="shared" si="3"/>
        <v>100</v>
      </c>
      <c r="AE28" s="226">
        <f>IF(OR(Z28="", Z64="", Z64=0), "", Z28/Z$64*100)</f>
        <v>6.15697779592697</v>
      </c>
      <c r="AF28" s="18">
        <v>-9537389</v>
      </c>
      <c r="AG28" s="17" t="str">
        <f t="shared" si="4"/>
        <v>皆減</v>
      </c>
      <c r="AH28" s="20">
        <f t="shared" si="5"/>
        <v>-6.15697779592697</v>
      </c>
      <c r="AI28" s="24">
        <f t="shared" si="6"/>
        <v>-9537389</v>
      </c>
      <c r="AJ28" s="260" t="s">
        <v>38</v>
      </c>
      <c r="AK28" s="261" t="s">
        <v>54</v>
      </c>
      <c r="AL28" s="262" t="s">
        <v>64</v>
      </c>
      <c r="AM28" s="262" t="s">
        <v>64</v>
      </c>
      <c r="AN28" s="262" t="s">
        <v>40</v>
      </c>
      <c r="AO28" s="262" t="s">
        <v>38</v>
      </c>
      <c r="AP28" s="263" t="s">
        <v>66</v>
      </c>
      <c r="AQ28" s="264" t="s">
        <v>38</v>
      </c>
      <c r="AR28" s="261" t="s">
        <v>54</v>
      </c>
      <c r="AS28" s="262" t="s">
        <v>64</v>
      </c>
      <c r="AT28" s="262" t="s">
        <v>64</v>
      </c>
      <c r="AU28" s="262" t="s">
        <v>40</v>
      </c>
      <c r="AV28" s="262" t="s">
        <v>38</v>
      </c>
      <c r="AW28" s="263" t="s">
        <v>66</v>
      </c>
      <c r="AX28" s="265" t="s">
        <v>38</v>
      </c>
      <c r="AY28" s="372"/>
      <c r="AZ28" s="372"/>
      <c r="BA28" s="372"/>
    </row>
    <row r="29" spans="1:53" s="115" customFormat="1" ht="16.5" customHeight="1" thickBot="1" x14ac:dyDescent="0.2">
      <c r="A29" s="116" t="s">
        <v>54</v>
      </c>
      <c r="B29" s="117" t="s">
        <v>64</v>
      </c>
      <c r="C29" s="117" t="s">
        <v>64</v>
      </c>
      <c r="D29" s="117" t="s">
        <v>40</v>
      </c>
      <c r="E29" s="117" t="s">
        <v>61</v>
      </c>
      <c r="F29" s="118" t="s">
        <v>66</v>
      </c>
      <c r="G29" s="119" t="s">
        <v>46</v>
      </c>
      <c r="H29" s="120"/>
      <c r="I29" s="121">
        <v>0</v>
      </c>
      <c r="J29" s="122">
        <v>0</v>
      </c>
      <c r="K29" s="122">
        <v>0</v>
      </c>
      <c r="L29" s="122">
        <v>0</v>
      </c>
      <c r="M29" s="215">
        <v>0</v>
      </c>
      <c r="N29" s="123">
        <v>0</v>
      </c>
      <c r="O29" s="122">
        <v>0</v>
      </c>
      <c r="P29" s="122">
        <v>0</v>
      </c>
      <c r="Q29" s="215">
        <v>0</v>
      </c>
      <c r="R29" s="227" t="str">
        <f t="shared" si="0"/>
        <v/>
      </c>
      <c r="S29" s="228" t="str">
        <f t="shared" si="1"/>
        <v/>
      </c>
      <c r="T29" s="229">
        <f>IF(OR(N29="", N64="", N64=0), "", N29/N$64*100)</f>
        <v>0</v>
      </c>
      <c r="U29" s="244">
        <v>10652000</v>
      </c>
      <c r="V29" s="215">
        <v>-968000</v>
      </c>
      <c r="W29" s="215">
        <v>0</v>
      </c>
      <c r="X29" s="215">
        <v>9684000</v>
      </c>
      <c r="Y29" s="245">
        <v>9537389</v>
      </c>
      <c r="Z29" s="126">
        <v>9537389</v>
      </c>
      <c r="AA29" s="245">
        <v>0</v>
      </c>
      <c r="AB29" s="245">
        <v>0</v>
      </c>
      <c r="AC29" s="227">
        <f t="shared" si="2"/>
        <v>98.486049153242462</v>
      </c>
      <c r="AD29" s="228">
        <f t="shared" si="3"/>
        <v>100</v>
      </c>
      <c r="AE29" s="229">
        <f>IF(OR(Z29="", Z64="", Z64=0), "", Z29/Z$64*100)</f>
        <v>6.15697779592697</v>
      </c>
      <c r="AF29" s="127">
        <v>-9537389</v>
      </c>
      <c r="AG29" s="124" t="str">
        <f t="shared" si="4"/>
        <v>皆減</v>
      </c>
      <c r="AH29" s="125">
        <f t="shared" si="5"/>
        <v>-6.15697779592697</v>
      </c>
      <c r="AI29" s="128">
        <f t="shared" si="6"/>
        <v>-9537389</v>
      </c>
      <c r="AJ29" s="266" t="s">
        <v>38</v>
      </c>
      <c r="AK29" s="267" t="s">
        <v>54</v>
      </c>
      <c r="AL29" s="268" t="s">
        <v>64</v>
      </c>
      <c r="AM29" s="268" t="s">
        <v>64</v>
      </c>
      <c r="AN29" s="268" t="s">
        <v>40</v>
      </c>
      <c r="AO29" s="268" t="s">
        <v>61</v>
      </c>
      <c r="AP29" s="269" t="s">
        <v>66</v>
      </c>
      <c r="AQ29" s="270" t="s">
        <v>46</v>
      </c>
      <c r="AR29" s="267" t="s">
        <v>54</v>
      </c>
      <c r="AS29" s="268" t="s">
        <v>64</v>
      </c>
      <c r="AT29" s="268" t="s">
        <v>64</v>
      </c>
      <c r="AU29" s="268" t="s">
        <v>40</v>
      </c>
      <c r="AV29" s="268" t="s">
        <v>61</v>
      </c>
      <c r="AW29" s="269" t="s">
        <v>66</v>
      </c>
      <c r="AX29" s="271" t="s">
        <v>46</v>
      </c>
      <c r="AY29" s="373"/>
      <c r="AZ29" s="373"/>
      <c r="BA29" s="373"/>
    </row>
    <row r="30" spans="1:53" ht="31.5" customHeight="1" thickBot="1" x14ac:dyDescent="0.2">
      <c r="A30" s="51" t="s">
        <v>54</v>
      </c>
      <c r="B30" s="52" t="s">
        <v>64</v>
      </c>
      <c r="C30" s="52" t="s">
        <v>59</v>
      </c>
      <c r="D30" s="52" t="s">
        <v>38</v>
      </c>
      <c r="E30" s="52" t="s">
        <v>38</v>
      </c>
      <c r="F30" s="53" t="s">
        <v>67</v>
      </c>
      <c r="G30" s="54" t="s">
        <v>38</v>
      </c>
      <c r="H30" s="55"/>
      <c r="I30" s="56">
        <v>0</v>
      </c>
      <c r="J30" s="57">
        <v>169024000</v>
      </c>
      <c r="K30" s="57">
        <v>7349000</v>
      </c>
      <c r="L30" s="57">
        <v>176373000</v>
      </c>
      <c r="M30" s="216">
        <v>137195315</v>
      </c>
      <c r="N30" s="82">
        <v>137195315</v>
      </c>
      <c r="O30" s="57">
        <v>0</v>
      </c>
      <c r="P30" s="57">
        <v>0</v>
      </c>
      <c r="Q30" s="216">
        <v>-39177685</v>
      </c>
      <c r="R30" s="230">
        <f t="shared" si="0"/>
        <v>77.787028059850428</v>
      </c>
      <c r="S30" s="231">
        <f t="shared" si="1"/>
        <v>100</v>
      </c>
      <c r="T30" s="232">
        <f>IF(OR(N30="", N64="", N64=0), "", N30/N$64*100)</f>
        <v>90.720339331047427</v>
      </c>
      <c r="U30" s="246">
        <v>77065000</v>
      </c>
      <c r="V30" s="216">
        <v>70619000</v>
      </c>
      <c r="W30" s="216">
        <v>0</v>
      </c>
      <c r="X30" s="216">
        <v>147684000</v>
      </c>
      <c r="Y30" s="247">
        <v>140335000</v>
      </c>
      <c r="Z30" s="87">
        <v>140335000</v>
      </c>
      <c r="AA30" s="247">
        <v>0</v>
      </c>
      <c r="AB30" s="247">
        <v>0</v>
      </c>
      <c r="AC30" s="230">
        <f t="shared" si="2"/>
        <v>95.023834674033751</v>
      </c>
      <c r="AD30" s="231">
        <f t="shared" si="3"/>
        <v>100</v>
      </c>
      <c r="AE30" s="232">
        <f>IF(OR(Z30="", Z64="", Z64=0), "", Z30/Z$64*100)</f>
        <v>90.594970907804154</v>
      </c>
      <c r="AF30" s="60">
        <v>-3139685</v>
      </c>
      <c r="AG30" s="58">
        <f t="shared" si="4"/>
        <v>-2.237278654647807</v>
      </c>
      <c r="AH30" s="59">
        <f t="shared" si="5"/>
        <v>0.12536842324327324</v>
      </c>
      <c r="AI30" s="61">
        <f t="shared" si="6"/>
        <v>-3139685</v>
      </c>
      <c r="AJ30" s="272" t="s">
        <v>38</v>
      </c>
      <c r="AK30" s="273" t="s">
        <v>54</v>
      </c>
      <c r="AL30" s="274" t="s">
        <v>64</v>
      </c>
      <c r="AM30" s="274" t="s">
        <v>59</v>
      </c>
      <c r="AN30" s="274" t="s">
        <v>38</v>
      </c>
      <c r="AO30" s="274" t="s">
        <v>38</v>
      </c>
      <c r="AP30" s="275" t="s">
        <v>67</v>
      </c>
      <c r="AQ30" s="276" t="s">
        <v>38</v>
      </c>
      <c r="AR30" s="273" t="s">
        <v>54</v>
      </c>
      <c r="AS30" s="274" t="s">
        <v>64</v>
      </c>
      <c r="AT30" s="274" t="s">
        <v>59</v>
      </c>
      <c r="AU30" s="274" t="s">
        <v>38</v>
      </c>
      <c r="AV30" s="274" t="s">
        <v>38</v>
      </c>
      <c r="AW30" s="275" t="s">
        <v>67</v>
      </c>
      <c r="AX30" s="277" t="s">
        <v>38</v>
      </c>
      <c r="AY30" s="75"/>
      <c r="AZ30" s="89"/>
      <c r="BA30" s="75"/>
    </row>
    <row r="31" spans="1:53" ht="31.5" customHeight="1" x14ac:dyDescent="0.15">
      <c r="A31" s="28" t="s">
        <v>54</v>
      </c>
      <c r="B31" s="29" t="s">
        <v>64</v>
      </c>
      <c r="C31" s="29" t="s">
        <v>59</v>
      </c>
      <c r="D31" s="29" t="s">
        <v>40</v>
      </c>
      <c r="E31" s="29" t="s">
        <v>38</v>
      </c>
      <c r="F31" s="30" t="s">
        <v>67</v>
      </c>
      <c r="G31" s="31" t="s">
        <v>38</v>
      </c>
      <c r="H31" s="32"/>
      <c r="I31" s="33">
        <v>0</v>
      </c>
      <c r="J31" s="34">
        <v>69007000</v>
      </c>
      <c r="K31" s="34">
        <v>7349000</v>
      </c>
      <c r="L31" s="34">
        <v>76356000</v>
      </c>
      <c r="M31" s="213">
        <v>69358315</v>
      </c>
      <c r="N31" s="79">
        <v>69358315</v>
      </c>
      <c r="O31" s="34">
        <v>0</v>
      </c>
      <c r="P31" s="34">
        <v>0</v>
      </c>
      <c r="Q31" s="213">
        <v>-6997685</v>
      </c>
      <c r="R31" s="221">
        <f t="shared" si="0"/>
        <v>90.835448425794965</v>
      </c>
      <c r="S31" s="222">
        <f t="shared" si="1"/>
        <v>100</v>
      </c>
      <c r="T31" s="223">
        <f>IF(OR(N31="", N64="", N64=0), "", N31/N$64*100)</f>
        <v>45.863154089698156</v>
      </c>
      <c r="U31" s="240">
        <v>77065000</v>
      </c>
      <c r="V31" s="213">
        <v>70619000</v>
      </c>
      <c r="W31" s="213">
        <v>0</v>
      </c>
      <c r="X31" s="213">
        <v>147684000</v>
      </c>
      <c r="Y31" s="241">
        <v>140335000</v>
      </c>
      <c r="Z31" s="84">
        <v>140335000</v>
      </c>
      <c r="AA31" s="241">
        <v>0</v>
      </c>
      <c r="AB31" s="241">
        <v>0</v>
      </c>
      <c r="AC31" s="221">
        <f t="shared" si="2"/>
        <v>95.023834674033751</v>
      </c>
      <c r="AD31" s="222">
        <f t="shared" si="3"/>
        <v>100</v>
      </c>
      <c r="AE31" s="223">
        <f>IF(OR(Z31="", Z64="", Z64=0), "", Z31/Z$64*100)</f>
        <v>90.594970907804154</v>
      </c>
      <c r="AF31" s="37">
        <v>-70976685</v>
      </c>
      <c r="AG31" s="35">
        <f t="shared" si="4"/>
        <v>-50.576609541454374</v>
      </c>
      <c r="AH31" s="36">
        <f t="shared" si="5"/>
        <v>-44.731816818105997</v>
      </c>
      <c r="AI31" s="38">
        <f t="shared" si="6"/>
        <v>-70976685</v>
      </c>
      <c r="AJ31" s="254" t="s">
        <v>38</v>
      </c>
      <c r="AK31" s="255" t="s">
        <v>54</v>
      </c>
      <c r="AL31" s="256" t="s">
        <v>64</v>
      </c>
      <c r="AM31" s="256" t="s">
        <v>59</v>
      </c>
      <c r="AN31" s="256" t="s">
        <v>40</v>
      </c>
      <c r="AO31" s="256" t="s">
        <v>38</v>
      </c>
      <c r="AP31" s="257" t="s">
        <v>67</v>
      </c>
      <c r="AQ31" s="258" t="s">
        <v>38</v>
      </c>
      <c r="AR31" s="255" t="s">
        <v>54</v>
      </c>
      <c r="AS31" s="256" t="s">
        <v>64</v>
      </c>
      <c r="AT31" s="256" t="s">
        <v>59</v>
      </c>
      <c r="AU31" s="256" t="s">
        <v>40</v>
      </c>
      <c r="AV31" s="256" t="s">
        <v>38</v>
      </c>
      <c r="AW31" s="257" t="s">
        <v>67</v>
      </c>
      <c r="AX31" s="259" t="s">
        <v>38</v>
      </c>
      <c r="AY31" s="371"/>
      <c r="AZ31" s="371"/>
      <c r="BA31" s="371"/>
    </row>
    <row r="32" spans="1:53" s="115" customFormat="1" ht="30" customHeight="1" thickBot="1" x14ac:dyDescent="0.2">
      <c r="A32" s="116" t="s">
        <v>54</v>
      </c>
      <c r="B32" s="117" t="s">
        <v>64</v>
      </c>
      <c r="C32" s="117" t="s">
        <v>59</v>
      </c>
      <c r="D32" s="117" t="s">
        <v>40</v>
      </c>
      <c r="E32" s="117" t="s">
        <v>61</v>
      </c>
      <c r="F32" s="118" t="s">
        <v>67</v>
      </c>
      <c r="G32" s="119" t="s">
        <v>46</v>
      </c>
      <c r="H32" s="120"/>
      <c r="I32" s="121">
        <v>0</v>
      </c>
      <c r="J32" s="122">
        <v>69007000</v>
      </c>
      <c r="K32" s="122">
        <v>7349000</v>
      </c>
      <c r="L32" s="122">
        <v>76356000</v>
      </c>
      <c r="M32" s="215">
        <v>69358315</v>
      </c>
      <c r="N32" s="123">
        <v>69358315</v>
      </c>
      <c r="O32" s="122">
        <v>0</v>
      </c>
      <c r="P32" s="122">
        <v>0</v>
      </c>
      <c r="Q32" s="215">
        <v>-6997685</v>
      </c>
      <c r="R32" s="227">
        <f t="shared" si="0"/>
        <v>90.835448425794965</v>
      </c>
      <c r="S32" s="228">
        <f t="shared" si="1"/>
        <v>100</v>
      </c>
      <c r="T32" s="229">
        <f>IF(OR(N32="", N64="", N64=0), "", N32/N$64*100)</f>
        <v>45.863154089698156</v>
      </c>
      <c r="U32" s="244">
        <v>77065000</v>
      </c>
      <c r="V32" s="215">
        <v>70619000</v>
      </c>
      <c r="W32" s="215">
        <v>0</v>
      </c>
      <c r="X32" s="215">
        <v>147684000</v>
      </c>
      <c r="Y32" s="245">
        <v>140335000</v>
      </c>
      <c r="Z32" s="126">
        <v>140335000</v>
      </c>
      <c r="AA32" s="245">
        <v>0</v>
      </c>
      <c r="AB32" s="245">
        <v>0</v>
      </c>
      <c r="AC32" s="227">
        <f t="shared" si="2"/>
        <v>95.023834674033751</v>
      </c>
      <c r="AD32" s="228">
        <f t="shared" si="3"/>
        <v>100</v>
      </c>
      <c r="AE32" s="229">
        <f>IF(OR(Z32="", Z64="", Z64=0), "", Z32/Z$64*100)</f>
        <v>90.594970907804154</v>
      </c>
      <c r="AF32" s="127">
        <v>-70976685</v>
      </c>
      <c r="AG32" s="124">
        <f t="shared" si="4"/>
        <v>-50.576609541454374</v>
      </c>
      <c r="AH32" s="125">
        <f t="shared" si="5"/>
        <v>-44.731816818105997</v>
      </c>
      <c r="AI32" s="128">
        <f t="shared" si="6"/>
        <v>-70976685</v>
      </c>
      <c r="AJ32" s="266" t="s">
        <v>38</v>
      </c>
      <c r="AK32" s="267" t="s">
        <v>54</v>
      </c>
      <c r="AL32" s="268" t="s">
        <v>64</v>
      </c>
      <c r="AM32" s="268" t="s">
        <v>59</v>
      </c>
      <c r="AN32" s="268" t="s">
        <v>40</v>
      </c>
      <c r="AO32" s="268" t="s">
        <v>61</v>
      </c>
      <c r="AP32" s="269" t="s">
        <v>67</v>
      </c>
      <c r="AQ32" s="270" t="s">
        <v>46</v>
      </c>
      <c r="AR32" s="267" t="s">
        <v>54</v>
      </c>
      <c r="AS32" s="268" t="s">
        <v>64</v>
      </c>
      <c r="AT32" s="268" t="s">
        <v>59</v>
      </c>
      <c r="AU32" s="268" t="s">
        <v>40</v>
      </c>
      <c r="AV32" s="268" t="s">
        <v>61</v>
      </c>
      <c r="AW32" s="269" t="s">
        <v>67</v>
      </c>
      <c r="AX32" s="271" t="s">
        <v>46</v>
      </c>
      <c r="AY32" s="373"/>
      <c r="AZ32" s="373"/>
      <c r="BA32" s="373"/>
    </row>
    <row r="33" spans="1:53" ht="30.75" customHeight="1" thickBot="1" x14ac:dyDescent="0.2">
      <c r="A33" s="51" t="s">
        <v>54</v>
      </c>
      <c r="B33" s="52" t="s">
        <v>64</v>
      </c>
      <c r="C33" s="52" t="s">
        <v>59</v>
      </c>
      <c r="D33" s="52" t="s">
        <v>56</v>
      </c>
      <c r="E33" s="52" t="s">
        <v>38</v>
      </c>
      <c r="F33" s="53" t="s">
        <v>68</v>
      </c>
      <c r="G33" s="54" t="s">
        <v>38</v>
      </c>
      <c r="H33" s="55"/>
      <c r="I33" s="56">
        <v>0</v>
      </c>
      <c r="J33" s="57">
        <v>100017000</v>
      </c>
      <c r="K33" s="57">
        <v>0</v>
      </c>
      <c r="L33" s="57">
        <v>100017000</v>
      </c>
      <c r="M33" s="216">
        <v>67837000</v>
      </c>
      <c r="N33" s="82">
        <v>67837000</v>
      </c>
      <c r="O33" s="57">
        <v>0</v>
      </c>
      <c r="P33" s="57">
        <v>0</v>
      </c>
      <c r="Q33" s="216">
        <v>-32180000</v>
      </c>
      <c r="R33" s="230">
        <f t="shared" si="0"/>
        <v>67.825469670156068</v>
      </c>
      <c r="S33" s="231">
        <f t="shared" si="1"/>
        <v>100</v>
      </c>
      <c r="T33" s="232">
        <f>IF(OR(N33="", N64="", N64=0), "", N33/N$64*100)</f>
        <v>44.857185241349271</v>
      </c>
      <c r="U33" s="246" t="s">
        <v>38</v>
      </c>
      <c r="V33" s="216" t="s">
        <v>38</v>
      </c>
      <c r="W33" s="216" t="s">
        <v>38</v>
      </c>
      <c r="X33" s="216" t="s">
        <v>38</v>
      </c>
      <c r="Y33" s="247" t="s">
        <v>38</v>
      </c>
      <c r="Z33" s="87">
        <v>0</v>
      </c>
      <c r="AA33" s="247" t="s">
        <v>38</v>
      </c>
      <c r="AB33" s="247" t="s">
        <v>38</v>
      </c>
      <c r="AC33" s="230" t="str">
        <f t="shared" si="2"/>
        <v/>
      </c>
      <c r="AD33" s="231" t="str">
        <f t="shared" si="3"/>
        <v/>
      </c>
      <c r="AE33" s="232">
        <f>IF(OR(Z33="", Z64="", Z64=0), "", Z33/Z$64*100)</f>
        <v>0</v>
      </c>
      <c r="AF33" s="60">
        <v>67837000</v>
      </c>
      <c r="AG33" s="58" t="str">
        <f t="shared" si="4"/>
        <v>皆増</v>
      </c>
      <c r="AH33" s="59">
        <f t="shared" si="5"/>
        <v>44.857185241349271</v>
      </c>
      <c r="AI33" s="61">
        <f t="shared" si="6"/>
        <v>67837000</v>
      </c>
      <c r="AJ33" s="272" t="s">
        <v>38</v>
      </c>
      <c r="AK33" s="273" t="s">
        <v>54</v>
      </c>
      <c r="AL33" s="274" t="s">
        <v>64</v>
      </c>
      <c r="AM33" s="274" t="s">
        <v>59</v>
      </c>
      <c r="AN33" s="274" t="s">
        <v>56</v>
      </c>
      <c r="AO33" s="274" t="s">
        <v>38</v>
      </c>
      <c r="AP33" s="275" t="s">
        <v>68</v>
      </c>
      <c r="AQ33" s="276" t="s">
        <v>38</v>
      </c>
      <c r="AR33" s="273" t="s">
        <v>38</v>
      </c>
      <c r="AS33" s="274" t="s">
        <v>38</v>
      </c>
      <c r="AT33" s="274" t="s">
        <v>38</v>
      </c>
      <c r="AU33" s="274" t="s">
        <v>38</v>
      </c>
      <c r="AV33" s="274" t="s">
        <v>38</v>
      </c>
      <c r="AW33" s="275" t="s">
        <v>38</v>
      </c>
      <c r="AX33" s="277" t="s">
        <v>38</v>
      </c>
      <c r="AY33" s="75"/>
      <c r="AZ33" s="89"/>
      <c r="BA33" s="75"/>
    </row>
    <row r="34" spans="1:53" s="115" customFormat="1" ht="34.5" customHeight="1" thickBot="1" x14ac:dyDescent="0.2">
      <c r="A34" s="100" t="s">
        <v>54</v>
      </c>
      <c r="B34" s="101" t="s">
        <v>64</v>
      </c>
      <c r="C34" s="101" t="s">
        <v>59</v>
      </c>
      <c r="D34" s="101" t="s">
        <v>56</v>
      </c>
      <c r="E34" s="101" t="s">
        <v>61</v>
      </c>
      <c r="F34" s="102" t="s">
        <v>69</v>
      </c>
      <c r="G34" s="103" t="s">
        <v>46</v>
      </c>
      <c r="H34" s="104"/>
      <c r="I34" s="105">
        <v>0</v>
      </c>
      <c r="J34" s="106">
        <v>73339000</v>
      </c>
      <c r="K34" s="106">
        <v>0</v>
      </c>
      <c r="L34" s="106">
        <v>73339000</v>
      </c>
      <c r="M34" s="216">
        <v>67570000</v>
      </c>
      <c r="N34" s="107">
        <v>67570000</v>
      </c>
      <c r="O34" s="106">
        <v>0</v>
      </c>
      <c r="P34" s="106">
        <v>0</v>
      </c>
      <c r="Q34" s="216">
        <v>-5769000</v>
      </c>
      <c r="R34" s="230">
        <f t="shared" si="0"/>
        <v>92.133789661707951</v>
      </c>
      <c r="S34" s="231">
        <f t="shared" si="1"/>
        <v>100</v>
      </c>
      <c r="T34" s="232">
        <f>IF(OR(N34="", N64="", N64=0), "", N34/N$64*100)</f>
        <v>44.680631613396379</v>
      </c>
      <c r="U34" s="246" t="s">
        <v>38</v>
      </c>
      <c r="V34" s="216" t="s">
        <v>38</v>
      </c>
      <c r="W34" s="216" t="s">
        <v>38</v>
      </c>
      <c r="X34" s="216" t="s">
        <v>38</v>
      </c>
      <c r="Y34" s="247" t="s">
        <v>38</v>
      </c>
      <c r="Z34" s="110">
        <v>0</v>
      </c>
      <c r="AA34" s="247" t="s">
        <v>38</v>
      </c>
      <c r="AB34" s="247" t="s">
        <v>38</v>
      </c>
      <c r="AC34" s="230" t="str">
        <f t="shared" si="2"/>
        <v/>
      </c>
      <c r="AD34" s="231" t="str">
        <f t="shared" si="3"/>
        <v/>
      </c>
      <c r="AE34" s="232">
        <f>IF(OR(Z34="", Z64="", Z64=0), "", Z34/Z$64*100)</f>
        <v>0</v>
      </c>
      <c r="AF34" s="111">
        <v>67570000</v>
      </c>
      <c r="AG34" s="108" t="str">
        <f t="shared" si="4"/>
        <v>皆増</v>
      </c>
      <c r="AH34" s="109">
        <f t="shared" si="5"/>
        <v>44.680631613396379</v>
      </c>
      <c r="AI34" s="112">
        <f t="shared" si="6"/>
        <v>67570000</v>
      </c>
      <c r="AJ34" s="272" t="s">
        <v>38</v>
      </c>
      <c r="AK34" s="273" t="s">
        <v>54</v>
      </c>
      <c r="AL34" s="274" t="s">
        <v>64</v>
      </c>
      <c r="AM34" s="274" t="s">
        <v>59</v>
      </c>
      <c r="AN34" s="274" t="s">
        <v>56</v>
      </c>
      <c r="AO34" s="274" t="s">
        <v>61</v>
      </c>
      <c r="AP34" s="275" t="s">
        <v>69</v>
      </c>
      <c r="AQ34" s="276" t="s">
        <v>46</v>
      </c>
      <c r="AR34" s="273" t="s">
        <v>38</v>
      </c>
      <c r="AS34" s="274" t="s">
        <v>38</v>
      </c>
      <c r="AT34" s="274" t="s">
        <v>38</v>
      </c>
      <c r="AU34" s="274" t="s">
        <v>38</v>
      </c>
      <c r="AV34" s="274" t="s">
        <v>38</v>
      </c>
      <c r="AW34" s="275" t="s">
        <v>38</v>
      </c>
      <c r="AX34" s="277" t="s">
        <v>38</v>
      </c>
      <c r="AY34" s="113"/>
      <c r="AZ34" s="130"/>
      <c r="BA34" s="131"/>
    </row>
    <row r="35" spans="1:53" s="115" customFormat="1" ht="32.25" customHeight="1" thickBot="1" x14ac:dyDescent="0.2">
      <c r="A35" s="100" t="s">
        <v>54</v>
      </c>
      <c r="B35" s="101" t="s">
        <v>64</v>
      </c>
      <c r="C35" s="101" t="s">
        <v>59</v>
      </c>
      <c r="D35" s="101" t="s">
        <v>56</v>
      </c>
      <c r="E35" s="101" t="s">
        <v>44</v>
      </c>
      <c r="F35" s="102" t="s">
        <v>70</v>
      </c>
      <c r="G35" s="103" t="s">
        <v>46</v>
      </c>
      <c r="H35" s="104"/>
      <c r="I35" s="105">
        <v>0</v>
      </c>
      <c r="J35" s="106">
        <v>26678000</v>
      </c>
      <c r="K35" s="106">
        <v>0</v>
      </c>
      <c r="L35" s="106">
        <v>26678000</v>
      </c>
      <c r="M35" s="216">
        <v>267000</v>
      </c>
      <c r="N35" s="107">
        <v>267000</v>
      </c>
      <c r="O35" s="106">
        <v>0</v>
      </c>
      <c r="P35" s="106">
        <v>0</v>
      </c>
      <c r="Q35" s="216">
        <v>-26411000</v>
      </c>
      <c r="R35" s="230">
        <f t="shared" si="0"/>
        <v>1.0008246495239523</v>
      </c>
      <c r="S35" s="231">
        <f t="shared" si="1"/>
        <v>100</v>
      </c>
      <c r="T35" s="232">
        <f>IF(OR(N35="", N64="", N64=0), "", N35/N$64*100)</f>
        <v>0.17655362795289084</v>
      </c>
      <c r="U35" s="246" t="s">
        <v>38</v>
      </c>
      <c r="V35" s="216" t="s">
        <v>38</v>
      </c>
      <c r="W35" s="216" t="s">
        <v>38</v>
      </c>
      <c r="X35" s="216" t="s">
        <v>38</v>
      </c>
      <c r="Y35" s="247" t="s">
        <v>38</v>
      </c>
      <c r="Z35" s="110">
        <v>0</v>
      </c>
      <c r="AA35" s="247" t="s">
        <v>38</v>
      </c>
      <c r="AB35" s="247" t="s">
        <v>38</v>
      </c>
      <c r="AC35" s="230" t="str">
        <f t="shared" si="2"/>
        <v/>
      </c>
      <c r="AD35" s="231" t="str">
        <f t="shared" si="3"/>
        <v/>
      </c>
      <c r="AE35" s="232">
        <f>IF(OR(Z35="", Z64="", Z64=0), "", Z35/Z$64*100)</f>
        <v>0</v>
      </c>
      <c r="AF35" s="111">
        <v>267000</v>
      </c>
      <c r="AG35" s="108" t="str">
        <f t="shared" si="4"/>
        <v>皆増</v>
      </c>
      <c r="AH35" s="109">
        <f t="shared" si="5"/>
        <v>0.17655362795289084</v>
      </c>
      <c r="AI35" s="112">
        <f t="shared" si="6"/>
        <v>267000</v>
      </c>
      <c r="AJ35" s="272" t="s">
        <v>38</v>
      </c>
      <c r="AK35" s="273" t="s">
        <v>54</v>
      </c>
      <c r="AL35" s="274" t="s">
        <v>64</v>
      </c>
      <c r="AM35" s="274" t="s">
        <v>59</v>
      </c>
      <c r="AN35" s="274" t="s">
        <v>56</v>
      </c>
      <c r="AO35" s="274" t="s">
        <v>44</v>
      </c>
      <c r="AP35" s="275" t="s">
        <v>70</v>
      </c>
      <c r="AQ35" s="276" t="s">
        <v>46</v>
      </c>
      <c r="AR35" s="273" t="s">
        <v>38</v>
      </c>
      <c r="AS35" s="274" t="s">
        <v>38</v>
      </c>
      <c r="AT35" s="274" t="s">
        <v>38</v>
      </c>
      <c r="AU35" s="274" t="s">
        <v>38</v>
      </c>
      <c r="AV35" s="274" t="s">
        <v>38</v>
      </c>
      <c r="AW35" s="275" t="s">
        <v>38</v>
      </c>
      <c r="AX35" s="277" t="s">
        <v>38</v>
      </c>
      <c r="AY35" s="113"/>
      <c r="AZ35" s="114"/>
      <c r="BA35" s="113"/>
    </row>
    <row r="36" spans="1:53" ht="16.5" customHeight="1" x14ac:dyDescent="0.15">
      <c r="A36" s="28" t="s">
        <v>54</v>
      </c>
      <c r="B36" s="29" t="s">
        <v>64</v>
      </c>
      <c r="C36" s="29" t="s">
        <v>71</v>
      </c>
      <c r="D36" s="29" t="s">
        <v>38</v>
      </c>
      <c r="E36" s="29" t="s">
        <v>38</v>
      </c>
      <c r="F36" s="30" t="s">
        <v>72</v>
      </c>
      <c r="G36" s="31" t="s">
        <v>38</v>
      </c>
      <c r="H36" s="32"/>
      <c r="I36" s="33">
        <v>9926000</v>
      </c>
      <c r="J36" s="34">
        <v>-1745000</v>
      </c>
      <c r="K36" s="34">
        <v>0</v>
      </c>
      <c r="L36" s="34">
        <v>8181000</v>
      </c>
      <c r="M36" s="213">
        <v>7465303</v>
      </c>
      <c r="N36" s="79">
        <v>7465303</v>
      </c>
      <c r="O36" s="34">
        <v>0</v>
      </c>
      <c r="P36" s="34">
        <v>0</v>
      </c>
      <c r="Q36" s="213">
        <v>-715697</v>
      </c>
      <c r="R36" s="221">
        <f t="shared" si="0"/>
        <v>91.251717393961613</v>
      </c>
      <c r="S36" s="222">
        <f t="shared" si="1"/>
        <v>100</v>
      </c>
      <c r="T36" s="223">
        <f>IF(OR(N36="", N64="", N64=0), "", N36/N$64*100)</f>
        <v>4.9364281963205983</v>
      </c>
      <c r="U36" s="240">
        <v>0</v>
      </c>
      <c r="V36" s="213">
        <v>0</v>
      </c>
      <c r="W36" s="213">
        <v>0</v>
      </c>
      <c r="X36" s="213">
        <v>0</v>
      </c>
      <c r="Y36" s="241">
        <v>0</v>
      </c>
      <c r="Z36" s="84">
        <v>0</v>
      </c>
      <c r="AA36" s="241">
        <v>0</v>
      </c>
      <c r="AB36" s="241">
        <v>0</v>
      </c>
      <c r="AC36" s="221" t="str">
        <f t="shared" si="2"/>
        <v/>
      </c>
      <c r="AD36" s="222" t="str">
        <f t="shared" si="3"/>
        <v/>
      </c>
      <c r="AE36" s="223">
        <f>IF(OR(Z36="", Z64="", Z64=0), "", Z36/Z$64*100)</f>
        <v>0</v>
      </c>
      <c r="AF36" s="37">
        <v>7465303</v>
      </c>
      <c r="AG36" s="35" t="str">
        <f t="shared" si="4"/>
        <v>皆増</v>
      </c>
      <c r="AH36" s="36">
        <f t="shared" si="5"/>
        <v>4.9364281963205983</v>
      </c>
      <c r="AI36" s="38">
        <f t="shared" si="6"/>
        <v>7465303</v>
      </c>
      <c r="AJ36" s="254" t="s">
        <v>38</v>
      </c>
      <c r="AK36" s="255" t="s">
        <v>54</v>
      </c>
      <c r="AL36" s="256" t="s">
        <v>64</v>
      </c>
      <c r="AM36" s="256" t="s">
        <v>71</v>
      </c>
      <c r="AN36" s="256" t="s">
        <v>38</v>
      </c>
      <c r="AO36" s="256" t="s">
        <v>38</v>
      </c>
      <c r="AP36" s="257" t="s">
        <v>72</v>
      </c>
      <c r="AQ36" s="258" t="s">
        <v>38</v>
      </c>
      <c r="AR36" s="255" t="s">
        <v>54</v>
      </c>
      <c r="AS36" s="256" t="s">
        <v>64</v>
      </c>
      <c r="AT36" s="256" t="s">
        <v>71</v>
      </c>
      <c r="AU36" s="256" t="s">
        <v>38</v>
      </c>
      <c r="AV36" s="256" t="s">
        <v>38</v>
      </c>
      <c r="AW36" s="257" t="s">
        <v>72</v>
      </c>
      <c r="AX36" s="259" t="s">
        <v>38</v>
      </c>
      <c r="AY36" s="371"/>
      <c r="AZ36" s="371"/>
      <c r="BA36" s="371"/>
    </row>
    <row r="37" spans="1:53" ht="16.5" customHeight="1" x14ac:dyDescent="0.15">
      <c r="A37" s="39" t="s">
        <v>54</v>
      </c>
      <c r="B37" s="13" t="s">
        <v>64</v>
      </c>
      <c r="C37" s="13" t="s">
        <v>71</v>
      </c>
      <c r="D37" s="13" t="s">
        <v>40</v>
      </c>
      <c r="E37" s="13" t="s">
        <v>38</v>
      </c>
      <c r="F37" s="14" t="s">
        <v>72</v>
      </c>
      <c r="G37" s="23" t="s">
        <v>38</v>
      </c>
      <c r="H37" s="21"/>
      <c r="I37" s="15">
        <v>9926000</v>
      </c>
      <c r="J37" s="16">
        <v>-1745000</v>
      </c>
      <c r="K37" s="16">
        <v>0</v>
      </c>
      <c r="L37" s="16">
        <v>8181000</v>
      </c>
      <c r="M37" s="214">
        <v>7465303</v>
      </c>
      <c r="N37" s="80">
        <v>7465303</v>
      </c>
      <c r="O37" s="16">
        <v>0</v>
      </c>
      <c r="P37" s="16">
        <v>0</v>
      </c>
      <c r="Q37" s="214">
        <v>-715697</v>
      </c>
      <c r="R37" s="224">
        <f t="shared" si="0"/>
        <v>91.251717393961613</v>
      </c>
      <c r="S37" s="225">
        <f t="shared" si="1"/>
        <v>100</v>
      </c>
      <c r="T37" s="226">
        <f>IF(OR(N37="", N64="", N64=0), "", N37/N$64*100)</f>
        <v>4.9364281963205983</v>
      </c>
      <c r="U37" s="242">
        <v>0</v>
      </c>
      <c r="V37" s="214">
        <v>0</v>
      </c>
      <c r="W37" s="214">
        <v>0</v>
      </c>
      <c r="X37" s="214">
        <v>0</v>
      </c>
      <c r="Y37" s="243">
        <v>0</v>
      </c>
      <c r="Z37" s="85">
        <v>0</v>
      </c>
      <c r="AA37" s="243">
        <v>0</v>
      </c>
      <c r="AB37" s="243">
        <v>0</v>
      </c>
      <c r="AC37" s="224" t="str">
        <f t="shared" si="2"/>
        <v/>
      </c>
      <c r="AD37" s="225" t="str">
        <f t="shared" si="3"/>
        <v/>
      </c>
      <c r="AE37" s="226">
        <f>IF(OR(Z37="", Z64="", Z64=0), "", Z37/Z$64*100)</f>
        <v>0</v>
      </c>
      <c r="AF37" s="18">
        <v>7465303</v>
      </c>
      <c r="AG37" s="17" t="str">
        <f t="shared" si="4"/>
        <v>皆増</v>
      </c>
      <c r="AH37" s="20">
        <f t="shared" si="5"/>
        <v>4.9364281963205983</v>
      </c>
      <c r="AI37" s="24">
        <f t="shared" si="6"/>
        <v>7465303</v>
      </c>
      <c r="AJ37" s="260" t="s">
        <v>38</v>
      </c>
      <c r="AK37" s="261" t="s">
        <v>54</v>
      </c>
      <c r="AL37" s="262" t="s">
        <v>64</v>
      </c>
      <c r="AM37" s="262" t="s">
        <v>71</v>
      </c>
      <c r="AN37" s="262" t="s">
        <v>40</v>
      </c>
      <c r="AO37" s="262" t="s">
        <v>38</v>
      </c>
      <c r="AP37" s="263" t="s">
        <v>72</v>
      </c>
      <c r="AQ37" s="264" t="s">
        <v>38</v>
      </c>
      <c r="AR37" s="261" t="s">
        <v>54</v>
      </c>
      <c r="AS37" s="262" t="s">
        <v>64</v>
      </c>
      <c r="AT37" s="262" t="s">
        <v>71</v>
      </c>
      <c r="AU37" s="262" t="s">
        <v>40</v>
      </c>
      <c r="AV37" s="262" t="s">
        <v>38</v>
      </c>
      <c r="AW37" s="263" t="s">
        <v>72</v>
      </c>
      <c r="AX37" s="265" t="s">
        <v>38</v>
      </c>
      <c r="AY37" s="372"/>
      <c r="AZ37" s="372"/>
      <c r="BA37" s="372"/>
    </row>
    <row r="38" spans="1:53" s="115" customFormat="1" ht="16.5" customHeight="1" thickBot="1" x14ac:dyDescent="0.2">
      <c r="A38" s="116" t="s">
        <v>54</v>
      </c>
      <c r="B38" s="117" t="s">
        <v>64</v>
      </c>
      <c r="C38" s="117" t="s">
        <v>71</v>
      </c>
      <c r="D38" s="117" t="s">
        <v>40</v>
      </c>
      <c r="E38" s="117" t="s">
        <v>61</v>
      </c>
      <c r="F38" s="118" t="s">
        <v>72</v>
      </c>
      <c r="G38" s="119" t="s">
        <v>46</v>
      </c>
      <c r="H38" s="120" t="s">
        <v>139</v>
      </c>
      <c r="I38" s="121">
        <v>9926000</v>
      </c>
      <c r="J38" s="122">
        <v>-1745000</v>
      </c>
      <c r="K38" s="122">
        <v>0</v>
      </c>
      <c r="L38" s="122">
        <v>8181000</v>
      </c>
      <c r="M38" s="215">
        <v>7465303</v>
      </c>
      <c r="N38" s="123">
        <v>7465303</v>
      </c>
      <c r="O38" s="122">
        <v>0</v>
      </c>
      <c r="P38" s="122">
        <v>0</v>
      </c>
      <c r="Q38" s="215">
        <v>-715697</v>
      </c>
      <c r="R38" s="227">
        <f t="shared" si="0"/>
        <v>91.251717393961613</v>
      </c>
      <c r="S38" s="228">
        <f t="shared" si="1"/>
        <v>100</v>
      </c>
      <c r="T38" s="229">
        <f>IF(OR(N38="", N64="", N64=0), "", N38/N$64*100)</f>
        <v>4.9364281963205983</v>
      </c>
      <c r="U38" s="244">
        <v>0</v>
      </c>
      <c r="V38" s="215">
        <v>0</v>
      </c>
      <c r="W38" s="215">
        <v>0</v>
      </c>
      <c r="X38" s="215">
        <v>0</v>
      </c>
      <c r="Y38" s="245">
        <v>0</v>
      </c>
      <c r="Z38" s="126">
        <v>0</v>
      </c>
      <c r="AA38" s="245">
        <v>0</v>
      </c>
      <c r="AB38" s="245">
        <v>0</v>
      </c>
      <c r="AC38" s="227" t="str">
        <f t="shared" si="2"/>
        <v/>
      </c>
      <c r="AD38" s="228" t="str">
        <f t="shared" si="3"/>
        <v/>
      </c>
      <c r="AE38" s="229">
        <f>IF(OR(Z38="", Z64="", Z64=0), "", Z38/Z$64*100)</f>
        <v>0</v>
      </c>
      <c r="AF38" s="127">
        <v>7465303</v>
      </c>
      <c r="AG38" s="124" t="str">
        <f t="shared" si="4"/>
        <v>皆増</v>
      </c>
      <c r="AH38" s="125">
        <f t="shared" si="5"/>
        <v>4.9364281963205983</v>
      </c>
      <c r="AI38" s="128">
        <f t="shared" si="6"/>
        <v>7465303</v>
      </c>
      <c r="AJ38" s="266" t="s">
        <v>38</v>
      </c>
      <c r="AK38" s="267" t="s">
        <v>54</v>
      </c>
      <c r="AL38" s="268" t="s">
        <v>64</v>
      </c>
      <c r="AM38" s="268" t="s">
        <v>71</v>
      </c>
      <c r="AN38" s="268" t="s">
        <v>40</v>
      </c>
      <c r="AO38" s="268" t="s">
        <v>61</v>
      </c>
      <c r="AP38" s="269" t="s">
        <v>72</v>
      </c>
      <c r="AQ38" s="270" t="s">
        <v>46</v>
      </c>
      <c r="AR38" s="267" t="s">
        <v>54</v>
      </c>
      <c r="AS38" s="268" t="s">
        <v>64</v>
      </c>
      <c r="AT38" s="268" t="s">
        <v>71</v>
      </c>
      <c r="AU38" s="268" t="s">
        <v>40</v>
      </c>
      <c r="AV38" s="268" t="s">
        <v>61</v>
      </c>
      <c r="AW38" s="269" t="s">
        <v>72</v>
      </c>
      <c r="AX38" s="271" t="s">
        <v>46</v>
      </c>
      <c r="AY38" s="373"/>
      <c r="AZ38" s="373"/>
      <c r="BA38" s="373"/>
    </row>
    <row r="39" spans="1:53" ht="16.5" customHeight="1" x14ac:dyDescent="0.15">
      <c r="A39" s="28" t="s">
        <v>73</v>
      </c>
      <c r="B39" s="29" t="s">
        <v>38</v>
      </c>
      <c r="C39" s="29" t="s">
        <v>38</v>
      </c>
      <c r="D39" s="29" t="s">
        <v>38</v>
      </c>
      <c r="E39" s="29" t="s">
        <v>38</v>
      </c>
      <c r="F39" s="30" t="s">
        <v>74</v>
      </c>
      <c r="G39" s="31" t="s">
        <v>38</v>
      </c>
      <c r="H39" s="32"/>
      <c r="I39" s="33">
        <v>1597000</v>
      </c>
      <c r="J39" s="34">
        <v>0</v>
      </c>
      <c r="K39" s="34">
        <v>0</v>
      </c>
      <c r="L39" s="34">
        <v>1597000</v>
      </c>
      <c r="M39" s="213">
        <v>1597666</v>
      </c>
      <c r="N39" s="79">
        <v>1597666</v>
      </c>
      <c r="O39" s="34">
        <v>0</v>
      </c>
      <c r="P39" s="34">
        <v>0</v>
      </c>
      <c r="Q39" s="213">
        <v>666</v>
      </c>
      <c r="R39" s="221">
        <f t="shared" si="0"/>
        <v>100.04170319348779</v>
      </c>
      <c r="S39" s="222">
        <f t="shared" si="1"/>
        <v>100</v>
      </c>
      <c r="T39" s="223">
        <f>IF(OR(N39="", N64="", N64=0), "", N39/N$64*100)</f>
        <v>1.0564559121984392</v>
      </c>
      <c r="U39" s="240">
        <v>2558000</v>
      </c>
      <c r="V39" s="213">
        <v>0</v>
      </c>
      <c r="W39" s="213">
        <v>0</v>
      </c>
      <c r="X39" s="213">
        <v>2558000</v>
      </c>
      <c r="Y39" s="241">
        <v>2558599</v>
      </c>
      <c r="Z39" s="84">
        <v>2558599</v>
      </c>
      <c r="AA39" s="241">
        <v>0</v>
      </c>
      <c r="AB39" s="241">
        <v>0</v>
      </c>
      <c r="AC39" s="221">
        <f t="shared" si="2"/>
        <v>100.02341673182174</v>
      </c>
      <c r="AD39" s="222">
        <f t="shared" si="3"/>
        <v>100</v>
      </c>
      <c r="AE39" s="223">
        <f>IF(OR(Z39="", Z64="", Z64=0), "", Z39/Z$64*100)</f>
        <v>1.6517347915326668</v>
      </c>
      <c r="AF39" s="37">
        <v>-960933</v>
      </c>
      <c r="AG39" s="35">
        <f t="shared" si="4"/>
        <v>-37.556998967012802</v>
      </c>
      <c r="AH39" s="36">
        <f t="shared" si="5"/>
        <v>-0.59527887933422763</v>
      </c>
      <c r="AI39" s="38">
        <f t="shared" si="6"/>
        <v>-960933</v>
      </c>
      <c r="AJ39" s="254" t="s">
        <v>38</v>
      </c>
      <c r="AK39" s="255" t="s">
        <v>73</v>
      </c>
      <c r="AL39" s="256" t="s">
        <v>38</v>
      </c>
      <c r="AM39" s="256" t="s">
        <v>38</v>
      </c>
      <c r="AN39" s="256" t="s">
        <v>38</v>
      </c>
      <c r="AO39" s="256" t="s">
        <v>38</v>
      </c>
      <c r="AP39" s="257" t="s">
        <v>74</v>
      </c>
      <c r="AQ39" s="258" t="s">
        <v>38</v>
      </c>
      <c r="AR39" s="255" t="s">
        <v>73</v>
      </c>
      <c r="AS39" s="256" t="s">
        <v>38</v>
      </c>
      <c r="AT39" s="256" t="s">
        <v>38</v>
      </c>
      <c r="AU39" s="256" t="s">
        <v>38</v>
      </c>
      <c r="AV39" s="256" t="s">
        <v>38</v>
      </c>
      <c r="AW39" s="257" t="s">
        <v>74</v>
      </c>
      <c r="AX39" s="259" t="s">
        <v>38</v>
      </c>
      <c r="AY39" s="371"/>
      <c r="AZ39" s="371"/>
      <c r="BA39" s="371"/>
    </row>
    <row r="40" spans="1:53" ht="16.5" customHeight="1" x14ac:dyDescent="0.15">
      <c r="A40" s="39" t="s">
        <v>73</v>
      </c>
      <c r="B40" s="13" t="s">
        <v>40</v>
      </c>
      <c r="C40" s="13" t="s">
        <v>38</v>
      </c>
      <c r="D40" s="13" t="s">
        <v>38</v>
      </c>
      <c r="E40" s="13" t="s">
        <v>38</v>
      </c>
      <c r="F40" s="14" t="s">
        <v>75</v>
      </c>
      <c r="G40" s="23" t="s">
        <v>38</v>
      </c>
      <c r="H40" s="21"/>
      <c r="I40" s="15">
        <v>1597000</v>
      </c>
      <c r="J40" s="16">
        <v>0</v>
      </c>
      <c r="K40" s="16">
        <v>0</v>
      </c>
      <c r="L40" s="16">
        <v>1597000</v>
      </c>
      <c r="M40" s="214">
        <v>1597666</v>
      </c>
      <c r="N40" s="80">
        <v>1597666</v>
      </c>
      <c r="O40" s="16">
        <v>0</v>
      </c>
      <c r="P40" s="16">
        <v>0</v>
      </c>
      <c r="Q40" s="214">
        <v>666</v>
      </c>
      <c r="R40" s="224">
        <f t="shared" si="0"/>
        <v>100.04170319348779</v>
      </c>
      <c r="S40" s="225">
        <f t="shared" si="1"/>
        <v>100</v>
      </c>
      <c r="T40" s="226">
        <f>IF(OR(N40="", N64="", N64=0), "", N40/N$64*100)</f>
        <v>1.0564559121984392</v>
      </c>
      <c r="U40" s="242">
        <v>2558000</v>
      </c>
      <c r="V40" s="214">
        <v>0</v>
      </c>
      <c r="W40" s="214">
        <v>0</v>
      </c>
      <c r="X40" s="214">
        <v>2558000</v>
      </c>
      <c r="Y40" s="243">
        <v>2558599</v>
      </c>
      <c r="Z40" s="85">
        <v>2558599</v>
      </c>
      <c r="AA40" s="243">
        <v>0</v>
      </c>
      <c r="AB40" s="243">
        <v>0</v>
      </c>
      <c r="AC40" s="224">
        <f t="shared" si="2"/>
        <v>100.02341673182174</v>
      </c>
      <c r="AD40" s="225">
        <f t="shared" si="3"/>
        <v>100</v>
      </c>
      <c r="AE40" s="226">
        <f>IF(OR(Z40="", Z64="", Z64=0), "", Z40/Z$64*100)</f>
        <v>1.6517347915326668</v>
      </c>
      <c r="AF40" s="18">
        <v>-960933</v>
      </c>
      <c r="AG40" s="17">
        <f t="shared" si="4"/>
        <v>-37.556998967012802</v>
      </c>
      <c r="AH40" s="20">
        <f t="shared" si="5"/>
        <v>-0.59527887933422763</v>
      </c>
      <c r="AI40" s="24">
        <f t="shared" si="6"/>
        <v>-960933</v>
      </c>
      <c r="AJ40" s="260" t="s">
        <v>38</v>
      </c>
      <c r="AK40" s="261" t="s">
        <v>73</v>
      </c>
      <c r="AL40" s="262" t="s">
        <v>40</v>
      </c>
      <c r="AM40" s="262" t="s">
        <v>38</v>
      </c>
      <c r="AN40" s="262" t="s">
        <v>38</v>
      </c>
      <c r="AO40" s="262" t="s">
        <v>38</v>
      </c>
      <c r="AP40" s="263" t="s">
        <v>75</v>
      </c>
      <c r="AQ40" s="264" t="s">
        <v>38</v>
      </c>
      <c r="AR40" s="261" t="s">
        <v>73</v>
      </c>
      <c r="AS40" s="262" t="s">
        <v>40</v>
      </c>
      <c r="AT40" s="262" t="s">
        <v>38</v>
      </c>
      <c r="AU40" s="262" t="s">
        <v>38</v>
      </c>
      <c r="AV40" s="262" t="s">
        <v>38</v>
      </c>
      <c r="AW40" s="263" t="s">
        <v>75</v>
      </c>
      <c r="AX40" s="265" t="s">
        <v>38</v>
      </c>
      <c r="AY40" s="372"/>
      <c r="AZ40" s="372"/>
      <c r="BA40" s="372"/>
    </row>
    <row r="41" spans="1:53" ht="16.5" customHeight="1" x14ac:dyDescent="0.15">
      <c r="A41" s="39" t="s">
        <v>73</v>
      </c>
      <c r="B41" s="13" t="s">
        <v>40</v>
      </c>
      <c r="C41" s="13" t="s">
        <v>59</v>
      </c>
      <c r="D41" s="13" t="s">
        <v>38</v>
      </c>
      <c r="E41" s="13" t="s">
        <v>38</v>
      </c>
      <c r="F41" s="14" t="s">
        <v>76</v>
      </c>
      <c r="G41" s="23" t="s">
        <v>38</v>
      </c>
      <c r="H41" s="21"/>
      <c r="I41" s="15">
        <v>1597000</v>
      </c>
      <c r="J41" s="16">
        <v>0</v>
      </c>
      <c r="K41" s="16">
        <v>0</v>
      </c>
      <c r="L41" s="16">
        <v>1597000</v>
      </c>
      <c r="M41" s="214">
        <v>1597666</v>
      </c>
      <c r="N41" s="80">
        <v>1597666</v>
      </c>
      <c r="O41" s="16">
        <v>0</v>
      </c>
      <c r="P41" s="16">
        <v>0</v>
      </c>
      <c r="Q41" s="214">
        <v>666</v>
      </c>
      <c r="R41" s="224">
        <f t="shared" ref="R41:R64" si="10">IF(OR(N41="", L41="", L41=0), "", N41/L41*100)</f>
        <v>100.04170319348779</v>
      </c>
      <c r="S41" s="225">
        <f t="shared" ref="S41:S64" si="11">IF(OR(N41="", M41="", M41=0), "", N41/M41*100)</f>
        <v>100</v>
      </c>
      <c r="T41" s="226">
        <f>IF(OR(N41="", N64="", N64=0), "", N41/N$64*100)</f>
        <v>1.0564559121984392</v>
      </c>
      <c r="U41" s="242">
        <v>2558000</v>
      </c>
      <c r="V41" s="214">
        <v>0</v>
      </c>
      <c r="W41" s="214">
        <v>0</v>
      </c>
      <c r="X41" s="214">
        <v>2558000</v>
      </c>
      <c r="Y41" s="243">
        <v>2558599</v>
      </c>
      <c r="Z41" s="85">
        <v>2558599</v>
      </c>
      <c r="AA41" s="243">
        <v>0</v>
      </c>
      <c r="AB41" s="243">
        <v>0</v>
      </c>
      <c r="AC41" s="224">
        <f t="shared" ref="AC41:AC64" si="12">IF(OR(Z41="", X41="", X41=0), "", Z41/X41*100)</f>
        <v>100.02341673182174</v>
      </c>
      <c r="AD41" s="225">
        <f t="shared" ref="AD41:AD64" si="13">IF(OR(Z41="", Y41="", Y41=0), "", Z41/Y41*100)</f>
        <v>100</v>
      </c>
      <c r="AE41" s="226">
        <f>IF(OR(Z41="", Z64="", Z64=0), "", Z41/Z$64*100)</f>
        <v>1.6517347915326668</v>
      </c>
      <c r="AF41" s="18">
        <v>-960933</v>
      </c>
      <c r="AG41" s="17">
        <f t="shared" ref="AG41:AG64" si="14">IF(AF41=0, 0, IF(AND(OR(N41="", N41=0), Z41&lt;&gt;"", Z41&lt;&gt;0), "皆減", IF(AND(OR(Z41="", Z41=0), N41&lt;&gt;"", N41&lt;&gt;0), "皆増", AF41/Z41*100)))</f>
        <v>-37.556998967012802</v>
      </c>
      <c r="AH41" s="20">
        <f t="shared" ref="AH41:AH64" si="15">IF(T41="", IF(AE41="", "", 0-AE41), IF(AE41="", T41, T41-AE41))</f>
        <v>-0.59527887933422763</v>
      </c>
      <c r="AI41" s="24">
        <f t="shared" ref="AI41:AI64" si="16">N41-Z41</f>
        <v>-960933</v>
      </c>
      <c r="AJ41" s="260" t="s">
        <v>38</v>
      </c>
      <c r="AK41" s="261" t="s">
        <v>73</v>
      </c>
      <c r="AL41" s="262" t="s">
        <v>40</v>
      </c>
      <c r="AM41" s="262" t="s">
        <v>59</v>
      </c>
      <c r="AN41" s="262" t="s">
        <v>38</v>
      </c>
      <c r="AO41" s="262" t="s">
        <v>38</v>
      </c>
      <c r="AP41" s="263" t="s">
        <v>76</v>
      </c>
      <c r="AQ41" s="264" t="s">
        <v>38</v>
      </c>
      <c r="AR41" s="261" t="s">
        <v>73</v>
      </c>
      <c r="AS41" s="262" t="s">
        <v>40</v>
      </c>
      <c r="AT41" s="262" t="s">
        <v>59</v>
      </c>
      <c r="AU41" s="262" t="s">
        <v>38</v>
      </c>
      <c r="AV41" s="262" t="s">
        <v>38</v>
      </c>
      <c r="AW41" s="263" t="s">
        <v>76</v>
      </c>
      <c r="AX41" s="265" t="s">
        <v>38</v>
      </c>
      <c r="AY41" s="372"/>
      <c r="AZ41" s="372"/>
      <c r="BA41" s="372"/>
    </row>
    <row r="42" spans="1:53" ht="16.5" customHeight="1" x14ac:dyDescent="0.15">
      <c r="A42" s="39" t="s">
        <v>73</v>
      </c>
      <c r="B42" s="13" t="s">
        <v>40</v>
      </c>
      <c r="C42" s="13" t="s">
        <v>59</v>
      </c>
      <c r="D42" s="13" t="s">
        <v>40</v>
      </c>
      <c r="E42" s="13" t="s">
        <v>38</v>
      </c>
      <c r="F42" s="14" t="s">
        <v>76</v>
      </c>
      <c r="G42" s="23" t="s">
        <v>38</v>
      </c>
      <c r="H42" s="21"/>
      <c r="I42" s="15">
        <v>1597000</v>
      </c>
      <c r="J42" s="16">
        <v>0</v>
      </c>
      <c r="K42" s="16">
        <v>0</v>
      </c>
      <c r="L42" s="16">
        <v>1597000</v>
      </c>
      <c r="M42" s="214">
        <v>1597666</v>
      </c>
      <c r="N42" s="80">
        <v>1597666</v>
      </c>
      <c r="O42" s="16">
        <v>0</v>
      </c>
      <c r="P42" s="16">
        <v>0</v>
      </c>
      <c r="Q42" s="214">
        <v>666</v>
      </c>
      <c r="R42" s="224">
        <f t="shared" si="10"/>
        <v>100.04170319348779</v>
      </c>
      <c r="S42" s="225">
        <f t="shared" si="11"/>
        <v>100</v>
      </c>
      <c r="T42" s="226">
        <f>IF(OR(N42="", N64="", N64=0), "", N42/N$64*100)</f>
        <v>1.0564559121984392</v>
      </c>
      <c r="U42" s="242">
        <v>2558000</v>
      </c>
      <c r="V42" s="214">
        <v>0</v>
      </c>
      <c r="W42" s="214">
        <v>0</v>
      </c>
      <c r="X42" s="214">
        <v>2558000</v>
      </c>
      <c r="Y42" s="243">
        <v>2558599</v>
      </c>
      <c r="Z42" s="85">
        <v>2558599</v>
      </c>
      <c r="AA42" s="243">
        <v>0</v>
      </c>
      <c r="AB42" s="243">
        <v>0</v>
      </c>
      <c r="AC42" s="224">
        <f t="shared" si="12"/>
        <v>100.02341673182174</v>
      </c>
      <c r="AD42" s="225">
        <f t="shared" si="13"/>
        <v>100</v>
      </c>
      <c r="AE42" s="226">
        <f>IF(OR(Z42="", Z64="", Z64=0), "", Z42/Z$64*100)</f>
        <v>1.6517347915326668</v>
      </c>
      <c r="AF42" s="18">
        <v>-960933</v>
      </c>
      <c r="AG42" s="17">
        <f t="shared" si="14"/>
        <v>-37.556998967012802</v>
      </c>
      <c r="AH42" s="20">
        <f t="shared" si="15"/>
        <v>-0.59527887933422763</v>
      </c>
      <c r="AI42" s="24">
        <f t="shared" si="16"/>
        <v>-960933</v>
      </c>
      <c r="AJ42" s="260" t="s">
        <v>38</v>
      </c>
      <c r="AK42" s="261" t="s">
        <v>73</v>
      </c>
      <c r="AL42" s="262" t="s">
        <v>40</v>
      </c>
      <c r="AM42" s="262" t="s">
        <v>59</v>
      </c>
      <c r="AN42" s="262" t="s">
        <v>40</v>
      </c>
      <c r="AO42" s="262" t="s">
        <v>38</v>
      </c>
      <c r="AP42" s="263" t="s">
        <v>76</v>
      </c>
      <c r="AQ42" s="264" t="s">
        <v>38</v>
      </c>
      <c r="AR42" s="261" t="s">
        <v>73</v>
      </c>
      <c r="AS42" s="262" t="s">
        <v>40</v>
      </c>
      <c r="AT42" s="262" t="s">
        <v>59</v>
      </c>
      <c r="AU42" s="262" t="s">
        <v>40</v>
      </c>
      <c r="AV42" s="262" t="s">
        <v>38</v>
      </c>
      <c r="AW42" s="263" t="s">
        <v>76</v>
      </c>
      <c r="AX42" s="265" t="s">
        <v>38</v>
      </c>
      <c r="AY42" s="372"/>
      <c r="AZ42" s="372"/>
      <c r="BA42" s="372"/>
    </row>
    <row r="43" spans="1:53" s="115" customFormat="1" ht="16.5" customHeight="1" thickBot="1" x14ac:dyDescent="0.2">
      <c r="A43" s="116" t="s">
        <v>73</v>
      </c>
      <c r="B43" s="117" t="s">
        <v>40</v>
      </c>
      <c r="C43" s="117" t="s">
        <v>59</v>
      </c>
      <c r="D43" s="117" t="s">
        <v>40</v>
      </c>
      <c r="E43" s="117" t="s">
        <v>61</v>
      </c>
      <c r="F43" s="118" t="s">
        <v>76</v>
      </c>
      <c r="G43" s="119" t="s">
        <v>46</v>
      </c>
      <c r="H43" s="120"/>
      <c r="I43" s="121">
        <v>1597000</v>
      </c>
      <c r="J43" s="122">
        <v>0</v>
      </c>
      <c r="K43" s="122">
        <v>0</v>
      </c>
      <c r="L43" s="122">
        <v>1597000</v>
      </c>
      <c r="M43" s="215">
        <v>1597666</v>
      </c>
      <c r="N43" s="123">
        <v>1597666</v>
      </c>
      <c r="O43" s="122">
        <v>0</v>
      </c>
      <c r="P43" s="122">
        <v>0</v>
      </c>
      <c r="Q43" s="215">
        <v>666</v>
      </c>
      <c r="R43" s="227">
        <f t="shared" si="10"/>
        <v>100.04170319348779</v>
      </c>
      <c r="S43" s="228">
        <f t="shared" si="11"/>
        <v>100</v>
      </c>
      <c r="T43" s="229">
        <f>IF(OR(N43="", N64="", N64=0), "", N43/N$64*100)</f>
        <v>1.0564559121984392</v>
      </c>
      <c r="U43" s="244">
        <v>2558000</v>
      </c>
      <c r="V43" s="215">
        <v>0</v>
      </c>
      <c r="W43" s="215">
        <v>0</v>
      </c>
      <c r="X43" s="215">
        <v>2558000</v>
      </c>
      <c r="Y43" s="245">
        <v>2558599</v>
      </c>
      <c r="Z43" s="126">
        <v>2558599</v>
      </c>
      <c r="AA43" s="245">
        <v>0</v>
      </c>
      <c r="AB43" s="245">
        <v>0</v>
      </c>
      <c r="AC43" s="227">
        <f t="shared" si="12"/>
        <v>100.02341673182174</v>
      </c>
      <c r="AD43" s="228">
        <f t="shared" si="13"/>
        <v>100</v>
      </c>
      <c r="AE43" s="229">
        <f>IF(OR(Z43="", Z64="", Z64=0), "", Z43/Z$64*100)</f>
        <v>1.6517347915326668</v>
      </c>
      <c r="AF43" s="127">
        <v>-960933</v>
      </c>
      <c r="AG43" s="124">
        <f t="shared" si="14"/>
        <v>-37.556998967012802</v>
      </c>
      <c r="AH43" s="125">
        <f t="shared" si="15"/>
        <v>-0.59527887933422763</v>
      </c>
      <c r="AI43" s="128">
        <f t="shared" si="16"/>
        <v>-960933</v>
      </c>
      <c r="AJ43" s="266" t="s">
        <v>38</v>
      </c>
      <c r="AK43" s="267" t="s">
        <v>73</v>
      </c>
      <c r="AL43" s="268" t="s">
        <v>40</v>
      </c>
      <c r="AM43" s="268" t="s">
        <v>59</v>
      </c>
      <c r="AN43" s="268" t="s">
        <v>40</v>
      </c>
      <c r="AO43" s="268" t="s">
        <v>61</v>
      </c>
      <c r="AP43" s="269" t="s">
        <v>76</v>
      </c>
      <c r="AQ43" s="270" t="s">
        <v>46</v>
      </c>
      <c r="AR43" s="267" t="s">
        <v>73</v>
      </c>
      <c r="AS43" s="268" t="s">
        <v>40</v>
      </c>
      <c r="AT43" s="268" t="s">
        <v>59</v>
      </c>
      <c r="AU43" s="268" t="s">
        <v>40</v>
      </c>
      <c r="AV43" s="268" t="s">
        <v>61</v>
      </c>
      <c r="AW43" s="269" t="s">
        <v>76</v>
      </c>
      <c r="AX43" s="271" t="s">
        <v>46</v>
      </c>
      <c r="AY43" s="373"/>
      <c r="AZ43" s="373"/>
      <c r="BA43" s="373"/>
    </row>
    <row r="44" spans="1:53" ht="16.5" customHeight="1" x14ac:dyDescent="0.15">
      <c r="A44" s="28" t="s">
        <v>77</v>
      </c>
      <c r="B44" s="29" t="s">
        <v>38</v>
      </c>
      <c r="C44" s="29" t="s">
        <v>38</v>
      </c>
      <c r="D44" s="29" t="s">
        <v>38</v>
      </c>
      <c r="E44" s="29" t="s">
        <v>38</v>
      </c>
      <c r="F44" s="30" t="s">
        <v>78</v>
      </c>
      <c r="G44" s="31" t="s">
        <v>38</v>
      </c>
      <c r="H44" s="32"/>
      <c r="I44" s="33">
        <v>0</v>
      </c>
      <c r="J44" s="34">
        <v>0</v>
      </c>
      <c r="K44" s="34">
        <v>0</v>
      </c>
      <c r="L44" s="34">
        <v>0</v>
      </c>
      <c r="M44" s="213">
        <v>0</v>
      </c>
      <c r="N44" s="79">
        <v>0</v>
      </c>
      <c r="O44" s="34">
        <v>0</v>
      </c>
      <c r="P44" s="34">
        <v>0</v>
      </c>
      <c r="Q44" s="213">
        <v>0</v>
      </c>
      <c r="R44" s="221" t="str">
        <f t="shared" si="10"/>
        <v/>
      </c>
      <c r="S44" s="222" t="str">
        <f t="shared" si="11"/>
        <v/>
      </c>
      <c r="T44" s="223">
        <f>IF(OR(N44="", N64="", N64=0), "", N44/N$64*100)</f>
        <v>0</v>
      </c>
      <c r="U44" s="240">
        <v>0</v>
      </c>
      <c r="V44" s="213">
        <v>10000</v>
      </c>
      <c r="W44" s="213">
        <v>0</v>
      </c>
      <c r="X44" s="213">
        <v>10000</v>
      </c>
      <c r="Y44" s="241">
        <v>10000</v>
      </c>
      <c r="Z44" s="84">
        <v>10000</v>
      </c>
      <c r="AA44" s="241">
        <v>0</v>
      </c>
      <c r="AB44" s="241">
        <v>0</v>
      </c>
      <c r="AC44" s="221">
        <f t="shared" si="12"/>
        <v>100</v>
      </c>
      <c r="AD44" s="222">
        <f t="shared" si="13"/>
        <v>100</v>
      </c>
      <c r="AE44" s="223">
        <f>IF(OR(Z44="", Z64="", Z64=0), "", Z44/Z$64*100)</f>
        <v>6.4556219694163353E-3</v>
      </c>
      <c r="AF44" s="37">
        <v>-10000</v>
      </c>
      <c r="AG44" s="35" t="str">
        <f t="shared" si="14"/>
        <v>皆減</v>
      </c>
      <c r="AH44" s="36">
        <f t="shared" si="15"/>
        <v>-6.4556219694163353E-3</v>
      </c>
      <c r="AI44" s="38">
        <f t="shared" si="16"/>
        <v>-10000</v>
      </c>
      <c r="AJ44" s="254" t="s">
        <v>38</v>
      </c>
      <c r="AK44" s="255" t="s">
        <v>77</v>
      </c>
      <c r="AL44" s="256" t="s">
        <v>38</v>
      </c>
      <c r="AM44" s="256" t="s">
        <v>38</v>
      </c>
      <c r="AN44" s="256" t="s">
        <v>38</v>
      </c>
      <c r="AO44" s="256" t="s">
        <v>38</v>
      </c>
      <c r="AP44" s="257" t="s">
        <v>78</v>
      </c>
      <c r="AQ44" s="258" t="s">
        <v>38</v>
      </c>
      <c r="AR44" s="255" t="s">
        <v>77</v>
      </c>
      <c r="AS44" s="256" t="s">
        <v>38</v>
      </c>
      <c r="AT44" s="256" t="s">
        <v>38</v>
      </c>
      <c r="AU44" s="256" t="s">
        <v>38</v>
      </c>
      <c r="AV44" s="256" t="s">
        <v>38</v>
      </c>
      <c r="AW44" s="257" t="s">
        <v>78</v>
      </c>
      <c r="AX44" s="259" t="s">
        <v>38</v>
      </c>
      <c r="AY44" s="371"/>
      <c r="AZ44" s="371"/>
      <c r="BA44" s="371"/>
    </row>
    <row r="45" spans="1:53" ht="16.5" customHeight="1" x14ac:dyDescent="0.15">
      <c r="A45" s="39" t="s">
        <v>77</v>
      </c>
      <c r="B45" s="13" t="s">
        <v>40</v>
      </c>
      <c r="C45" s="13" t="s">
        <v>38</v>
      </c>
      <c r="D45" s="13" t="s">
        <v>38</v>
      </c>
      <c r="E45" s="13" t="s">
        <v>38</v>
      </c>
      <c r="F45" s="14" t="s">
        <v>78</v>
      </c>
      <c r="G45" s="23" t="s">
        <v>38</v>
      </c>
      <c r="H45" s="21"/>
      <c r="I45" s="15">
        <v>0</v>
      </c>
      <c r="J45" s="16">
        <v>0</v>
      </c>
      <c r="K45" s="16">
        <v>0</v>
      </c>
      <c r="L45" s="16">
        <v>0</v>
      </c>
      <c r="M45" s="214">
        <v>0</v>
      </c>
      <c r="N45" s="80">
        <v>0</v>
      </c>
      <c r="O45" s="16">
        <v>0</v>
      </c>
      <c r="P45" s="16">
        <v>0</v>
      </c>
      <c r="Q45" s="214">
        <v>0</v>
      </c>
      <c r="R45" s="224" t="str">
        <f t="shared" si="10"/>
        <v/>
      </c>
      <c r="S45" s="225" t="str">
        <f t="shared" si="11"/>
        <v/>
      </c>
      <c r="T45" s="226">
        <f>IF(OR(N45="", N64="", N64=0), "", N45/N$64*100)</f>
        <v>0</v>
      </c>
      <c r="U45" s="242">
        <v>0</v>
      </c>
      <c r="V45" s="214">
        <v>10000</v>
      </c>
      <c r="W45" s="214">
        <v>0</v>
      </c>
      <c r="X45" s="214">
        <v>10000</v>
      </c>
      <c r="Y45" s="243">
        <v>10000</v>
      </c>
      <c r="Z45" s="85">
        <v>10000</v>
      </c>
      <c r="AA45" s="243">
        <v>0</v>
      </c>
      <c r="AB45" s="243">
        <v>0</v>
      </c>
      <c r="AC45" s="224">
        <f t="shared" si="12"/>
        <v>100</v>
      </c>
      <c r="AD45" s="225">
        <f t="shared" si="13"/>
        <v>100</v>
      </c>
      <c r="AE45" s="226">
        <f>IF(OR(Z45="", Z64="", Z64=0), "", Z45/Z$64*100)</f>
        <v>6.4556219694163353E-3</v>
      </c>
      <c r="AF45" s="18">
        <v>-10000</v>
      </c>
      <c r="AG45" s="17" t="str">
        <f t="shared" si="14"/>
        <v>皆減</v>
      </c>
      <c r="AH45" s="20">
        <f t="shared" si="15"/>
        <v>-6.4556219694163353E-3</v>
      </c>
      <c r="AI45" s="24">
        <f t="shared" si="16"/>
        <v>-10000</v>
      </c>
      <c r="AJ45" s="260" t="s">
        <v>38</v>
      </c>
      <c r="AK45" s="261" t="s">
        <v>77</v>
      </c>
      <c r="AL45" s="262" t="s">
        <v>40</v>
      </c>
      <c r="AM45" s="262" t="s">
        <v>38</v>
      </c>
      <c r="AN45" s="262" t="s">
        <v>38</v>
      </c>
      <c r="AO45" s="262" t="s">
        <v>38</v>
      </c>
      <c r="AP45" s="263" t="s">
        <v>78</v>
      </c>
      <c r="AQ45" s="264" t="s">
        <v>38</v>
      </c>
      <c r="AR45" s="261" t="s">
        <v>77</v>
      </c>
      <c r="AS45" s="262" t="s">
        <v>40</v>
      </c>
      <c r="AT45" s="262" t="s">
        <v>38</v>
      </c>
      <c r="AU45" s="262" t="s">
        <v>38</v>
      </c>
      <c r="AV45" s="262" t="s">
        <v>38</v>
      </c>
      <c r="AW45" s="263" t="s">
        <v>78</v>
      </c>
      <c r="AX45" s="265" t="s">
        <v>38</v>
      </c>
      <c r="AY45" s="372"/>
      <c r="AZ45" s="372"/>
      <c r="BA45" s="372"/>
    </row>
    <row r="46" spans="1:53" ht="16.5" customHeight="1" x14ac:dyDescent="0.15">
      <c r="A46" s="39" t="s">
        <v>77</v>
      </c>
      <c r="B46" s="13" t="s">
        <v>40</v>
      </c>
      <c r="C46" s="13" t="s">
        <v>62</v>
      </c>
      <c r="D46" s="13" t="s">
        <v>38</v>
      </c>
      <c r="E46" s="13" t="s">
        <v>38</v>
      </c>
      <c r="F46" s="14" t="s">
        <v>79</v>
      </c>
      <c r="G46" s="23" t="s">
        <v>38</v>
      </c>
      <c r="H46" s="21"/>
      <c r="I46" s="15">
        <v>0</v>
      </c>
      <c r="J46" s="16">
        <v>0</v>
      </c>
      <c r="K46" s="16">
        <v>0</v>
      </c>
      <c r="L46" s="16">
        <v>0</v>
      </c>
      <c r="M46" s="214">
        <v>0</v>
      </c>
      <c r="N46" s="80">
        <v>0</v>
      </c>
      <c r="O46" s="16">
        <v>0</v>
      </c>
      <c r="P46" s="16">
        <v>0</v>
      </c>
      <c r="Q46" s="214">
        <v>0</v>
      </c>
      <c r="R46" s="224" t="str">
        <f t="shared" si="10"/>
        <v/>
      </c>
      <c r="S46" s="225" t="str">
        <f t="shared" si="11"/>
        <v/>
      </c>
      <c r="T46" s="226">
        <f>IF(OR(N46="", N64="", N64=0), "", N46/N$64*100)</f>
        <v>0</v>
      </c>
      <c r="U46" s="242">
        <v>0</v>
      </c>
      <c r="V46" s="214">
        <v>10000</v>
      </c>
      <c r="W46" s="214">
        <v>0</v>
      </c>
      <c r="X46" s="214">
        <v>10000</v>
      </c>
      <c r="Y46" s="243">
        <v>10000</v>
      </c>
      <c r="Z46" s="85">
        <v>10000</v>
      </c>
      <c r="AA46" s="243">
        <v>0</v>
      </c>
      <c r="AB46" s="243">
        <v>0</v>
      </c>
      <c r="AC46" s="224">
        <f t="shared" si="12"/>
        <v>100</v>
      </c>
      <c r="AD46" s="225">
        <f t="shared" si="13"/>
        <v>100</v>
      </c>
      <c r="AE46" s="226">
        <f>IF(OR(Z46="", Z64="", Z64=0), "", Z46/Z$64*100)</f>
        <v>6.4556219694163353E-3</v>
      </c>
      <c r="AF46" s="18">
        <v>-10000</v>
      </c>
      <c r="AG46" s="17" t="str">
        <f t="shared" si="14"/>
        <v>皆減</v>
      </c>
      <c r="AH46" s="20">
        <f t="shared" si="15"/>
        <v>-6.4556219694163353E-3</v>
      </c>
      <c r="AI46" s="24">
        <f t="shared" si="16"/>
        <v>-10000</v>
      </c>
      <c r="AJ46" s="260" t="s">
        <v>38</v>
      </c>
      <c r="AK46" s="261" t="s">
        <v>77</v>
      </c>
      <c r="AL46" s="262" t="s">
        <v>40</v>
      </c>
      <c r="AM46" s="262" t="s">
        <v>62</v>
      </c>
      <c r="AN46" s="262" t="s">
        <v>38</v>
      </c>
      <c r="AO46" s="262" t="s">
        <v>38</v>
      </c>
      <c r="AP46" s="263" t="s">
        <v>79</v>
      </c>
      <c r="AQ46" s="264" t="s">
        <v>38</v>
      </c>
      <c r="AR46" s="261" t="s">
        <v>77</v>
      </c>
      <c r="AS46" s="262" t="s">
        <v>40</v>
      </c>
      <c r="AT46" s="262" t="s">
        <v>62</v>
      </c>
      <c r="AU46" s="262" t="s">
        <v>38</v>
      </c>
      <c r="AV46" s="262" t="s">
        <v>38</v>
      </c>
      <c r="AW46" s="263" t="s">
        <v>79</v>
      </c>
      <c r="AX46" s="265" t="s">
        <v>38</v>
      </c>
      <c r="AY46" s="372"/>
      <c r="AZ46" s="372"/>
      <c r="BA46" s="372"/>
    </row>
    <row r="47" spans="1:53" ht="16.5" customHeight="1" x14ac:dyDescent="0.15">
      <c r="A47" s="39" t="s">
        <v>77</v>
      </c>
      <c r="B47" s="13" t="s">
        <v>40</v>
      </c>
      <c r="C47" s="13" t="s">
        <v>62</v>
      </c>
      <c r="D47" s="13" t="s">
        <v>40</v>
      </c>
      <c r="E47" s="13" t="s">
        <v>38</v>
      </c>
      <c r="F47" s="14" t="s">
        <v>80</v>
      </c>
      <c r="G47" s="23" t="s">
        <v>38</v>
      </c>
      <c r="H47" s="21"/>
      <c r="I47" s="15">
        <v>0</v>
      </c>
      <c r="J47" s="16">
        <v>0</v>
      </c>
      <c r="K47" s="16">
        <v>0</v>
      </c>
      <c r="L47" s="16">
        <v>0</v>
      </c>
      <c r="M47" s="214">
        <v>0</v>
      </c>
      <c r="N47" s="80">
        <v>0</v>
      </c>
      <c r="O47" s="16">
        <v>0</v>
      </c>
      <c r="P47" s="16">
        <v>0</v>
      </c>
      <c r="Q47" s="214">
        <v>0</v>
      </c>
      <c r="R47" s="224" t="str">
        <f t="shared" si="10"/>
        <v/>
      </c>
      <c r="S47" s="225" t="str">
        <f t="shared" si="11"/>
        <v/>
      </c>
      <c r="T47" s="226">
        <f>IF(OR(N47="", N64="", N64=0), "", N47/N$64*100)</f>
        <v>0</v>
      </c>
      <c r="U47" s="242">
        <v>0</v>
      </c>
      <c r="V47" s="214">
        <v>10000</v>
      </c>
      <c r="W47" s="214">
        <v>0</v>
      </c>
      <c r="X47" s="214">
        <v>10000</v>
      </c>
      <c r="Y47" s="243">
        <v>10000</v>
      </c>
      <c r="Z47" s="85">
        <v>10000</v>
      </c>
      <c r="AA47" s="243">
        <v>0</v>
      </c>
      <c r="AB47" s="243">
        <v>0</v>
      </c>
      <c r="AC47" s="224">
        <f t="shared" si="12"/>
        <v>100</v>
      </c>
      <c r="AD47" s="225">
        <f t="shared" si="13"/>
        <v>100</v>
      </c>
      <c r="AE47" s="226">
        <f>IF(OR(Z47="", Z64="", Z64=0), "", Z47/Z$64*100)</f>
        <v>6.4556219694163353E-3</v>
      </c>
      <c r="AF47" s="18">
        <v>-10000</v>
      </c>
      <c r="AG47" s="17" t="str">
        <f t="shared" si="14"/>
        <v>皆減</v>
      </c>
      <c r="AH47" s="20">
        <f t="shared" si="15"/>
        <v>-6.4556219694163353E-3</v>
      </c>
      <c r="AI47" s="24">
        <f t="shared" si="16"/>
        <v>-10000</v>
      </c>
      <c r="AJ47" s="260" t="s">
        <v>38</v>
      </c>
      <c r="AK47" s="261" t="s">
        <v>77</v>
      </c>
      <c r="AL47" s="262" t="s">
        <v>40</v>
      </c>
      <c r="AM47" s="262" t="s">
        <v>62</v>
      </c>
      <c r="AN47" s="262" t="s">
        <v>40</v>
      </c>
      <c r="AO47" s="262" t="s">
        <v>38</v>
      </c>
      <c r="AP47" s="263" t="s">
        <v>80</v>
      </c>
      <c r="AQ47" s="264" t="s">
        <v>38</v>
      </c>
      <c r="AR47" s="261" t="s">
        <v>77</v>
      </c>
      <c r="AS47" s="262" t="s">
        <v>40</v>
      </c>
      <c r="AT47" s="262" t="s">
        <v>62</v>
      </c>
      <c r="AU47" s="262" t="s">
        <v>40</v>
      </c>
      <c r="AV47" s="262" t="s">
        <v>38</v>
      </c>
      <c r="AW47" s="263" t="s">
        <v>80</v>
      </c>
      <c r="AX47" s="265" t="s">
        <v>38</v>
      </c>
      <c r="AY47" s="372"/>
      <c r="AZ47" s="372"/>
      <c r="BA47" s="372"/>
    </row>
    <row r="48" spans="1:53" s="115" customFormat="1" ht="16.5" customHeight="1" thickBot="1" x14ac:dyDescent="0.2">
      <c r="A48" s="116" t="s">
        <v>77</v>
      </c>
      <c r="B48" s="117" t="s">
        <v>40</v>
      </c>
      <c r="C48" s="117" t="s">
        <v>62</v>
      </c>
      <c r="D48" s="117" t="s">
        <v>40</v>
      </c>
      <c r="E48" s="117" t="s">
        <v>61</v>
      </c>
      <c r="F48" s="118" t="s">
        <v>81</v>
      </c>
      <c r="G48" s="119" t="s">
        <v>46</v>
      </c>
      <c r="H48" s="120"/>
      <c r="I48" s="121">
        <v>0</v>
      </c>
      <c r="J48" s="122">
        <v>0</v>
      </c>
      <c r="K48" s="122">
        <v>0</v>
      </c>
      <c r="L48" s="122">
        <v>0</v>
      </c>
      <c r="M48" s="215">
        <v>0</v>
      </c>
      <c r="N48" s="123">
        <v>0</v>
      </c>
      <c r="O48" s="122">
        <v>0</v>
      </c>
      <c r="P48" s="122">
        <v>0</v>
      </c>
      <c r="Q48" s="215">
        <v>0</v>
      </c>
      <c r="R48" s="227" t="str">
        <f t="shared" si="10"/>
        <v/>
      </c>
      <c r="S48" s="228" t="str">
        <f t="shared" si="11"/>
        <v/>
      </c>
      <c r="T48" s="229">
        <f>IF(OR(N48="", N64="", N64=0), "", N48/N$64*100)</f>
        <v>0</v>
      </c>
      <c r="U48" s="244">
        <v>0</v>
      </c>
      <c r="V48" s="215">
        <v>10000</v>
      </c>
      <c r="W48" s="215">
        <v>0</v>
      </c>
      <c r="X48" s="215">
        <v>10000</v>
      </c>
      <c r="Y48" s="245">
        <v>10000</v>
      </c>
      <c r="Z48" s="126">
        <v>10000</v>
      </c>
      <c r="AA48" s="245">
        <v>0</v>
      </c>
      <c r="AB48" s="245">
        <v>0</v>
      </c>
      <c r="AC48" s="227">
        <f t="shared" si="12"/>
        <v>100</v>
      </c>
      <c r="AD48" s="228">
        <f t="shared" si="13"/>
        <v>100</v>
      </c>
      <c r="AE48" s="229">
        <f>IF(OR(Z48="", Z64="", Z64=0), "", Z48/Z$64*100)</f>
        <v>6.4556219694163353E-3</v>
      </c>
      <c r="AF48" s="127">
        <v>-10000</v>
      </c>
      <c r="AG48" s="124" t="str">
        <f t="shared" si="14"/>
        <v>皆減</v>
      </c>
      <c r="AH48" s="125">
        <f t="shared" si="15"/>
        <v>-6.4556219694163353E-3</v>
      </c>
      <c r="AI48" s="128">
        <f t="shared" si="16"/>
        <v>-10000</v>
      </c>
      <c r="AJ48" s="266" t="s">
        <v>38</v>
      </c>
      <c r="AK48" s="267" t="s">
        <v>77</v>
      </c>
      <c r="AL48" s="268" t="s">
        <v>40</v>
      </c>
      <c r="AM48" s="268" t="s">
        <v>62</v>
      </c>
      <c r="AN48" s="268" t="s">
        <v>40</v>
      </c>
      <c r="AO48" s="268" t="s">
        <v>61</v>
      </c>
      <c r="AP48" s="269" t="s">
        <v>81</v>
      </c>
      <c r="AQ48" s="270" t="s">
        <v>46</v>
      </c>
      <c r="AR48" s="267" t="s">
        <v>77</v>
      </c>
      <c r="AS48" s="268" t="s">
        <v>40</v>
      </c>
      <c r="AT48" s="268" t="s">
        <v>62</v>
      </c>
      <c r="AU48" s="268" t="s">
        <v>40</v>
      </c>
      <c r="AV48" s="268" t="s">
        <v>61</v>
      </c>
      <c r="AW48" s="269" t="s">
        <v>81</v>
      </c>
      <c r="AX48" s="271" t="s">
        <v>46</v>
      </c>
      <c r="AY48" s="373"/>
      <c r="AZ48" s="373"/>
      <c r="BA48" s="373"/>
    </row>
    <row r="49" spans="1:53" ht="16.5" customHeight="1" x14ac:dyDescent="0.15">
      <c r="A49" s="28" t="s">
        <v>82</v>
      </c>
      <c r="B49" s="29" t="s">
        <v>38</v>
      </c>
      <c r="C49" s="29" t="s">
        <v>38</v>
      </c>
      <c r="D49" s="29" t="s">
        <v>38</v>
      </c>
      <c r="E49" s="29" t="s">
        <v>38</v>
      </c>
      <c r="F49" s="30" t="s">
        <v>83</v>
      </c>
      <c r="G49" s="31" t="s">
        <v>38</v>
      </c>
      <c r="H49" s="32"/>
      <c r="I49" s="33">
        <v>2203000</v>
      </c>
      <c r="J49" s="34">
        <v>-250000</v>
      </c>
      <c r="K49" s="34">
        <v>0</v>
      </c>
      <c r="L49" s="34">
        <v>1953000</v>
      </c>
      <c r="M49" s="213">
        <v>1823794</v>
      </c>
      <c r="N49" s="79">
        <v>1823794</v>
      </c>
      <c r="O49" s="34">
        <v>0</v>
      </c>
      <c r="P49" s="34">
        <v>0</v>
      </c>
      <c r="Q49" s="213">
        <v>-129206</v>
      </c>
      <c r="R49" s="221">
        <f t="shared" si="10"/>
        <v>93.384229390681</v>
      </c>
      <c r="S49" s="222">
        <f t="shared" si="11"/>
        <v>100</v>
      </c>
      <c r="T49" s="223">
        <f>IF(OR(N49="", N64="", N64=0), "", N49/N$64*100)</f>
        <v>1.2059829488341369</v>
      </c>
      <c r="U49" s="240">
        <v>2421000</v>
      </c>
      <c r="V49" s="213">
        <v>-680000</v>
      </c>
      <c r="W49" s="213">
        <v>0</v>
      </c>
      <c r="X49" s="213">
        <v>1741000</v>
      </c>
      <c r="Y49" s="241">
        <v>1432754</v>
      </c>
      <c r="Z49" s="84">
        <v>1432754</v>
      </c>
      <c r="AA49" s="241">
        <v>0</v>
      </c>
      <c r="AB49" s="241">
        <v>0</v>
      </c>
      <c r="AC49" s="221">
        <f t="shared" si="12"/>
        <v>82.294887995404935</v>
      </c>
      <c r="AD49" s="222">
        <f t="shared" si="13"/>
        <v>100</v>
      </c>
      <c r="AE49" s="223">
        <f>IF(OR(Z49="", Z64="", Z64=0), "", Z49/Z$64*100)</f>
        <v>0.92493181991691342</v>
      </c>
      <c r="AF49" s="37">
        <v>391040</v>
      </c>
      <c r="AG49" s="35">
        <f t="shared" si="14"/>
        <v>27.29289187117956</v>
      </c>
      <c r="AH49" s="36">
        <f t="shared" si="15"/>
        <v>0.2810511289172235</v>
      </c>
      <c r="AI49" s="38">
        <f t="shared" si="16"/>
        <v>391040</v>
      </c>
      <c r="AJ49" s="254" t="s">
        <v>38</v>
      </c>
      <c r="AK49" s="255" t="s">
        <v>82</v>
      </c>
      <c r="AL49" s="256" t="s">
        <v>38</v>
      </c>
      <c r="AM49" s="256" t="s">
        <v>38</v>
      </c>
      <c r="AN49" s="256" t="s">
        <v>38</v>
      </c>
      <c r="AO49" s="256" t="s">
        <v>38</v>
      </c>
      <c r="AP49" s="257" t="s">
        <v>83</v>
      </c>
      <c r="AQ49" s="258" t="s">
        <v>38</v>
      </c>
      <c r="AR49" s="255" t="s">
        <v>82</v>
      </c>
      <c r="AS49" s="256" t="s">
        <v>38</v>
      </c>
      <c r="AT49" s="256" t="s">
        <v>38</v>
      </c>
      <c r="AU49" s="256" t="s">
        <v>38</v>
      </c>
      <c r="AV49" s="256" t="s">
        <v>38</v>
      </c>
      <c r="AW49" s="257" t="s">
        <v>83</v>
      </c>
      <c r="AX49" s="259" t="s">
        <v>38</v>
      </c>
      <c r="AY49" s="371"/>
      <c r="AZ49" s="371"/>
      <c r="BA49" s="371"/>
    </row>
    <row r="50" spans="1:53" ht="16.5" customHeight="1" x14ac:dyDescent="0.15">
      <c r="A50" s="39" t="s">
        <v>82</v>
      </c>
      <c r="B50" s="13" t="s">
        <v>59</v>
      </c>
      <c r="C50" s="13" t="s">
        <v>38</v>
      </c>
      <c r="D50" s="13" t="s">
        <v>38</v>
      </c>
      <c r="E50" s="13" t="s">
        <v>38</v>
      </c>
      <c r="F50" s="14" t="s">
        <v>84</v>
      </c>
      <c r="G50" s="23" t="s">
        <v>38</v>
      </c>
      <c r="H50" s="21"/>
      <c r="I50" s="15">
        <v>2203000</v>
      </c>
      <c r="J50" s="16">
        <v>-250000</v>
      </c>
      <c r="K50" s="16">
        <v>0</v>
      </c>
      <c r="L50" s="16">
        <v>1953000</v>
      </c>
      <c r="M50" s="214">
        <v>1823794</v>
      </c>
      <c r="N50" s="80">
        <v>1823794</v>
      </c>
      <c r="O50" s="16">
        <v>0</v>
      </c>
      <c r="P50" s="16">
        <v>0</v>
      </c>
      <c r="Q50" s="214">
        <v>-129206</v>
      </c>
      <c r="R50" s="224">
        <f t="shared" si="10"/>
        <v>93.384229390681</v>
      </c>
      <c r="S50" s="225">
        <f t="shared" si="11"/>
        <v>100</v>
      </c>
      <c r="T50" s="226">
        <f>IF(OR(N50="", N64="", N64=0), "", N50/N$64*100)</f>
        <v>1.2059829488341369</v>
      </c>
      <c r="U50" s="242">
        <v>2421000</v>
      </c>
      <c r="V50" s="214">
        <v>-680000</v>
      </c>
      <c r="W50" s="214">
        <v>0</v>
      </c>
      <c r="X50" s="214">
        <v>1741000</v>
      </c>
      <c r="Y50" s="243">
        <v>1432754</v>
      </c>
      <c r="Z50" s="85">
        <v>1432754</v>
      </c>
      <c r="AA50" s="243">
        <v>0</v>
      </c>
      <c r="AB50" s="243">
        <v>0</v>
      </c>
      <c r="AC50" s="224">
        <f t="shared" si="12"/>
        <v>82.294887995404935</v>
      </c>
      <c r="AD50" s="225">
        <f t="shared" si="13"/>
        <v>100</v>
      </c>
      <c r="AE50" s="226">
        <f>IF(OR(Z50="", Z64="", Z64=0), "", Z50/Z$64*100)</f>
        <v>0.92493181991691342</v>
      </c>
      <c r="AF50" s="18">
        <v>391040</v>
      </c>
      <c r="AG50" s="17">
        <f t="shared" si="14"/>
        <v>27.29289187117956</v>
      </c>
      <c r="AH50" s="20">
        <f t="shared" si="15"/>
        <v>0.2810511289172235</v>
      </c>
      <c r="AI50" s="24">
        <f t="shared" si="16"/>
        <v>391040</v>
      </c>
      <c r="AJ50" s="260" t="s">
        <v>38</v>
      </c>
      <c r="AK50" s="261" t="s">
        <v>82</v>
      </c>
      <c r="AL50" s="262" t="s">
        <v>59</v>
      </c>
      <c r="AM50" s="262" t="s">
        <v>38</v>
      </c>
      <c r="AN50" s="262" t="s">
        <v>38</v>
      </c>
      <c r="AO50" s="262" t="s">
        <v>38</v>
      </c>
      <c r="AP50" s="263" t="s">
        <v>84</v>
      </c>
      <c r="AQ50" s="264" t="s">
        <v>38</v>
      </c>
      <c r="AR50" s="261" t="s">
        <v>82</v>
      </c>
      <c r="AS50" s="262" t="s">
        <v>59</v>
      </c>
      <c r="AT50" s="262" t="s">
        <v>38</v>
      </c>
      <c r="AU50" s="262" t="s">
        <v>38</v>
      </c>
      <c r="AV50" s="262" t="s">
        <v>38</v>
      </c>
      <c r="AW50" s="263" t="s">
        <v>84</v>
      </c>
      <c r="AX50" s="265" t="s">
        <v>38</v>
      </c>
      <c r="AY50" s="372"/>
      <c r="AZ50" s="372"/>
      <c r="BA50" s="372"/>
    </row>
    <row r="51" spans="1:53" ht="16.5" customHeight="1" x14ac:dyDescent="0.15">
      <c r="A51" s="39" t="s">
        <v>82</v>
      </c>
      <c r="B51" s="13" t="s">
        <v>59</v>
      </c>
      <c r="C51" s="13" t="s">
        <v>40</v>
      </c>
      <c r="D51" s="13" t="s">
        <v>38</v>
      </c>
      <c r="E51" s="13" t="s">
        <v>38</v>
      </c>
      <c r="F51" s="14" t="s">
        <v>84</v>
      </c>
      <c r="G51" s="23" t="s">
        <v>38</v>
      </c>
      <c r="H51" s="21"/>
      <c r="I51" s="15">
        <v>2203000</v>
      </c>
      <c r="J51" s="16">
        <v>-250000</v>
      </c>
      <c r="K51" s="16">
        <v>0</v>
      </c>
      <c r="L51" s="16">
        <v>1953000</v>
      </c>
      <c r="M51" s="214">
        <v>1823794</v>
      </c>
      <c r="N51" s="80">
        <v>1823794</v>
      </c>
      <c r="O51" s="16">
        <v>0</v>
      </c>
      <c r="P51" s="16">
        <v>0</v>
      </c>
      <c r="Q51" s="214">
        <v>-129206</v>
      </c>
      <c r="R51" s="224">
        <f t="shared" si="10"/>
        <v>93.384229390681</v>
      </c>
      <c r="S51" s="225">
        <f t="shared" si="11"/>
        <v>100</v>
      </c>
      <c r="T51" s="226">
        <f>IF(OR(N51="", N64="", N64=0), "", N51/N$64*100)</f>
        <v>1.2059829488341369</v>
      </c>
      <c r="U51" s="242">
        <v>2421000</v>
      </c>
      <c r="V51" s="214">
        <v>-680000</v>
      </c>
      <c r="W51" s="214">
        <v>0</v>
      </c>
      <c r="X51" s="214">
        <v>1741000</v>
      </c>
      <c r="Y51" s="243">
        <v>1432754</v>
      </c>
      <c r="Z51" s="85">
        <v>1432754</v>
      </c>
      <c r="AA51" s="243">
        <v>0</v>
      </c>
      <c r="AB51" s="243">
        <v>0</v>
      </c>
      <c r="AC51" s="224">
        <f t="shared" si="12"/>
        <v>82.294887995404935</v>
      </c>
      <c r="AD51" s="225">
        <f t="shared" si="13"/>
        <v>100</v>
      </c>
      <c r="AE51" s="226">
        <f>IF(OR(Z51="", Z64="", Z64=0), "", Z51/Z$64*100)</f>
        <v>0.92493181991691342</v>
      </c>
      <c r="AF51" s="18">
        <v>391040</v>
      </c>
      <c r="AG51" s="17">
        <f t="shared" si="14"/>
        <v>27.29289187117956</v>
      </c>
      <c r="AH51" s="20">
        <f t="shared" si="15"/>
        <v>0.2810511289172235</v>
      </c>
      <c r="AI51" s="24">
        <f t="shared" si="16"/>
        <v>391040</v>
      </c>
      <c r="AJ51" s="260" t="s">
        <v>38</v>
      </c>
      <c r="AK51" s="261" t="s">
        <v>82</v>
      </c>
      <c r="AL51" s="262" t="s">
        <v>59</v>
      </c>
      <c r="AM51" s="262" t="s">
        <v>40</v>
      </c>
      <c r="AN51" s="262" t="s">
        <v>38</v>
      </c>
      <c r="AO51" s="262" t="s">
        <v>38</v>
      </c>
      <c r="AP51" s="263" t="s">
        <v>84</v>
      </c>
      <c r="AQ51" s="264" t="s">
        <v>38</v>
      </c>
      <c r="AR51" s="261" t="s">
        <v>82</v>
      </c>
      <c r="AS51" s="262" t="s">
        <v>59</v>
      </c>
      <c r="AT51" s="262" t="s">
        <v>40</v>
      </c>
      <c r="AU51" s="262" t="s">
        <v>38</v>
      </c>
      <c r="AV51" s="262" t="s">
        <v>38</v>
      </c>
      <c r="AW51" s="263" t="s">
        <v>84</v>
      </c>
      <c r="AX51" s="265" t="s">
        <v>38</v>
      </c>
      <c r="AY51" s="372"/>
      <c r="AZ51" s="372"/>
      <c r="BA51" s="372"/>
    </row>
    <row r="52" spans="1:53" ht="16.5" customHeight="1" thickBot="1" x14ac:dyDescent="0.2">
      <c r="A52" s="40" t="s">
        <v>82</v>
      </c>
      <c r="B52" s="41" t="s">
        <v>59</v>
      </c>
      <c r="C52" s="41" t="s">
        <v>40</v>
      </c>
      <c r="D52" s="41" t="s">
        <v>40</v>
      </c>
      <c r="E52" s="41" t="s">
        <v>38</v>
      </c>
      <c r="F52" s="42" t="s">
        <v>84</v>
      </c>
      <c r="G52" s="43" t="s">
        <v>38</v>
      </c>
      <c r="H52" s="44"/>
      <c r="I52" s="145">
        <v>2203000</v>
      </c>
      <c r="J52" s="146">
        <v>-250000</v>
      </c>
      <c r="K52" s="146">
        <v>0</v>
      </c>
      <c r="L52" s="146">
        <v>1953000</v>
      </c>
      <c r="M52" s="215">
        <v>1823794</v>
      </c>
      <c r="N52" s="147">
        <v>1823794</v>
      </c>
      <c r="O52" s="146">
        <v>0</v>
      </c>
      <c r="P52" s="146">
        <v>0</v>
      </c>
      <c r="Q52" s="215">
        <v>-129206</v>
      </c>
      <c r="R52" s="227">
        <f t="shared" si="10"/>
        <v>93.384229390681</v>
      </c>
      <c r="S52" s="228">
        <f t="shared" si="11"/>
        <v>100</v>
      </c>
      <c r="T52" s="229">
        <f>IF(OR(N52="", N64="", N64=0), "", N52/N$64*100)</f>
        <v>1.2059829488341369</v>
      </c>
      <c r="U52" s="244">
        <v>2421000</v>
      </c>
      <c r="V52" s="215">
        <v>-680000</v>
      </c>
      <c r="W52" s="215">
        <v>0</v>
      </c>
      <c r="X52" s="215">
        <v>1741000</v>
      </c>
      <c r="Y52" s="245">
        <v>1432754</v>
      </c>
      <c r="Z52" s="150">
        <v>1432754</v>
      </c>
      <c r="AA52" s="245">
        <v>0</v>
      </c>
      <c r="AB52" s="245">
        <v>0</v>
      </c>
      <c r="AC52" s="227">
        <f t="shared" si="12"/>
        <v>82.294887995404935</v>
      </c>
      <c r="AD52" s="228">
        <f t="shared" si="13"/>
        <v>100</v>
      </c>
      <c r="AE52" s="229">
        <f>IF(OR(Z52="", Z64="", Z64=0), "", Z52/Z$64*100)</f>
        <v>0.92493181991691342</v>
      </c>
      <c r="AF52" s="151">
        <v>391040</v>
      </c>
      <c r="AG52" s="148">
        <f t="shared" si="14"/>
        <v>27.29289187117956</v>
      </c>
      <c r="AH52" s="149">
        <f t="shared" si="15"/>
        <v>0.2810511289172235</v>
      </c>
      <c r="AI52" s="50">
        <f t="shared" si="16"/>
        <v>391040</v>
      </c>
      <c r="AJ52" s="266" t="s">
        <v>38</v>
      </c>
      <c r="AK52" s="267" t="s">
        <v>82</v>
      </c>
      <c r="AL52" s="268" t="s">
        <v>59</v>
      </c>
      <c r="AM52" s="268" t="s">
        <v>40</v>
      </c>
      <c r="AN52" s="268" t="s">
        <v>40</v>
      </c>
      <c r="AO52" s="268" t="s">
        <v>38</v>
      </c>
      <c r="AP52" s="269" t="s">
        <v>84</v>
      </c>
      <c r="AQ52" s="270" t="s">
        <v>38</v>
      </c>
      <c r="AR52" s="267" t="s">
        <v>82</v>
      </c>
      <c r="AS52" s="268" t="s">
        <v>59</v>
      </c>
      <c r="AT52" s="268" t="s">
        <v>40</v>
      </c>
      <c r="AU52" s="268" t="s">
        <v>40</v>
      </c>
      <c r="AV52" s="268" t="s">
        <v>38</v>
      </c>
      <c r="AW52" s="269" t="s">
        <v>84</v>
      </c>
      <c r="AX52" s="271" t="s">
        <v>38</v>
      </c>
      <c r="AY52" s="373"/>
      <c r="AZ52" s="373"/>
      <c r="BA52" s="373"/>
    </row>
    <row r="53" spans="1:53" s="115" customFormat="1" ht="42" customHeight="1" thickBot="1" x14ac:dyDescent="0.2">
      <c r="A53" s="132" t="s">
        <v>82</v>
      </c>
      <c r="B53" s="133" t="s">
        <v>59</v>
      </c>
      <c r="C53" s="133" t="s">
        <v>40</v>
      </c>
      <c r="D53" s="133" t="s">
        <v>40</v>
      </c>
      <c r="E53" s="133" t="s">
        <v>85</v>
      </c>
      <c r="F53" s="134" t="s">
        <v>86</v>
      </c>
      <c r="G53" s="135" t="s">
        <v>46</v>
      </c>
      <c r="H53" s="136" t="s">
        <v>139</v>
      </c>
      <c r="I53" s="137">
        <v>220000</v>
      </c>
      <c r="J53" s="138">
        <v>0</v>
      </c>
      <c r="K53" s="138">
        <v>0</v>
      </c>
      <c r="L53" s="138">
        <v>220000</v>
      </c>
      <c r="M53" s="217">
        <v>0</v>
      </c>
      <c r="N53" s="139">
        <v>0</v>
      </c>
      <c r="O53" s="138">
        <v>0</v>
      </c>
      <c r="P53" s="138">
        <v>0</v>
      </c>
      <c r="Q53" s="217">
        <v>-220000</v>
      </c>
      <c r="R53" s="233">
        <f t="shared" si="10"/>
        <v>0</v>
      </c>
      <c r="S53" s="234" t="str">
        <f t="shared" si="11"/>
        <v/>
      </c>
      <c r="T53" s="235">
        <f>IF(OR(N53="", N64="", N64=0), "", N53/N$64*100)</f>
        <v>0</v>
      </c>
      <c r="U53" s="248">
        <v>220000</v>
      </c>
      <c r="V53" s="217">
        <v>-30000</v>
      </c>
      <c r="W53" s="217">
        <v>0</v>
      </c>
      <c r="X53" s="217">
        <v>190000</v>
      </c>
      <c r="Y53" s="249">
        <v>190000</v>
      </c>
      <c r="Z53" s="142">
        <v>190000</v>
      </c>
      <c r="AA53" s="249">
        <v>0</v>
      </c>
      <c r="AB53" s="249">
        <v>0</v>
      </c>
      <c r="AC53" s="233">
        <f t="shared" si="12"/>
        <v>100</v>
      </c>
      <c r="AD53" s="234">
        <f t="shared" si="13"/>
        <v>100</v>
      </c>
      <c r="AE53" s="235">
        <f>IF(OR(Z53="", Z64="", Z64=0), "", Z53/Z$64*100)</f>
        <v>0.12265681741891038</v>
      </c>
      <c r="AF53" s="143">
        <v>-190000</v>
      </c>
      <c r="AG53" s="140" t="str">
        <f t="shared" si="14"/>
        <v>皆減</v>
      </c>
      <c r="AH53" s="141">
        <f t="shared" si="15"/>
        <v>-0.12265681741891038</v>
      </c>
      <c r="AI53" s="144">
        <f t="shared" si="16"/>
        <v>-190000</v>
      </c>
      <c r="AJ53" s="278" t="s">
        <v>38</v>
      </c>
      <c r="AK53" s="279" t="s">
        <v>82</v>
      </c>
      <c r="AL53" s="280" t="s">
        <v>59</v>
      </c>
      <c r="AM53" s="280" t="s">
        <v>40</v>
      </c>
      <c r="AN53" s="280" t="s">
        <v>40</v>
      </c>
      <c r="AO53" s="280" t="s">
        <v>85</v>
      </c>
      <c r="AP53" s="281" t="s">
        <v>86</v>
      </c>
      <c r="AQ53" s="282" t="s">
        <v>46</v>
      </c>
      <c r="AR53" s="279" t="s">
        <v>82</v>
      </c>
      <c r="AS53" s="280" t="s">
        <v>59</v>
      </c>
      <c r="AT53" s="280" t="s">
        <v>40</v>
      </c>
      <c r="AU53" s="280" t="s">
        <v>40</v>
      </c>
      <c r="AV53" s="280" t="s">
        <v>85</v>
      </c>
      <c r="AW53" s="281" t="s">
        <v>86</v>
      </c>
      <c r="AX53" s="283" t="s">
        <v>46</v>
      </c>
      <c r="AY53" s="131"/>
      <c r="AZ53" s="130"/>
      <c r="BA53" s="131"/>
    </row>
    <row r="54" spans="1:53" s="115" customFormat="1" ht="42" customHeight="1" thickBot="1" x14ac:dyDescent="0.2">
      <c r="A54" s="100" t="s">
        <v>82</v>
      </c>
      <c r="B54" s="101" t="s">
        <v>59</v>
      </c>
      <c r="C54" s="101" t="s">
        <v>40</v>
      </c>
      <c r="D54" s="101" t="s">
        <v>40</v>
      </c>
      <c r="E54" s="101" t="s">
        <v>87</v>
      </c>
      <c r="F54" s="102" t="s">
        <v>88</v>
      </c>
      <c r="G54" s="103" t="s">
        <v>46</v>
      </c>
      <c r="H54" s="104"/>
      <c r="I54" s="105">
        <v>11000</v>
      </c>
      <c r="J54" s="106">
        <v>0</v>
      </c>
      <c r="K54" s="106">
        <v>0</v>
      </c>
      <c r="L54" s="106">
        <v>11000</v>
      </c>
      <c r="M54" s="216">
        <v>10880</v>
      </c>
      <c r="N54" s="107">
        <v>10880</v>
      </c>
      <c r="O54" s="106">
        <v>0</v>
      </c>
      <c r="P54" s="106">
        <v>0</v>
      </c>
      <c r="Q54" s="216">
        <v>-120</v>
      </c>
      <c r="R54" s="230">
        <f t="shared" si="10"/>
        <v>98.909090909090907</v>
      </c>
      <c r="S54" s="231">
        <f t="shared" si="11"/>
        <v>100</v>
      </c>
      <c r="T54" s="232">
        <f>IF(OR(N54="", N64="", N64=0), "", N54/N$64*100)</f>
        <v>7.1943950266945781E-3</v>
      </c>
      <c r="U54" s="246">
        <v>29000</v>
      </c>
      <c r="V54" s="216">
        <v>0</v>
      </c>
      <c r="W54" s="216">
        <v>0</v>
      </c>
      <c r="X54" s="216">
        <v>29000</v>
      </c>
      <c r="Y54" s="247">
        <v>5160</v>
      </c>
      <c r="Z54" s="110">
        <v>5160</v>
      </c>
      <c r="AA54" s="247">
        <v>0</v>
      </c>
      <c r="AB54" s="247">
        <v>0</v>
      </c>
      <c r="AC54" s="230">
        <f t="shared" si="12"/>
        <v>17.793103448275861</v>
      </c>
      <c r="AD54" s="231">
        <f t="shared" si="13"/>
        <v>100</v>
      </c>
      <c r="AE54" s="232">
        <f>IF(OR(Z54="", Z64="", Z64=0), "", Z54/Z$64*100)</f>
        <v>3.3311009362188291E-3</v>
      </c>
      <c r="AF54" s="111">
        <v>5720</v>
      </c>
      <c r="AG54" s="108">
        <f t="shared" si="14"/>
        <v>110.85271317829456</v>
      </c>
      <c r="AH54" s="109">
        <f t="shared" si="15"/>
        <v>3.863294090475749E-3</v>
      </c>
      <c r="AI54" s="112">
        <f t="shared" si="16"/>
        <v>5720</v>
      </c>
      <c r="AJ54" s="272" t="s">
        <v>38</v>
      </c>
      <c r="AK54" s="273" t="s">
        <v>82</v>
      </c>
      <c r="AL54" s="274" t="s">
        <v>59</v>
      </c>
      <c r="AM54" s="274" t="s">
        <v>40</v>
      </c>
      <c r="AN54" s="274" t="s">
        <v>40</v>
      </c>
      <c r="AO54" s="274" t="s">
        <v>87</v>
      </c>
      <c r="AP54" s="275" t="s">
        <v>88</v>
      </c>
      <c r="AQ54" s="276" t="s">
        <v>46</v>
      </c>
      <c r="AR54" s="273" t="s">
        <v>82</v>
      </c>
      <c r="AS54" s="274" t="s">
        <v>59</v>
      </c>
      <c r="AT54" s="274" t="s">
        <v>40</v>
      </c>
      <c r="AU54" s="274" t="s">
        <v>40</v>
      </c>
      <c r="AV54" s="274" t="s">
        <v>87</v>
      </c>
      <c r="AW54" s="275" t="s">
        <v>88</v>
      </c>
      <c r="AX54" s="277" t="s">
        <v>46</v>
      </c>
      <c r="AY54" s="113"/>
      <c r="AZ54" s="114"/>
      <c r="BA54" s="113"/>
    </row>
    <row r="55" spans="1:53" s="115" customFormat="1" ht="42" customHeight="1" thickBot="1" x14ac:dyDescent="0.2">
      <c r="A55" s="100" t="s">
        <v>82</v>
      </c>
      <c r="B55" s="101" t="s">
        <v>59</v>
      </c>
      <c r="C55" s="101" t="s">
        <v>40</v>
      </c>
      <c r="D55" s="101" t="s">
        <v>40</v>
      </c>
      <c r="E55" s="101" t="s">
        <v>89</v>
      </c>
      <c r="F55" s="102" t="s">
        <v>90</v>
      </c>
      <c r="G55" s="103" t="s">
        <v>46</v>
      </c>
      <c r="H55" s="104"/>
      <c r="I55" s="105">
        <v>36000</v>
      </c>
      <c r="J55" s="106">
        <v>0</v>
      </c>
      <c r="K55" s="106">
        <v>0</v>
      </c>
      <c r="L55" s="106">
        <v>36000</v>
      </c>
      <c r="M55" s="216">
        <v>29653</v>
      </c>
      <c r="N55" s="107">
        <v>29653</v>
      </c>
      <c r="O55" s="106">
        <v>0</v>
      </c>
      <c r="P55" s="106">
        <v>0</v>
      </c>
      <c r="Q55" s="216">
        <v>-6347</v>
      </c>
      <c r="R55" s="230">
        <f t="shared" si="10"/>
        <v>82.36944444444444</v>
      </c>
      <c r="S55" s="231">
        <f t="shared" si="11"/>
        <v>100</v>
      </c>
      <c r="T55" s="232">
        <f>IF(OR(N55="", N64="", N64=0), "", N55/N$64*100)</f>
        <v>1.96080326954572E-2</v>
      </c>
      <c r="U55" s="246">
        <v>29000</v>
      </c>
      <c r="V55" s="216">
        <v>0</v>
      </c>
      <c r="W55" s="216">
        <v>0</v>
      </c>
      <c r="X55" s="216">
        <v>29000</v>
      </c>
      <c r="Y55" s="247">
        <v>29787</v>
      </c>
      <c r="Z55" s="110">
        <v>29787</v>
      </c>
      <c r="AA55" s="247">
        <v>0</v>
      </c>
      <c r="AB55" s="247">
        <v>0</v>
      </c>
      <c r="AC55" s="230">
        <f t="shared" si="12"/>
        <v>102.71379310344828</v>
      </c>
      <c r="AD55" s="231">
        <f t="shared" si="13"/>
        <v>100</v>
      </c>
      <c r="AE55" s="232">
        <f>IF(OR(Z55="", Z64="", Z64=0), "", Z55/Z$64*100)</f>
        <v>1.922936116030044E-2</v>
      </c>
      <c r="AF55" s="111">
        <v>-134</v>
      </c>
      <c r="AG55" s="108">
        <f t="shared" si="14"/>
        <v>-0.44986067747675162</v>
      </c>
      <c r="AH55" s="109">
        <f t="shared" si="15"/>
        <v>3.7867153515675975E-4</v>
      </c>
      <c r="AI55" s="112">
        <f t="shared" si="16"/>
        <v>-134</v>
      </c>
      <c r="AJ55" s="272" t="s">
        <v>38</v>
      </c>
      <c r="AK55" s="273" t="s">
        <v>82</v>
      </c>
      <c r="AL55" s="274" t="s">
        <v>59</v>
      </c>
      <c r="AM55" s="274" t="s">
        <v>40</v>
      </c>
      <c r="AN55" s="274" t="s">
        <v>40</v>
      </c>
      <c r="AO55" s="274" t="s">
        <v>89</v>
      </c>
      <c r="AP55" s="275" t="s">
        <v>90</v>
      </c>
      <c r="AQ55" s="276" t="s">
        <v>46</v>
      </c>
      <c r="AR55" s="273" t="s">
        <v>82</v>
      </c>
      <c r="AS55" s="274" t="s">
        <v>59</v>
      </c>
      <c r="AT55" s="274" t="s">
        <v>40</v>
      </c>
      <c r="AU55" s="274" t="s">
        <v>40</v>
      </c>
      <c r="AV55" s="274" t="s">
        <v>89</v>
      </c>
      <c r="AW55" s="275" t="s">
        <v>90</v>
      </c>
      <c r="AX55" s="277" t="s">
        <v>46</v>
      </c>
      <c r="AY55" s="113"/>
      <c r="AZ55" s="130"/>
      <c r="BA55" s="131"/>
    </row>
    <row r="56" spans="1:53" s="115" customFormat="1" ht="42" customHeight="1" thickBot="1" x14ac:dyDescent="0.2">
      <c r="A56" s="100" t="s">
        <v>82</v>
      </c>
      <c r="B56" s="101" t="s">
        <v>59</v>
      </c>
      <c r="C56" s="101" t="s">
        <v>40</v>
      </c>
      <c r="D56" s="101" t="s">
        <v>40</v>
      </c>
      <c r="E56" s="101" t="s">
        <v>91</v>
      </c>
      <c r="F56" s="102" t="s">
        <v>92</v>
      </c>
      <c r="G56" s="103" t="s">
        <v>46</v>
      </c>
      <c r="H56" s="104" t="s">
        <v>139</v>
      </c>
      <c r="I56" s="105">
        <v>429000</v>
      </c>
      <c r="J56" s="106">
        <v>0</v>
      </c>
      <c r="K56" s="106">
        <v>0</v>
      </c>
      <c r="L56" s="106">
        <v>429000</v>
      </c>
      <c r="M56" s="216">
        <v>612000</v>
      </c>
      <c r="N56" s="107">
        <v>612000</v>
      </c>
      <c r="O56" s="106">
        <v>0</v>
      </c>
      <c r="P56" s="106">
        <v>0</v>
      </c>
      <c r="Q56" s="216">
        <v>183000</v>
      </c>
      <c r="R56" s="230">
        <f t="shared" si="10"/>
        <v>142.65734265734267</v>
      </c>
      <c r="S56" s="231">
        <f t="shared" si="11"/>
        <v>100</v>
      </c>
      <c r="T56" s="232">
        <f>IF(OR(N56="", N64="", N64=0), "", N56/N$64*100)</f>
        <v>0.40468472025157004</v>
      </c>
      <c r="U56" s="246">
        <v>441000</v>
      </c>
      <c r="V56" s="216">
        <v>0</v>
      </c>
      <c r="W56" s="216">
        <v>0</v>
      </c>
      <c r="X56" s="216">
        <v>441000</v>
      </c>
      <c r="Y56" s="247">
        <v>387000</v>
      </c>
      <c r="Z56" s="110">
        <v>387000</v>
      </c>
      <c r="AA56" s="247">
        <v>0</v>
      </c>
      <c r="AB56" s="247">
        <v>0</v>
      </c>
      <c r="AC56" s="230">
        <f t="shared" si="12"/>
        <v>87.755102040816325</v>
      </c>
      <c r="AD56" s="231">
        <f t="shared" si="13"/>
        <v>100</v>
      </c>
      <c r="AE56" s="232">
        <f>IF(OR(Z56="", Z64="", Z64=0), "", Z56/Z$64*100)</f>
        <v>0.2498325702164122</v>
      </c>
      <c r="AF56" s="111">
        <v>225000</v>
      </c>
      <c r="AG56" s="108">
        <f t="shared" si="14"/>
        <v>58.139534883720934</v>
      </c>
      <c r="AH56" s="109">
        <f t="shared" si="15"/>
        <v>0.15485215003515784</v>
      </c>
      <c r="AI56" s="112">
        <f t="shared" si="16"/>
        <v>225000</v>
      </c>
      <c r="AJ56" s="272" t="s">
        <v>38</v>
      </c>
      <c r="AK56" s="273" t="s">
        <v>82</v>
      </c>
      <c r="AL56" s="274" t="s">
        <v>59</v>
      </c>
      <c r="AM56" s="274" t="s">
        <v>40</v>
      </c>
      <c r="AN56" s="274" t="s">
        <v>40</v>
      </c>
      <c r="AO56" s="274" t="s">
        <v>91</v>
      </c>
      <c r="AP56" s="275" t="s">
        <v>92</v>
      </c>
      <c r="AQ56" s="276" t="s">
        <v>46</v>
      </c>
      <c r="AR56" s="273" t="s">
        <v>82</v>
      </c>
      <c r="AS56" s="274" t="s">
        <v>59</v>
      </c>
      <c r="AT56" s="274" t="s">
        <v>40</v>
      </c>
      <c r="AU56" s="274" t="s">
        <v>40</v>
      </c>
      <c r="AV56" s="274" t="s">
        <v>91</v>
      </c>
      <c r="AW56" s="275" t="s">
        <v>92</v>
      </c>
      <c r="AX56" s="277" t="s">
        <v>46</v>
      </c>
      <c r="AY56" s="113"/>
      <c r="AZ56" s="114"/>
      <c r="BA56" s="113"/>
    </row>
    <row r="57" spans="1:53" s="115" customFormat="1" ht="42" customHeight="1" thickBot="1" x14ac:dyDescent="0.2">
      <c r="A57" s="100" t="s">
        <v>82</v>
      </c>
      <c r="B57" s="101" t="s">
        <v>59</v>
      </c>
      <c r="C57" s="101" t="s">
        <v>40</v>
      </c>
      <c r="D57" s="101" t="s">
        <v>40</v>
      </c>
      <c r="E57" s="101" t="s">
        <v>93</v>
      </c>
      <c r="F57" s="102" t="s">
        <v>94</v>
      </c>
      <c r="G57" s="103" t="s">
        <v>46</v>
      </c>
      <c r="H57" s="104" t="s">
        <v>139</v>
      </c>
      <c r="I57" s="105">
        <v>50000</v>
      </c>
      <c r="J57" s="106">
        <v>0</v>
      </c>
      <c r="K57" s="106">
        <v>0</v>
      </c>
      <c r="L57" s="106">
        <v>50000</v>
      </c>
      <c r="M57" s="216">
        <v>100000</v>
      </c>
      <c r="N57" s="107">
        <v>100000</v>
      </c>
      <c r="O57" s="106">
        <v>0</v>
      </c>
      <c r="P57" s="106">
        <v>0</v>
      </c>
      <c r="Q57" s="216">
        <v>50000</v>
      </c>
      <c r="R57" s="230">
        <f t="shared" si="10"/>
        <v>200</v>
      </c>
      <c r="S57" s="231">
        <f t="shared" si="11"/>
        <v>100</v>
      </c>
      <c r="T57" s="232">
        <f>IF(OR(N57="", N64="", N64=0), "", N57/N$64*100)</f>
        <v>6.6124954289472224E-2</v>
      </c>
      <c r="U57" s="246">
        <v>50000</v>
      </c>
      <c r="V57" s="216">
        <v>0</v>
      </c>
      <c r="W57" s="216">
        <v>0</v>
      </c>
      <c r="X57" s="216">
        <v>50000</v>
      </c>
      <c r="Y57" s="247">
        <v>27500</v>
      </c>
      <c r="Z57" s="110">
        <v>27500</v>
      </c>
      <c r="AA57" s="247">
        <v>0</v>
      </c>
      <c r="AB57" s="247">
        <v>0</v>
      </c>
      <c r="AC57" s="230">
        <f t="shared" si="12"/>
        <v>55.000000000000007</v>
      </c>
      <c r="AD57" s="231">
        <f t="shared" si="13"/>
        <v>100</v>
      </c>
      <c r="AE57" s="232">
        <f>IF(OR(Z57="", Z64="", Z64=0), "", Z57/Z$64*100)</f>
        <v>1.7752960415894924E-2</v>
      </c>
      <c r="AF57" s="111">
        <v>72500</v>
      </c>
      <c r="AG57" s="108">
        <f t="shared" si="14"/>
        <v>263.63636363636363</v>
      </c>
      <c r="AH57" s="109">
        <f t="shared" si="15"/>
        <v>4.8371993873577296E-2</v>
      </c>
      <c r="AI57" s="112">
        <f t="shared" si="16"/>
        <v>72500</v>
      </c>
      <c r="AJ57" s="272" t="s">
        <v>38</v>
      </c>
      <c r="AK57" s="273" t="s">
        <v>82</v>
      </c>
      <c r="AL57" s="274" t="s">
        <v>59</v>
      </c>
      <c r="AM57" s="274" t="s">
        <v>40</v>
      </c>
      <c r="AN57" s="274" t="s">
        <v>40</v>
      </c>
      <c r="AO57" s="274" t="s">
        <v>93</v>
      </c>
      <c r="AP57" s="275" t="s">
        <v>94</v>
      </c>
      <c r="AQ57" s="276" t="s">
        <v>46</v>
      </c>
      <c r="AR57" s="273" t="s">
        <v>82</v>
      </c>
      <c r="AS57" s="274" t="s">
        <v>59</v>
      </c>
      <c r="AT57" s="274" t="s">
        <v>40</v>
      </c>
      <c r="AU57" s="274" t="s">
        <v>40</v>
      </c>
      <c r="AV57" s="274" t="s">
        <v>93</v>
      </c>
      <c r="AW57" s="275" t="s">
        <v>94</v>
      </c>
      <c r="AX57" s="277" t="s">
        <v>46</v>
      </c>
      <c r="AY57" s="113"/>
      <c r="AZ57" s="130"/>
      <c r="BA57" s="131"/>
    </row>
    <row r="58" spans="1:53" s="115" customFormat="1" ht="42" customHeight="1" thickBot="1" x14ac:dyDescent="0.2">
      <c r="A58" s="100" t="s">
        <v>82</v>
      </c>
      <c r="B58" s="101" t="s">
        <v>59</v>
      </c>
      <c r="C58" s="101" t="s">
        <v>40</v>
      </c>
      <c r="D58" s="101" t="s">
        <v>40</v>
      </c>
      <c r="E58" s="101" t="s">
        <v>95</v>
      </c>
      <c r="F58" s="102" t="s">
        <v>96</v>
      </c>
      <c r="G58" s="103" t="s">
        <v>46</v>
      </c>
      <c r="H58" s="104"/>
      <c r="I58" s="105">
        <v>50000</v>
      </c>
      <c r="J58" s="106">
        <v>0</v>
      </c>
      <c r="K58" s="106">
        <v>0</v>
      </c>
      <c r="L58" s="106">
        <v>50000</v>
      </c>
      <c r="M58" s="216">
        <v>76000</v>
      </c>
      <c r="N58" s="107">
        <v>76000</v>
      </c>
      <c r="O58" s="106">
        <v>0</v>
      </c>
      <c r="P58" s="106">
        <v>0</v>
      </c>
      <c r="Q58" s="216">
        <v>26000</v>
      </c>
      <c r="R58" s="230">
        <f t="shared" si="10"/>
        <v>152</v>
      </c>
      <c r="S58" s="231">
        <f t="shared" si="11"/>
        <v>100</v>
      </c>
      <c r="T58" s="232">
        <f>IF(OR(N58="", N64="", N64=0), "", N58/N$64*100)</f>
        <v>5.0254965259998896E-2</v>
      </c>
      <c r="U58" s="246">
        <v>65000</v>
      </c>
      <c r="V58" s="216">
        <v>0</v>
      </c>
      <c r="W58" s="216">
        <v>0</v>
      </c>
      <c r="X58" s="216">
        <v>65000</v>
      </c>
      <c r="Y58" s="247">
        <v>63000</v>
      </c>
      <c r="Z58" s="110">
        <v>63000</v>
      </c>
      <c r="AA58" s="247">
        <v>0</v>
      </c>
      <c r="AB58" s="247">
        <v>0</v>
      </c>
      <c r="AC58" s="230">
        <f t="shared" si="12"/>
        <v>96.92307692307692</v>
      </c>
      <c r="AD58" s="231">
        <f t="shared" si="13"/>
        <v>100</v>
      </c>
      <c r="AE58" s="232">
        <f>IF(OR(Z58="", Z64="", Z64=0), "", Z58/Z$64*100)</f>
        <v>4.0670418407322918E-2</v>
      </c>
      <c r="AF58" s="111">
        <v>13000</v>
      </c>
      <c r="AG58" s="108">
        <f t="shared" si="14"/>
        <v>20.634920634920633</v>
      </c>
      <c r="AH58" s="109">
        <f t="shared" si="15"/>
        <v>9.5845468526759778E-3</v>
      </c>
      <c r="AI58" s="112">
        <f t="shared" si="16"/>
        <v>13000</v>
      </c>
      <c r="AJ58" s="272" t="s">
        <v>38</v>
      </c>
      <c r="AK58" s="273" t="s">
        <v>82</v>
      </c>
      <c r="AL58" s="274" t="s">
        <v>59</v>
      </c>
      <c r="AM58" s="274" t="s">
        <v>40</v>
      </c>
      <c r="AN58" s="274" t="s">
        <v>40</v>
      </c>
      <c r="AO58" s="274" t="s">
        <v>95</v>
      </c>
      <c r="AP58" s="275" t="s">
        <v>96</v>
      </c>
      <c r="AQ58" s="276" t="s">
        <v>46</v>
      </c>
      <c r="AR58" s="273" t="s">
        <v>82</v>
      </c>
      <c r="AS58" s="274" t="s">
        <v>59</v>
      </c>
      <c r="AT58" s="274" t="s">
        <v>40</v>
      </c>
      <c r="AU58" s="274" t="s">
        <v>40</v>
      </c>
      <c r="AV58" s="274" t="s">
        <v>95</v>
      </c>
      <c r="AW58" s="275" t="s">
        <v>96</v>
      </c>
      <c r="AX58" s="277" t="s">
        <v>46</v>
      </c>
      <c r="AY58" s="113"/>
      <c r="AZ58" s="114"/>
      <c r="BA58" s="113"/>
    </row>
    <row r="59" spans="1:53" s="115" customFormat="1" ht="42" customHeight="1" thickBot="1" x14ac:dyDescent="0.2">
      <c r="A59" s="100" t="s">
        <v>82</v>
      </c>
      <c r="B59" s="101" t="s">
        <v>59</v>
      </c>
      <c r="C59" s="101" t="s">
        <v>40</v>
      </c>
      <c r="D59" s="101" t="s">
        <v>40</v>
      </c>
      <c r="E59" s="101" t="s">
        <v>97</v>
      </c>
      <c r="F59" s="102" t="s">
        <v>98</v>
      </c>
      <c r="G59" s="103" t="s">
        <v>46</v>
      </c>
      <c r="H59" s="104" t="s">
        <v>139</v>
      </c>
      <c r="I59" s="105">
        <v>250000</v>
      </c>
      <c r="J59" s="106">
        <v>-250000</v>
      </c>
      <c r="K59" s="106">
        <v>0</v>
      </c>
      <c r="L59" s="106">
        <v>0</v>
      </c>
      <c r="M59" s="216">
        <v>0</v>
      </c>
      <c r="N59" s="107">
        <v>0</v>
      </c>
      <c r="O59" s="106">
        <v>0</v>
      </c>
      <c r="P59" s="106">
        <v>0</v>
      </c>
      <c r="Q59" s="216">
        <v>0</v>
      </c>
      <c r="R59" s="230" t="str">
        <f t="shared" si="10"/>
        <v/>
      </c>
      <c r="S59" s="231" t="str">
        <f t="shared" si="11"/>
        <v/>
      </c>
      <c r="T59" s="232">
        <f>IF(OR(N59="", N64="", N64=0), "", N59/N$64*100)</f>
        <v>0</v>
      </c>
      <c r="U59" s="246">
        <v>250000</v>
      </c>
      <c r="V59" s="216">
        <v>-250000</v>
      </c>
      <c r="W59" s="216">
        <v>0</v>
      </c>
      <c r="X59" s="216">
        <v>0</v>
      </c>
      <c r="Y59" s="247">
        <v>0</v>
      </c>
      <c r="Z59" s="110">
        <v>0</v>
      </c>
      <c r="AA59" s="247">
        <v>0</v>
      </c>
      <c r="AB59" s="247">
        <v>0</v>
      </c>
      <c r="AC59" s="230" t="str">
        <f t="shared" si="12"/>
        <v/>
      </c>
      <c r="AD59" s="231" t="str">
        <f t="shared" si="13"/>
        <v/>
      </c>
      <c r="AE59" s="232">
        <f>IF(OR(Z59="", Z64="", Z64=0), "", Z59/Z$64*100)</f>
        <v>0</v>
      </c>
      <c r="AF59" s="111">
        <v>0</v>
      </c>
      <c r="AG59" s="108">
        <f t="shared" si="14"/>
        <v>0</v>
      </c>
      <c r="AH59" s="109">
        <f t="shared" si="15"/>
        <v>0</v>
      </c>
      <c r="AI59" s="112">
        <f t="shared" si="16"/>
        <v>0</v>
      </c>
      <c r="AJ59" s="272" t="s">
        <v>38</v>
      </c>
      <c r="AK59" s="273" t="s">
        <v>82</v>
      </c>
      <c r="AL59" s="274" t="s">
        <v>59</v>
      </c>
      <c r="AM59" s="274" t="s">
        <v>40</v>
      </c>
      <c r="AN59" s="274" t="s">
        <v>40</v>
      </c>
      <c r="AO59" s="274" t="s">
        <v>97</v>
      </c>
      <c r="AP59" s="275" t="s">
        <v>98</v>
      </c>
      <c r="AQ59" s="276" t="s">
        <v>46</v>
      </c>
      <c r="AR59" s="273" t="s">
        <v>82</v>
      </c>
      <c r="AS59" s="274" t="s">
        <v>59</v>
      </c>
      <c r="AT59" s="274" t="s">
        <v>40</v>
      </c>
      <c r="AU59" s="274" t="s">
        <v>40</v>
      </c>
      <c r="AV59" s="274" t="s">
        <v>97</v>
      </c>
      <c r="AW59" s="275" t="s">
        <v>98</v>
      </c>
      <c r="AX59" s="277" t="s">
        <v>46</v>
      </c>
      <c r="AY59" s="113"/>
      <c r="AZ59" s="130"/>
      <c r="BA59" s="131"/>
    </row>
    <row r="60" spans="1:53" s="115" customFormat="1" ht="42" customHeight="1" thickBot="1" x14ac:dyDescent="0.2">
      <c r="A60" s="100" t="s">
        <v>82</v>
      </c>
      <c r="B60" s="101" t="s">
        <v>59</v>
      </c>
      <c r="C60" s="101" t="s">
        <v>40</v>
      </c>
      <c r="D60" s="101" t="s">
        <v>40</v>
      </c>
      <c r="E60" s="101" t="s">
        <v>99</v>
      </c>
      <c r="F60" s="102" t="s">
        <v>100</v>
      </c>
      <c r="G60" s="103" t="s">
        <v>46</v>
      </c>
      <c r="H60" s="104"/>
      <c r="I60" s="105">
        <v>600000</v>
      </c>
      <c r="J60" s="106">
        <v>0</v>
      </c>
      <c r="K60" s="106">
        <v>0</v>
      </c>
      <c r="L60" s="106">
        <v>600000</v>
      </c>
      <c r="M60" s="216">
        <v>440000</v>
      </c>
      <c r="N60" s="107">
        <v>440000</v>
      </c>
      <c r="O60" s="106">
        <v>0</v>
      </c>
      <c r="P60" s="106">
        <v>0</v>
      </c>
      <c r="Q60" s="216">
        <v>-160000</v>
      </c>
      <c r="R60" s="230">
        <f t="shared" si="10"/>
        <v>73.333333333333329</v>
      </c>
      <c r="S60" s="231">
        <f t="shared" si="11"/>
        <v>100</v>
      </c>
      <c r="T60" s="232">
        <f>IF(OR(N60="", N64="", N64=0), "", N60/N$64*100)</f>
        <v>0.29094979887367778</v>
      </c>
      <c r="U60" s="246">
        <v>800000</v>
      </c>
      <c r="V60" s="216">
        <v>-400000</v>
      </c>
      <c r="W60" s="216">
        <v>0</v>
      </c>
      <c r="X60" s="216">
        <v>400000</v>
      </c>
      <c r="Y60" s="247">
        <v>240000</v>
      </c>
      <c r="Z60" s="110">
        <v>240000</v>
      </c>
      <c r="AA60" s="247">
        <v>0</v>
      </c>
      <c r="AB60" s="247">
        <v>0</v>
      </c>
      <c r="AC60" s="230">
        <f t="shared" si="12"/>
        <v>60</v>
      </c>
      <c r="AD60" s="231">
        <f t="shared" si="13"/>
        <v>100</v>
      </c>
      <c r="AE60" s="232">
        <f>IF(OR(Z60="", Z64="", Z64=0), "", Z60/Z$64*100)</f>
        <v>0.15493492726599206</v>
      </c>
      <c r="AF60" s="111">
        <v>200000</v>
      </c>
      <c r="AG60" s="108">
        <f t="shared" si="14"/>
        <v>83.333333333333343</v>
      </c>
      <c r="AH60" s="109">
        <f t="shared" si="15"/>
        <v>0.13601487160768572</v>
      </c>
      <c r="AI60" s="112">
        <f t="shared" si="16"/>
        <v>200000</v>
      </c>
      <c r="AJ60" s="272" t="s">
        <v>38</v>
      </c>
      <c r="AK60" s="273" t="s">
        <v>82</v>
      </c>
      <c r="AL60" s="274" t="s">
        <v>59</v>
      </c>
      <c r="AM60" s="274" t="s">
        <v>40</v>
      </c>
      <c r="AN60" s="274" t="s">
        <v>40</v>
      </c>
      <c r="AO60" s="274" t="s">
        <v>99</v>
      </c>
      <c r="AP60" s="275" t="s">
        <v>100</v>
      </c>
      <c r="AQ60" s="276" t="s">
        <v>46</v>
      </c>
      <c r="AR60" s="273" t="s">
        <v>82</v>
      </c>
      <c r="AS60" s="274" t="s">
        <v>59</v>
      </c>
      <c r="AT60" s="274" t="s">
        <v>40</v>
      </c>
      <c r="AU60" s="274" t="s">
        <v>40</v>
      </c>
      <c r="AV60" s="274" t="s">
        <v>99</v>
      </c>
      <c r="AW60" s="275" t="s">
        <v>100</v>
      </c>
      <c r="AX60" s="277" t="s">
        <v>46</v>
      </c>
      <c r="AY60" s="113"/>
      <c r="AZ60" s="114"/>
      <c r="BA60" s="113"/>
    </row>
    <row r="61" spans="1:53" s="115" customFormat="1" ht="42" customHeight="1" thickBot="1" x14ac:dyDescent="0.2">
      <c r="A61" s="100" t="s">
        <v>82</v>
      </c>
      <c r="B61" s="101" t="s">
        <v>59</v>
      </c>
      <c r="C61" s="101" t="s">
        <v>40</v>
      </c>
      <c r="D61" s="101" t="s">
        <v>40</v>
      </c>
      <c r="E61" s="101" t="s">
        <v>101</v>
      </c>
      <c r="F61" s="102" t="s">
        <v>102</v>
      </c>
      <c r="G61" s="103" t="s">
        <v>46</v>
      </c>
      <c r="H61" s="104"/>
      <c r="I61" s="105">
        <v>17000</v>
      </c>
      <c r="J61" s="106">
        <v>0</v>
      </c>
      <c r="K61" s="106">
        <v>0</v>
      </c>
      <c r="L61" s="106">
        <v>17000</v>
      </c>
      <c r="M61" s="216">
        <v>15261</v>
      </c>
      <c r="N61" s="107">
        <v>15261</v>
      </c>
      <c r="O61" s="106">
        <v>0</v>
      </c>
      <c r="P61" s="106">
        <v>0</v>
      </c>
      <c r="Q61" s="216">
        <v>-1739</v>
      </c>
      <c r="R61" s="230">
        <f t="shared" si="10"/>
        <v>89.770588235294113</v>
      </c>
      <c r="S61" s="231">
        <f t="shared" si="11"/>
        <v>100</v>
      </c>
      <c r="T61" s="232">
        <f>IF(OR(N61="", N64="", N64=0), "", N61/N$64*100)</f>
        <v>1.0091329274116356E-2</v>
      </c>
      <c r="U61" s="246">
        <v>57000</v>
      </c>
      <c r="V61" s="216">
        <v>0</v>
      </c>
      <c r="W61" s="216">
        <v>0</v>
      </c>
      <c r="X61" s="216">
        <v>57000</v>
      </c>
      <c r="Y61" s="247">
        <v>10307</v>
      </c>
      <c r="Z61" s="110">
        <v>10307</v>
      </c>
      <c r="AA61" s="247">
        <v>0</v>
      </c>
      <c r="AB61" s="247">
        <v>0</v>
      </c>
      <c r="AC61" s="230">
        <f t="shared" si="12"/>
        <v>18.082456140350878</v>
      </c>
      <c r="AD61" s="231">
        <f t="shared" si="13"/>
        <v>100</v>
      </c>
      <c r="AE61" s="232">
        <f>IF(OR(Z61="", Z64="", Z64=0), "", Z61/Z$64*100)</f>
        <v>6.6538095638774171E-3</v>
      </c>
      <c r="AF61" s="111">
        <v>4954</v>
      </c>
      <c r="AG61" s="108">
        <f t="shared" si="14"/>
        <v>48.064422237314446</v>
      </c>
      <c r="AH61" s="109">
        <f t="shared" si="15"/>
        <v>3.4375197102389388E-3</v>
      </c>
      <c r="AI61" s="112">
        <f t="shared" si="16"/>
        <v>4954</v>
      </c>
      <c r="AJ61" s="272" t="s">
        <v>38</v>
      </c>
      <c r="AK61" s="273" t="s">
        <v>82</v>
      </c>
      <c r="AL61" s="274" t="s">
        <v>59</v>
      </c>
      <c r="AM61" s="274" t="s">
        <v>40</v>
      </c>
      <c r="AN61" s="274" t="s">
        <v>40</v>
      </c>
      <c r="AO61" s="274" t="s">
        <v>101</v>
      </c>
      <c r="AP61" s="275" t="s">
        <v>102</v>
      </c>
      <c r="AQ61" s="276" t="s">
        <v>46</v>
      </c>
      <c r="AR61" s="273" t="s">
        <v>82</v>
      </c>
      <c r="AS61" s="274" t="s">
        <v>59</v>
      </c>
      <c r="AT61" s="274" t="s">
        <v>40</v>
      </c>
      <c r="AU61" s="274" t="s">
        <v>40</v>
      </c>
      <c r="AV61" s="274" t="s">
        <v>101</v>
      </c>
      <c r="AW61" s="275" t="s">
        <v>102</v>
      </c>
      <c r="AX61" s="277" t="s">
        <v>46</v>
      </c>
      <c r="AY61" s="113"/>
      <c r="AZ61" s="130"/>
      <c r="BA61" s="131"/>
    </row>
    <row r="62" spans="1:53" s="115" customFormat="1" ht="42" customHeight="1" thickBot="1" x14ac:dyDescent="0.2">
      <c r="A62" s="100" t="s">
        <v>82</v>
      </c>
      <c r="B62" s="101" t="s">
        <v>59</v>
      </c>
      <c r="C62" s="101" t="s">
        <v>40</v>
      </c>
      <c r="D62" s="101" t="s">
        <v>40</v>
      </c>
      <c r="E62" s="101" t="s">
        <v>103</v>
      </c>
      <c r="F62" s="102" t="s">
        <v>104</v>
      </c>
      <c r="G62" s="103" t="s">
        <v>46</v>
      </c>
      <c r="H62" s="104"/>
      <c r="I62" s="105">
        <v>480000</v>
      </c>
      <c r="J62" s="106">
        <v>0</v>
      </c>
      <c r="K62" s="106">
        <v>0</v>
      </c>
      <c r="L62" s="106">
        <v>480000</v>
      </c>
      <c r="M62" s="216">
        <v>480000</v>
      </c>
      <c r="N62" s="107">
        <v>480000</v>
      </c>
      <c r="O62" s="106">
        <v>0</v>
      </c>
      <c r="P62" s="106">
        <v>0</v>
      </c>
      <c r="Q62" s="216">
        <v>0</v>
      </c>
      <c r="R62" s="230">
        <f t="shared" si="10"/>
        <v>100</v>
      </c>
      <c r="S62" s="231">
        <f t="shared" si="11"/>
        <v>100</v>
      </c>
      <c r="T62" s="232">
        <f>IF(OR(N62="", N64="", N64=0), "", N62/N$64*100)</f>
        <v>0.31739978058946666</v>
      </c>
      <c r="U62" s="246">
        <v>480000</v>
      </c>
      <c r="V62" s="216">
        <v>0</v>
      </c>
      <c r="W62" s="216">
        <v>0</v>
      </c>
      <c r="X62" s="216">
        <v>480000</v>
      </c>
      <c r="Y62" s="247">
        <v>480000</v>
      </c>
      <c r="Z62" s="110">
        <v>480000</v>
      </c>
      <c r="AA62" s="247">
        <v>0</v>
      </c>
      <c r="AB62" s="247">
        <v>0</v>
      </c>
      <c r="AC62" s="230">
        <f t="shared" si="12"/>
        <v>100</v>
      </c>
      <c r="AD62" s="231">
        <f t="shared" si="13"/>
        <v>100</v>
      </c>
      <c r="AE62" s="232">
        <f>IF(OR(Z62="", Z64="", Z64=0), "", Z62/Z$64*100)</f>
        <v>0.30986985453198412</v>
      </c>
      <c r="AF62" s="111">
        <v>0</v>
      </c>
      <c r="AG62" s="108">
        <f t="shared" si="14"/>
        <v>0</v>
      </c>
      <c r="AH62" s="109">
        <f t="shared" si="15"/>
        <v>7.5299260574825388E-3</v>
      </c>
      <c r="AI62" s="112">
        <f t="shared" si="16"/>
        <v>0</v>
      </c>
      <c r="AJ62" s="272" t="s">
        <v>38</v>
      </c>
      <c r="AK62" s="273" t="s">
        <v>82</v>
      </c>
      <c r="AL62" s="274" t="s">
        <v>59</v>
      </c>
      <c r="AM62" s="274" t="s">
        <v>40</v>
      </c>
      <c r="AN62" s="274" t="s">
        <v>40</v>
      </c>
      <c r="AO62" s="274" t="s">
        <v>103</v>
      </c>
      <c r="AP62" s="275" t="s">
        <v>104</v>
      </c>
      <c r="AQ62" s="276" t="s">
        <v>46</v>
      </c>
      <c r="AR62" s="273" t="s">
        <v>82</v>
      </c>
      <c r="AS62" s="274" t="s">
        <v>59</v>
      </c>
      <c r="AT62" s="274" t="s">
        <v>40</v>
      </c>
      <c r="AU62" s="274" t="s">
        <v>40</v>
      </c>
      <c r="AV62" s="274" t="s">
        <v>103</v>
      </c>
      <c r="AW62" s="275" t="s">
        <v>104</v>
      </c>
      <c r="AX62" s="277" t="s">
        <v>46</v>
      </c>
      <c r="AY62" s="113"/>
      <c r="AZ62" s="114"/>
      <c r="BA62" s="113"/>
    </row>
    <row r="63" spans="1:53" s="115" customFormat="1" ht="42" customHeight="1" thickBot="1" x14ac:dyDescent="0.2">
      <c r="A63" s="100" t="s">
        <v>82</v>
      </c>
      <c r="B63" s="101" t="s">
        <v>59</v>
      </c>
      <c r="C63" s="101" t="s">
        <v>40</v>
      </c>
      <c r="D63" s="101" t="s">
        <v>40</v>
      </c>
      <c r="E63" s="101" t="s">
        <v>105</v>
      </c>
      <c r="F63" s="102" t="s">
        <v>106</v>
      </c>
      <c r="G63" s="103" t="s">
        <v>46</v>
      </c>
      <c r="H63" s="104"/>
      <c r="I63" s="105">
        <v>60000</v>
      </c>
      <c r="J63" s="106">
        <v>0</v>
      </c>
      <c r="K63" s="106">
        <v>0</v>
      </c>
      <c r="L63" s="106">
        <v>60000</v>
      </c>
      <c r="M63" s="216">
        <v>60000</v>
      </c>
      <c r="N63" s="107">
        <v>60000</v>
      </c>
      <c r="O63" s="106">
        <v>0</v>
      </c>
      <c r="P63" s="106">
        <v>0</v>
      </c>
      <c r="Q63" s="216">
        <v>0</v>
      </c>
      <c r="R63" s="230">
        <f t="shared" si="10"/>
        <v>100</v>
      </c>
      <c r="S63" s="231">
        <f t="shared" si="11"/>
        <v>100</v>
      </c>
      <c r="T63" s="232">
        <f>IF(OR(N63="", N64="", N64=0), "", N63/N$64*100)</f>
        <v>3.9674972573683333E-2</v>
      </c>
      <c r="U63" s="246">
        <v>0</v>
      </c>
      <c r="V63" s="216">
        <v>0</v>
      </c>
      <c r="W63" s="216">
        <v>0</v>
      </c>
      <c r="X63" s="216">
        <v>0</v>
      </c>
      <c r="Y63" s="247">
        <v>0</v>
      </c>
      <c r="Z63" s="110">
        <v>0</v>
      </c>
      <c r="AA63" s="247">
        <v>0</v>
      </c>
      <c r="AB63" s="247">
        <v>0</v>
      </c>
      <c r="AC63" s="230" t="str">
        <f t="shared" si="12"/>
        <v/>
      </c>
      <c r="AD63" s="231" t="str">
        <f t="shared" si="13"/>
        <v/>
      </c>
      <c r="AE63" s="232">
        <f>IF(OR(Z63="", Z64="", Z64=0), "", Z63/Z$64*100)</f>
        <v>0</v>
      </c>
      <c r="AF63" s="111">
        <v>60000</v>
      </c>
      <c r="AG63" s="108" t="str">
        <f t="shared" si="14"/>
        <v>皆増</v>
      </c>
      <c r="AH63" s="109">
        <f t="shared" si="15"/>
        <v>3.9674972573683333E-2</v>
      </c>
      <c r="AI63" s="112">
        <f t="shared" si="16"/>
        <v>60000</v>
      </c>
      <c r="AJ63" s="272" t="s">
        <v>38</v>
      </c>
      <c r="AK63" s="273" t="s">
        <v>82</v>
      </c>
      <c r="AL63" s="274" t="s">
        <v>59</v>
      </c>
      <c r="AM63" s="274" t="s">
        <v>40</v>
      </c>
      <c r="AN63" s="274" t="s">
        <v>40</v>
      </c>
      <c r="AO63" s="274" t="s">
        <v>105</v>
      </c>
      <c r="AP63" s="275" t="s">
        <v>106</v>
      </c>
      <c r="AQ63" s="276" t="s">
        <v>46</v>
      </c>
      <c r="AR63" s="273" t="s">
        <v>82</v>
      </c>
      <c r="AS63" s="274" t="s">
        <v>59</v>
      </c>
      <c r="AT63" s="274" t="s">
        <v>40</v>
      </c>
      <c r="AU63" s="274" t="s">
        <v>40</v>
      </c>
      <c r="AV63" s="274" t="s">
        <v>105</v>
      </c>
      <c r="AW63" s="275" t="s">
        <v>106</v>
      </c>
      <c r="AX63" s="277" t="s">
        <v>46</v>
      </c>
      <c r="AY63" s="113"/>
      <c r="AZ63" s="130"/>
      <c r="BA63" s="131"/>
    </row>
    <row r="64" spans="1:53" ht="42" customHeight="1" thickBot="1" x14ac:dyDescent="0.2">
      <c r="A64" s="447" t="s">
        <v>107</v>
      </c>
      <c r="B64" s="448" t="s">
        <v>38</v>
      </c>
      <c r="C64" s="448" t="s">
        <v>38</v>
      </c>
      <c r="D64" s="448" t="s">
        <v>38</v>
      </c>
      <c r="E64" s="448" t="s">
        <v>38</v>
      </c>
      <c r="F64" s="448" t="s">
        <v>38</v>
      </c>
      <c r="G64" s="449" t="s">
        <v>38</v>
      </c>
      <c r="H64" s="12"/>
      <c r="I64" s="62">
        <v>16818000</v>
      </c>
      <c r="J64" s="63">
        <v>167029000</v>
      </c>
      <c r="K64" s="63">
        <v>7349000</v>
      </c>
      <c r="L64" s="63">
        <v>191196000</v>
      </c>
      <c r="M64" s="218">
        <v>151228838</v>
      </c>
      <c r="N64" s="83">
        <v>151228838</v>
      </c>
      <c r="O64" s="63">
        <v>0</v>
      </c>
      <c r="P64" s="63">
        <v>0</v>
      </c>
      <c r="Q64" s="218">
        <v>-39967162</v>
      </c>
      <c r="R64" s="236">
        <f t="shared" si="10"/>
        <v>79.096235276888635</v>
      </c>
      <c r="S64" s="237">
        <f t="shared" si="11"/>
        <v>100</v>
      </c>
      <c r="T64" s="238">
        <f>IF(OR(N64="", N64="", N64=0), "", N64/N64*100)</f>
        <v>100</v>
      </c>
      <c r="U64" s="250">
        <v>94029000</v>
      </c>
      <c r="V64" s="218">
        <v>69732000</v>
      </c>
      <c r="W64" s="218">
        <v>0</v>
      </c>
      <c r="X64" s="218">
        <v>163761000</v>
      </c>
      <c r="Y64" s="251">
        <v>154903742</v>
      </c>
      <c r="Z64" s="88">
        <v>154903742</v>
      </c>
      <c r="AA64" s="251">
        <v>0</v>
      </c>
      <c r="AB64" s="218">
        <v>0</v>
      </c>
      <c r="AC64" s="236">
        <f t="shared" si="12"/>
        <v>94.591350810021922</v>
      </c>
      <c r="AD64" s="237">
        <f t="shared" si="13"/>
        <v>100</v>
      </c>
      <c r="AE64" s="238">
        <f>IF(OR(Z64="", Z64="", Z64=0), "", Z64/Z64*100)</f>
        <v>100</v>
      </c>
      <c r="AF64" s="66">
        <v>-3674904</v>
      </c>
      <c r="AG64" s="64">
        <f t="shared" si="14"/>
        <v>-2.372379099789597</v>
      </c>
      <c r="AH64" s="65">
        <f t="shared" si="15"/>
        <v>0</v>
      </c>
      <c r="AI64" s="76">
        <f t="shared" si="16"/>
        <v>-3674904</v>
      </c>
      <c r="AJ64" s="284" t="s">
        <v>38</v>
      </c>
      <c r="AK64" s="253" t="s">
        <v>38</v>
      </c>
      <c r="AL64" s="253" t="s">
        <v>38</v>
      </c>
      <c r="AM64" s="253" t="s">
        <v>38</v>
      </c>
      <c r="AN64" s="253" t="s">
        <v>38</v>
      </c>
      <c r="AO64" s="253" t="s">
        <v>38</v>
      </c>
      <c r="AP64" s="284" t="s">
        <v>38</v>
      </c>
      <c r="AQ64" s="284" t="s">
        <v>38</v>
      </c>
      <c r="AR64" s="253" t="s">
        <v>38</v>
      </c>
      <c r="AS64" s="253" t="s">
        <v>38</v>
      </c>
      <c r="AT64" s="253" t="s">
        <v>38</v>
      </c>
      <c r="AU64" s="253" t="s">
        <v>38</v>
      </c>
      <c r="AV64" s="253" t="s">
        <v>38</v>
      </c>
      <c r="AW64" s="284" t="s">
        <v>38</v>
      </c>
      <c r="AX64" s="284" t="s">
        <v>38</v>
      </c>
      <c r="AY64" s="74"/>
      <c r="AZ64" s="89"/>
      <c r="BA64" s="75"/>
    </row>
    <row r="65" spans="1:53" ht="26.25" customHeight="1" x14ac:dyDescent="0.15">
      <c r="AI65" s="24"/>
    </row>
    <row r="66" spans="1:53" ht="26.25" customHeight="1" x14ac:dyDescent="0.15">
      <c r="A66" s="1" t="s">
        <v>35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4"/>
      <c r="AJ66"/>
      <c r="AK66" s="1"/>
      <c r="AL66" s="2"/>
      <c r="AM66" s="2"/>
      <c r="AN66" s="2"/>
      <c r="AO66" s="2"/>
      <c r="AP66" s="2"/>
      <c r="AQ66" s="2"/>
      <c r="AR66" s="1"/>
      <c r="AS66" s="2"/>
      <c r="AT66" s="2"/>
      <c r="AU66" s="2"/>
      <c r="AV66" s="2"/>
      <c r="AW66" s="2"/>
      <c r="AX66" s="2"/>
    </row>
    <row r="67" spans="1:53" ht="26.25" customHeight="1" thickBot="1" x14ac:dyDescent="0.2">
      <c r="A67" s="6" t="s">
        <v>36</v>
      </c>
      <c r="B67" s="3"/>
      <c r="C67" s="3"/>
      <c r="D67" s="3"/>
      <c r="E67" s="3"/>
      <c r="F67"/>
      <c r="G67" s="22"/>
      <c r="H67" s="22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4" t="s">
        <v>0</v>
      </c>
      <c r="AI67" s="24"/>
      <c r="AJ67" s="1" t="s">
        <v>1</v>
      </c>
      <c r="AK67" s="3"/>
      <c r="AL67" s="3"/>
      <c r="AM67" s="3"/>
      <c r="AN67" s="3"/>
      <c r="AO67" s="3"/>
      <c r="AP67"/>
      <c r="AQ67"/>
      <c r="AR67" s="3"/>
      <c r="AS67" s="3"/>
      <c r="AT67" s="3"/>
      <c r="AU67" s="3"/>
      <c r="AV67" s="3"/>
      <c r="AW67"/>
      <c r="AX67"/>
    </row>
    <row r="68" spans="1:53" ht="15" customHeight="1" x14ac:dyDescent="0.15">
      <c r="A68" s="450" t="s">
        <v>2</v>
      </c>
      <c r="B68" s="451"/>
      <c r="C68" s="451"/>
      <c r="D68" s="451"/>
      <c r="E68" s="451"/>
      <c r="F68" s="452"/>
      <c r="G68" s="374" t="s">
        <v>3</v>
      </c>
      <c r="H68" s="375"/>
      <c r="I68" s="443" t="s">
        <v>4</v>
      </c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454"/>
      <c r="U68" s="443" t="s">
        <v>5</v>
      </c>
      <c r="V68" s="444"/>
      <c r="W68" s="444"/>
      <c r="X68" s="444"/>
      <c r="Y68" s="444"/>
      <c r="Z68" s="444"/>
      <c r="AA68" s="444"/>
      <c r="AB68" s="444"/>
      <c r="AC68" s="444"/>
      <c r="AD68" s="444"/>
      <c r="AE68" s="454"/>
      <c r="AF68" s="443" t="s">
        <v>6</v>
      </c>
      <c r="AG68" s="444"/>
      <c r="AH68" s="444"/>
      <c r="AI68" s="384" t="s">
        <v>144</v>
      </c>
      <c r="AJ68" s="460" t="s">
        <v>7</v>
      </c>
      <c r="AK68" s="462" t="s">
        <v>8</v>
      </c>
      <c r="AL68" s="463"/>
      <c r="AM68" s="463"/>
      <c r="AN68" s="463"/>
      <c r="AO68" s="463"/>
      <c r="AP68" s="463"/>
      <c r="AQ68" s="464"/>
      <c r="AR68" s="462" t="s">
        <v>9</v>
      </c>
      <c r="AS68" s="463"/>
      <c r="AT68" s="463"/>
      <c r="AU68" s="463"/>
      <c r="AV68" s="463"/>
      <c r="AW68" s="463"/>
      <c r="AX68" s="464"/>
      <c r="AY68" s="382" t="s">
        <v>146</v>
      </c>
      <c r="AZ68" s="382" t="s">
        <v>148</v>
      </c>
      <c r="BA68" s="382" t="s">
        <v>147</v>
      </c>
    </row>
    <row r="69" spans="1:53" ht="15" customHeight="1" x14ac:dyDescent="0.15">
      <c r="A69" s="453"/>
      <c r="B69" s="431"/>
      <c r="C69" s="431"/>
      <c r="D69" s="431"/>
      <c r="E69" s="431"/>
      <c r="F69" s="432"/>
      <c r="G69" s="376"/>
      <c r="H69" s="377"/>
      <c r="I69" s="438" t="s">
        <v>10</v>
      </c>
      <c r="J69" s="439"/>
      <c r="K69" s="439"/>
      <c r="L69" s="440"/>
      <c r="M69" s="416" t="s">
        <v>108</v>
      </c>
      <c r="N69" s="407" t="s">
        <v>109</v>
      </c>
      <c r="O69" s="407" t="s">
        <v>110</v>
      </c>
      <c r="P69" s="407" t="s">
        <v>111</v>
      </c>
      <c r="Q69" s="391" t="s">
        <v>15</v>
      </c>
      <c r="R69" s="418" t="s">
        <v>16</v>
      </c>
      <c r="S69" s="419"/>
      <c r="T69" s="420" t="s">
        <v>17</v>
      </c>
      <c r="U69" s="436" t="s">
        <v>10</v>
      </c>
      <c r="V69" s="437"/>
      <c r="W69" s="437"/>
      <c r="X69" s="419"/>
      <c r="Y69" s="416" t="s">
        <v>108</v>
      </c>
      <c r="Z69" s="407" t="s">
        <v>109</v>
      </c>
      <c r="AA69" s="416" t="s">
        <v>110</v>
      </c>
      <c r="AB69" s="416" t="s">
        <v>111</v>
      </c>
      <c r="AC69" s="418" t="s">
        <v>16</v>
      </c>
      <c r="AD69" s="419"/>
      <c r="AE69" s="420" t="s">
        <v>17</v>
      </c>
      <c r="AF69" s="422" t="s">
        <v>18</v>
      </c>
      <c r="AG69" s="414" t="s">
        <v>112</v>
      </c>
      <c r="AH69" s="465" t="s">
        <v>20</v>
      </c>
      <c r="AI69" s="385"/>
      <c r="AJ69" s="425"/>
      <c r="AK69" s="396" t="s">
        <v>2</v>
      </c>
      <c r="AL69" s="397"/>
      <c r="AM69" s="397"/>
      <c r="AN69" s="397"/>
      <c r="AO69" s="397"/>
      <c r="AP69" s="398"/>
      <c r="AQ69" s="402" t="s">
        <v>3</v>
      </c>
      <c r="AR69" s="404" t="s">
        <v>2</v>
      </c>
      <c r="AS69" s="405"/>
      <c r="AT69" s="405"/>
      <c r="AU69" s="405"/>
      <c r="AV69" s="405"/>
      <c r="AW69" s="406"/>
      <c r="AX69" s="409" t="s">
        <v>3</v>
      </c>
      <c r="AY69" s="383"/>
      <c r="AZ69" s="383"/>
      <c r="BA69" s="383"/>
    </row>
    <row r="70" spans="1:53" ht="15" customHeight="1" x14ac:dyDescent="0.15">
      <c r="A70" s="453"/>
      <c r="B70" s="431"/>
      <c r="C70" s="431"/>
      <c r="D70" s="431"/>
      <c r="E70" s="431"/>
      <c r="F70" s="432"/>
      <c r="G70" s="376"/>
      <c r="H70" s="377"/>
      <c r="I70" s="410" t="s">
        <v>21</v>
      </c>
      <c r="J70" s="412" t="s">
        <v>22</v>
      </c>
      <c r="K70" s="414" t="s">
        <v>23</v>
      </c>
      <c r="L70" s="412" t="s">
        <v>24</v>
      </c>
      <c r="M70" s="417"/>
      <c r="N70" s="408"/>
      <c r="O70" s="408"/>
      <c r="P70" s="408"/>
      <c r="Q70" s="392"/>
      <c r="R70" s="387" t="s">
        <v>25</v>
      </c>
      <c r="S70" s="387" t="s">
        <v>26</v>
      </c>
      <c r="T70" s="421"/>
      <c r="U70" s="389" t="s">
        <v>21</v>
      </c>
      <c r="V70" s="387" t="s">
        <v>22</v>
      </c>
      <c r="W70" s="391" t="s">
        <v>23</v>
      </c>
      <c r="X70" s="387" t="s">
        <v>24</v>
      </c>
      <c r="Y70" s="417"/>
      <c r="Z70" s="408"/>
      <c r="AA70" s="417"/>
      <c r="AB70" s="417"/>
      <c r="AC70" s="387" t="s">
        <v>25</v>
      </c>
      <c r="AD70" s="387" t="s">
        <v>26</v>
      </c>
      <c r="AE70" s="421"/>
      <c r="AF70" s="423"/>
      <c r="AG70" s="415"/>
      <c r="AH70" s="376"/>
      <c r="AI70" s="385"/>
      <c r="AJ70" s="425"/>
      <c r="AK70" s="399"/>
      <c r="AL70" s="400"/>
      <c r="AM70" s="400"/>
      <c r="AN70" s="400"/>
      <c r="AO70" s="400"/>
      <c r="AP70" s="401"/>
      <c r="AQ70" s="403"/>
      <c r="AR70" s="404"/>
      <c r="AS70" s="405"/>
      <c r="AT70" s="405"/>
      <c r="AU70" s="405"/>
      <c r="AV70" s="405"/>
      <c r="AW70" s="406"/>
      <c r="AX70" s="409"/>
      <c r="AY70" s="383"/>
      <c r="AZ70" s="383"/>
      <c r="BA70" s="383"/>
    </row>
    <row r="71" spans="1:53" ht="15" customHeight="1" x14ac:dyDescent="0.15">
      <c r="A71" s="453"/>
      <c r="B71" s="431"/>
      <c r="C71" s="431"/>
      <c r="D71" s="431"/>
      <c r="E71" s="431"/>
      <c r="F71" s="432"/>
      <c r="G71" s="376"/>
      <c r="H71" s="377"/>
      <c r="I71" s="411"/>
      <c r="J71" s="413"/>
      <c r="K71" s="415"/>
      <c r="L71" s="413"/>
      <c r="M71" s="417"/>
      <c r="N71" s="408"/>
      <c r="O71" s="408"/>
      <c r="P71" s="408"/>
      <c r="Q71" s="392"/>
      <c r="R71" s="388"/>
      <c r="S71" s="388"/>
      <c r="T71" s="421"/>
      <c r="U71" s="390"/>
      <c r="V71" s="388"/>
      <c r="W71" s="392"/>
      <c r="X71" s="388"/>
      <c r="Y71" s="417"/>
      <c r="Z71" s="408"/>
      <c r="AA71" s="417"/>
      <c r="AB71" s="417"/>
      <c r="AC71" s="388"/>
      <c r="AD71" s="388"/>
      <c r="AE71" s="421"/>
      <c r="AF71" s="423"/>
      <c r="AG71" s="415"/>
      <c r="AH71" s="376"/>
      <c r="AI71" s="385"/>
      <c r="AJ71" s="425"/>
      <c r="AK71" s="399"/>
      <c r="AL71" s="400"/>
      <c r="AM71" s="400"/>
      <c r="AN71" s="400"/>
      <c r="AO71" s="400"/>
      <c r="AP71" s="401"/>
      <c r="AQ71" s="403"/>
      <c r="AR71" s="396"/>
      <c r="AS71" s="397"/>
      <c r="AT71" s="397"/>
      <c r="AU71" s="397"/>
      <c r="AV71" s="397"/>
      <c r="AW71" s="398"/>
      <c r="AX71" s="402"/>
      <c r="AY71" s="383"/>
      <c r="AZ71" s="383"/>
      <c r="BA71" s="383"/>
    </row>
    <row r="72" spans="1:53" ht="15" customHeight="1" thickBot="1" x14ac:dyDescent="0.2">
      <c r="A72" s="67"/>
      <c r="B72" s="68"/>
      <c r="C72" s="68"/>
      <c r="D72" s="68"/>
      <c r="E72" s="68"/>
      <c r="F72" s="68"/>
      <c r="G72" s="11" t="s">
        <v>140</v>
      </c>
      <c r="H72" s="5" t="s">
        <v>141</v>
      </c>
      <c r="I72" s="457"/>
      <c r="J72" s="458"/>
      <c r="K72" s="459"/>
      <c r="L72" s="458"/>
      <c r="M72" s="285"/>
      <c r="N72" s="70" t="s">
        <v>113</v>
      </c>
      <c r="O72" s="69"/>
      <c r="P72" s="69"/>
      <c r="Q72" s="446"/>
      <c r="R72" s="286"/>
      <c r="S72" s="286"/>
      <c r="T72" s="287" t="s">
        <v>114</v>
      </c>
      <c r="U72" s="445"/>
      <c r="V72" s="455"/>
      <c r="W72" s="446"/>
      <c r="X72" s="455"/>
      <c r="Y72" s="288"/>
      <c r="Z72" s="71" t="s">
        <v>115</v>
      </c>
      <c r="AA72" s="288"/>
      <c r="AB72" s="288"/>
      <c r="AC72" s="286"/>
      <c r="AD72" s="286"/>
      <c r="AE72" s="287" t="s">
        <v>116</v>
      </c>
      <c r="AF72" s="72" t="s">
        <v>117</v>
      </c>
      <c r="AG72" s="73" t="s">
        <v>118</v>
      </c>
      <c r="AH72" s="78" t="s">
        <v>119</v>
      </c>
      <c r="AI72" s="386"/>
      <c r="AJ72" s="461"/>
      <c r="AK72" s="289"/>
      <c r="AL72" s="290"/>
      <c r="AM72" s="290"/>
      <c r="AN72" s="290"/>
      <c r="AO72" s="290"/>
      <c r="AP72" s="290"/>
      <c r="AQ72" s="287"/>
      <c r="AR72" s="289"/>
      <c r="AS72" s="290"/>
      <c r="AT72" s="290"/>
      <c r="AU72" s="290"/>
      <c r="AV72" s="290"/>
      <c r="AW72" s="290"/>
      <c r="AX72" s="287"/>
      <c r="AY72" s="383"/>
      <c r="AZ72" s="456"/>
      <c r="BA72" s="456"/>
    </row>
    <row r="73" spans="1:53" ht="26.25" customHeight="1" x14ac:dyDescent="0.15">
      <c r="A73" s="28" t="s">
        <v>73</v>
      </c>
      <c r="B73" s="29" t="s">
        <v>38</v>
      </c>
      <c r="C73" s="29" t="s">
        <v>38</v>
      </c>
      <c r="D73" s="29" t="s">
        <v>38</v>
      </c>
      <c r="E73" s="29" t="s">
        <v>38</v>
      </c>
      <c r="F73" s="30" t="s">
        <v>74</v>
      </c>
      <c r="G73" s="31" t="s">
        <v>38</v>
      </c>
      <c r="H73" s="32"/>
      <c r="I73" s="33">
        <v>686000</v>
      </c>
      <c r="J73" s="34">
        <v>12000</v>
      </c>
      <c r="K73" s="34">
        <v>0</v>
      </c>
      <c r="L73" s="34">
        <v>698000</v>
      </c>
      <c r="M73" s="213">
        <v>661107</v>
      </c>
      <c r="N73" s="79">
        <v>661107</v>
      </c>
      <c r="O73" s="34">
        <v>0</v>
      </c>
      <c r="P73" s="34">
        <v>0</v>
      </c>
      <c r="Q73" s="213">
        <v>-36893</v>
      </c>
      <c r="R73" s="221" t="s">
        <v>38</v>
      </c>
      <c r="S73" s="222" t="s">
        <v>38</v>
      </c>
      <c r="T73" s="223" t="s">
        <v>38</v>
      </c>
      <c r="U73" s="240">
        <v>151000</v>
      </c>
      <c r="V73" s="213">
        <v>18000</v>
      </c>
      <c r="W73" s="213">
        <v>0</v>
      </c>
      <c r="X73" s="213">
        <v>169000</v>
      </c>
      <c r="Y73" s="241">
        <v>165790</v>
      </c>
      <c r="Z73" s="84">
        <v>165790</v>
      </c>
      <c r="AA73" s="241">
        <v>0</v>
      </c>
      <c r="AB73" s="241">
        <v>0</v>
      </c>
      <c r="AC73" s="221" t="s">
        <v>38</v>
      </c>
      <c r="AD73" s="222" t="s">
        <v>38</v>
      </c>
      <c r="AE73" s="223" t="s">
        <v>38</v>
      </c>
      <c r="AF73" s="37">
        <v>495317</v>
      </c>
      <c r="AG73" s="35" t="s">
        <v>38</v>
      </c>
      <c r="AH73" s="36" t="s">
        <v>38</v>
      </c>
      <c r="AI73" s="38">
        <f>N73-Z73</f>
        <v>495317</v>
      </c>
      <c r="AJ73" s="291" t="s">
        <v>38</v>
      </c>
      <c r="AK73" s="292" t="s">
        <v>73</v>
      </c>
      <c r="AL73" s="293" t="s">
        <v>38</v>
      </c>
      <c r="AM73" s="293" t="s">
        <v>38</v>
      </c>
      <c r="AN73" s="293" t="s">
        <v>38</v>
      </c>
      <c r="AO73" s="293" t="s">
        <v>38</v>
      </c>
      <c r="AP73" s="294" t="s">
        <v>74</v>
      </c>
      <c r="AQ73" s="295" t="s">
        <v>38</v>
      </c>
      <c r="AR73" s="292" t="s">
        <v>73</v>
      </c>
      <c r="AS73" s="293" t="s">
        <v>38</v>
      </c>
      <c r="AT73" s="293" t="s">
        <v>38</v>
      </c>
      <c r="AU73" s="293" t="s">
        <v>38</v>
      </c>
      <c r="AV73" s="293" t="s">
        <v>38</v>
      </c>
      <c r="AW73" s="294" t="s">
        <v>74</v>
      </c>
      <c r="AX73" s="296" t="s">
        <v>38</v>
      </c>
      <c r="AY73" s="371"/>
      <c r="AZ73" s="371"/>
      <c r="BA73" s="371"/>
    </row>
    <row r="74" spans="1:53" ht="26.25" customHeight="1" x14ac:dyDescent="0.15">
      <c r="A74" s="39" t="s">
        <v>73</v>
      </c>
      <c r="B74" s="13" t="s">
        <v>64</v>
      </c>
      <c r="C74" s="13" t="s">
        <v>38</v>
      </c>
      <c r="D74" s="13" t="s">
        <v>38</v>
      </c>
      <c r="E74" s="13" t="s">
        <v>38</v>
      </c>
      <c r="F74" s="14" t="s">
        <v>65</v>
      </c>
      <c r="G74" s="23" t="s">
        <v>38</v>
      </c>
      <c r="H74" s="21"/>
      <c r="I74" s="15">
        <v>686000</v>
      </c>
      <c r="J74" s="16">
        <v>12000</v>
      </c>
      <c r="K74" s="16">
        <v>0</v>
      </c>
      <c r="L74" s="16">
        <v>698000</v>
      </c>
      <c r="M74" s="214">
        <v>661107</v>
      </c>
      <c r="N74" s="80">
        <v>661107</v>
      </c>
      <c r="O74" s="16">
        <v>0</v>
      </c>
      <c r="P74" s="16">
        <v>0</v>
      </c>
      <c r="Q74" s="214">
        <v>-36893</v>
      </c>
      <c r="R74" s="224" t="s">
        <v>38</v>
      </c>
      <c r="S74" s="225" t="s">
        <v>38</v>
      </c>
      <c r="T74" s="226" t="s">
        <v>38</v>
      </c>
      <c r="U74" s="242">
        <v>151000</v>
      </c>
      <c r="V74" s="214">
        <v>18000</v>
      </c>
      <c r="W74" s="214">
        <v>0</v>
      </c>
      <c r="X74" s="214">
        <v>169000</v>
      </c>
      <c r="Y74" s="243">
        <v>165790</v>
      </c>
      <c r="Z74" s="85">
        <v>165790</v>
      </c>
      <c r="AA74" s="243">
        <v>0</v>
      </c>
      <c r="AB74" s="243">
        <v>0</v>
      </c>
      <c r="AC74" s="224" t="s">
        <v>38</v>
      </c>
      <c r="AD74" s="225" t="s">
        <v>38</v>
      </c>
      <c r="AE74" s="226" t="s">
        <v>38</v>
      </c>
      <c r="AF74" s="18">
        <v>495317</v>
      </c>
      <c r="AG74" s="17" t="s">
        <v>38</v>
      </c>
      <c r="AH74" s="19" t="s">
        <v>38</v>
      </c>
      <c r="AI74" s="77">
        <f t="shared" ref="AI74:AI85" si="17">N74-Z74</f>
        <v>495317</v>
      </c>
      <c r="AJ74" s="260" t="s">
        <v>38</v>
      </c>
      <c r="AK74" s="261" t="s">
        <v>73</v>
      </c>
      <c r="AL74" s="262" t="s">
        <v>64</v>
      </c>
      <c r="AM74" s="262" t="s">
        <v>38</v>
      </c>
      <c r="AN74" s="262" t="s">
        <v>38</v>
      </c>
      <c r="AO74" s="262" t="s">
        <v>38</v>
      </c>
      <c r="AP74" s="263" t="s">
        <v>65</v>
      </c>
      <c r="AQ74" s="264" t="s">
        <v>38</v>
      </c>
      <c r="AR74" s="261" t="s">
        <v>73</v>
      </c>
      <c r="AS74" s="262" t="s">
        <v>64</v>
      </c>
      <c r="AT74" s="262" t="s">
        <v>38</v>
      </c>
      <c r="AU74" s="262" t="s">
        <v>38</v>
      </c>
      <c r="AV74" s="262" t="s">
        <v>38</v>
      </c>
      <c r="AW74" s="263" t="s">
        <v>65</v>
      </c>
      <c r="AX74" s="265" t="s">
        <v>38</v>
      </c>
      <c r="AY74" s="372"/>
      <c r="AZ74" s="372"/>
      <c r="BA74" s="372"/>
    </row>
    <row r="75" spans="1:53" ht="26.25" customHeight="1" x14ac:dyDescent="0.15">
      <c r="A75" s="39" t="s">
        <v>73</v>
      </c>
      <c r="B75" s="13" t="s">
        <v>64</v>
      </c>
      <c r="C75" s="13" t="s">
        <v>40</v>
      </c>
      <c r="D75" s="13" t="s">
        <v>38</v>
      </c>
      <c r="E75" s="13" t="s">
        <v>38</v>
      </c>
      <c r="F75" s="14" t="s">
        <v>120</v>
      </c>
      <c r="G75" s="23" t="s">
        <v>38</v>
      </c>
      <c r="H75" s="21"/>
      <c r="I75" s="15">
        <v>686000</v>
      </c>
      <c r="J75" s="16">
        <v>12000</v>
      </c>
      <c r="K75" s="16">
        <v>0</v>
      </c>
      <c r="L75" s="16">
        <v>698000</v>
      </c>
      <c r="M75" s="214">
        <v>661107</v>
      </c>
      <c r="N75" s="80">
        <v>661107</v>
      </c>
      <c r="O75" s="16">
        <v>0</v>
      </c>
      <c r="P75" s="16">
        <v>0</v>
      </c>
      <c r="Q75" s="214">
        <v>-36893</v>
      </c>
      <c r="R75" s="224" t="s">
        <v>38</v>
      </c>
      <c r="S75" s="225" t="s">
        <v>38</v>
      </c>
      <c r="T75" s="226" t="s">
        <v>38</v>
      </c>
      <c r="U75" s="242">
        <v>151000</v>
      </c>
      <c r="V75" s="214">
        <v>18000</v>
      </c>
      <c r="W75" s="214">
        <v>0</v>
      </c>
      <c r="X75" s="214">
        <v>169000</v>
      </c>
      <c r="Y75" s="243">
        <v>165790</v>
      </c>
      <c r="Z75" s="85">
        <v>165790</v>
      </c>
      <c r="AA75" s="243">
        <v>0</v>
      </c>
      <c r="AB75" s="243">
        <v>0</v>
      </c>
      <c r="AC75" s="224" t="s">
        <v>38</v>
      </c>
      <c r="AD75" s="225" t="s">
        <v>38</v>
      </c>
      <c r="AE75" s="226" t="s">
        <v>38</v>
      </c>
      <c r="AF75" s="18">
        <v>495317</v>
      </c>
      <c r="AG75" s="17" t="s">
        <v>38</v>
      </c>
      <c r="AH75" s="19" t="s">
        <v>38</v>
      </c>
      <c r="AI75" s="77">
        <f t="shared" si="17"/>
        <v>495317</v>
      </c>
      <c r="AJ75" s="260" t="s">
        <v>38</v>
      </c>
      <c r="AK75" s="261" t="s">
        <v>73</v>
      </c>
      <c r="AL75" s="262" t="s">
        <v>64</v>
      </c>
      <c r="AM75" s="262" t="s">
        <v>40</v>
      </c>
      <c r="AN75" s="262" t="s">
        <v>38</v>
      </c>
      <c r="AO75" s="262" t="s">
        <v>38</v>
      </c>
      <c r="AP75" s="263" t="s">
        <v>120</v>
      </c>
      <c r="AQ75" s="264" t="s">
        <v>38</v>
      </c>
      <c r="AR75" s="261" t="s">
        <v>73</v>
      </c>
      <c r="AS75" s="262" t="s">
        <v>64</v>
      </c>
      <c r="AT75" s="262" t="s">
        <v>40</v>
      </c>
      <c r="AU75" s="262" t="s">
        <v>38</v>
      </c>
      <c r="AV75" s="262" t="s">
        <v>38</v>
      </c>
      <c r="AW75" s="263" t="s">
        <v>120</v>
      </c>
      <c r="AX75" s="265" t="s">
        <v>38</v>
      </c>
      <c r="AY75" s="372"/>
      <c r="AZ75" s="372"/>
      <c r="BA75" s="372"/>
    </row>
    <row r="76" spans="1:53" ht="26.25" customHeight="1" thickBot="1" x14ac:dyDescent="0.2">
      <c r="A76" s="40" t="s">
        <v>73</v>
      </c>
      <c r="B76" s="41" t="s">
        <v>64</v>
      </c>
      <c r="C76" s="41" t="s">
        <v>40</v>
      </c>
      <c r="D76" s="41" t="s">
        <v>59</v>
      </c>
      <c r="E76" s="41" t="s">
        <v>38</v>
      </c>
      <c r="F76" s="42" t="s">
        <v>121</v>
      </c>
      <c r="G76" s="43" t="s">
        <v>38</v>
      </c>
      <c r="H76" s="44"/>
      <c r="I76" s="45">
        <v>686000</v>
      </c>
      <c r="J76" s="46">
        <v>12000</v>
      </c>
      <c r="K76" s="46">
        <v>0</v>
      </c>
      <c r="L76" s="46">
        <v>698000</v>
      </c>
      <c r="M76" s="215">
        <v>661107</v>
      </c>
      <c r="N76" s="81">
        <v>661107</v>
      </c>
      <c r="O76" s="46">
        <v>0</v>
      </c>
      <c r="P76" s="46">
        <v>0</v>
      </c>
      <c r="Q76" s="215">
        <v>-36893</v>
      </c>
      <c r="R76" s="227" t="s">
        <v>38</v>
      </c>
      <c r="S76" s="228" t="s">
        <v>38</v>
      </c>
      <c r="T76" s="229" t="s">
        <v>38</v>
      </c>
      <c r="U76" s="244">
        <v>151000</v>
      </c>
      <c r="V76" s="215">
        <v>18000</v>
      </c>
      <c r="W76" s="215">
        <v>0</v>
      </c>
      <c r="X76" s="215">
        <v>169000</v>
      </c>
      <c r="Y76" s="245">
        <v>165790</v>
      </c>
      <c r="Z76" s="86">
        <v>165790</v>
      </c>
      <c r="AA76" s="245">
        <v>0</v>
      </c>
      <c r="AB76" s="245">
        <v>0</v>
      </c>
      <c r="AC76" s="227" t="s">
        <v>38</v>
      </c>
      <c r="AD76" s="228" t="s">
        <v>38</v>
      </c>
      <c r="AE76" s="229" t="s">
        <v>38</v>
      </c>
      <c r="AF76" s="49">
        <v>495317</v>
      </c>
      <c r="AG76" s="47" t="s">
        <v>38</v>
      </c>
      <c r="AH76" s="48" t="s">
        <v>38</v>
      </c>
      <c r="AI76" s="50">
        <f t="shared" si="17"/>
        <v>495317</v>
      </c>
      <c r="AJ76" s="297" t="s">
        <v>38</v>
      </c>
      <c r="AK76" s="298" t="s">
        <v>73</v>
      </c>
      <c r="AL76" s="299" t="s">
        <v>64</v>
      </c>
      <c r="AM76" s="299" t="s">
        <v>40</v>
      </c>
      <c r="AN76" s="299" t="s">
        <v>59</v>
      </c>
      <c r="AO76" s="299" t="s">
        <v>38</v>
      </c>
      <c r="AP76" s="300" t="s">
        <v>121</v>
      </c>
      <c r="AQ76" s="301" t="s">
        <v>38</v>
      </c>
      <c r="AR76" s="298" t="s">
        <v>73</v>
      </c>
      <c r="AS76" s="299" t="s">
        <v>64</v>
      </c>
      <c r="AT76" s="299" t="s">
        <v>40</v>
      </c>
      <c r="AU76" s="299" t="s">
        <v>59</v>
      </c>
      <c r="AV76" s="299" t="s">
        <v>38</v>
      </c>
      <c r="AW76" s="300" t="s">
        <v>121</v>
      </c>
      <c r="AX76" s="302" t="s">
        <v>38</v>
      </c>
      <c r="AY76" s="373"/>
      <c r="AZ76" s="373"/>
      <c r="BA76" s="373"/>
    </row>
    <row r="77" spans="1:53" ht="26.25" customHeight="1" thickBot="1" x14ac:dyDescent="0.2">
      <c r="A77" s="100" t="s">
        <v>73</v>
      </c>
      <c r="B77" s="101" t="s">
        <v>64</v>
      </c>
      <c r="C77" s="101" t="s">
        <v>40</v>
      </c>
      <c r="D77" s="101" t="s">
        <v>59</v>
      </c>
      <c r="E77" s="101" t="s">
        <v>61</v>
      </c>
      <c r="F77" s="102" t="s">
        <v>122</v>
      </c>
      <c r="G77" s="103" t="s">
        <v>123</v>
      </c>
      <c r="H77" s="104" t="s">
        <v>142</v>
      </c>
      <c r="I77" s="105">
        <v>6000</v>
      </c>
      <c r="J77" s="106">
        <v>1000</v>
      </c>
      <c r="K77" s="106">
        <v>0</v>
      </c>
      <c r="L77" s="106">
        <v>7000</v>
      </c>
      <c r="M77" s="216">
        <v>7000</v>
      </c>
      <c r="N77" s="107">
        <v>7000</v>
      </c>
      <c r="O77" s="106">
        <v>0</v>
      </c>
      <c r="P77" s="106">
        <v>0</v>
      </c>
      <c r="Q77" s="216">
        <v>0</v>
      </c>
      <c r="R77" s="230" t="s">
        <v>38</v>
      </c>
      <c r="S77" s="231" t="s">
        <v>38</v>
      </c>
      <c r="T77" s="232" t="s">
        <v>38</v>
      </c>
      <c r="U77" s="246">
        <v>6000</v>
      </c>
      <c r="V77" s="216">
        <v>0</v>
      </c>
      <c r="W77" s="216">
        <v>0</v>
      </c>
      <c r="X77" s="216">
        <v>6000</v>
      </c>
      <c r="Y77" s="247">
        <v>6500</v>
      </c>
      <c r="Z77" s="110">
        <v>6500</v>
      </c>
      <c r="AA77" s="247">
        <v>0</v>
      </c>
      <c r="AB77" s="247">
        <v>0</v>
      </c>
      <c r="AC77" s="230" t="s">
        <v>38</v>
      </c>
      <c r="AD77" s="231" t="s">
        <v>38</v>
      </c>
      <c r="AE77" s="232" t="s">
        <v>38</v>
      </c>
      <c r="AF77" s="111">
        <v>500</v>
      </c>
      <c r="AG77" s="108" t="s">
        <v>38</v>
      </c>
      <c r="AH77" s="109" t="s">
        <v>38</v>
      </c>
      <c r="AI77" s="112">
        <f t="shared" si="17"/>
        <v>500</v>
      </c>
      <c r="AJ77" s="272" t="s">
        <v>38</v>
      </c>
      <c r="AK77" s="273" t="s">
        <v>73</v>
      </c>
      <c r="AL77" s="274" t="s">
        <v>64</v>
      </c>
      <c r="AM77" s="274" t="s">
        <v>40</v>
      </c>
      <c r="AN77" s="274" t="s">
        <v>59</v>
      </c>
      <c r="AO77" s="274" t="s">
        <v>61</v>
      </c>
      <c r="AP77" s="275" t="s">
        <v>122</v>
      </c>
      <c r="AQ77" s="276" t="s">
        <v>123</v>
      </c>
      <c r="AR77" s="273" t="s">
        <v>73</v>
      </c>
      <c r="AS77" s="274" t="s">
        <v>64</v>
      </c>
      <c r="AT77" s="274" t="s">
        <v>40</v>
      </c>
      <c r="AU77" s="274" t="s">
        <v>59</v>
      </c>
      <c r="AV77" s="274" t="s">
        <v>61</v>
      </c>
      <c r="AW77" s="275" t="s">
        <v>122</v>
      </c>
      <c r="AX77" s="277" t="s">
        <v>123</v>
      </c>
      <c r="AY77" s="75"/>
      <c r="AZ77" s="75"/>
      <c r="BA77" s="75"/>
    </row>
    <row r="78" spans="1:53" ht="26.25" customHeight="1" thickBot="1" x14ac:dyDescent="0.2">
      <c r="A78" s="100" t="s">
        <v>73</v>
      </c>
      <c r="B78" s="101" t="s">
        <v>64</v>
      </c>
      <c r="C78" s="101" t="s">
        <v>40</v>
      </c>
      <c r="D78" s="101" t="s">
        <v>59</v>
      </c>
      <c r="E78" s="101" t="s">
        <v>124</v>
      </c>
      <c r="F78" s="102" t="s">
        <v>125</v>
      </c>
      <c r="G78" s="103" t="s">
        <v>123</v>
      </c>
      <c r="H78" s="104" t="s">
        <v>142</v>
      </c>
      <c r="I78" s="105">
        <v>55000</v>
      </c>
      <c r="J78" s="106">
        <v>4000</v>
      </c>
      <c r="K78" s="106">
        <v>0</v>
      </c>
      <c r="L78" s="106">
        <v>59000</v>
      </c>
      <c r="M78" s="216">
        <v>59000</v>
      </c>
      <c r="N78" s="107">
        <v>59000</v>
      </c>
      <c r="O78" s="106">
        <v>0</v>
      </c>
      <c r="P78" s="106">
        <v>0</v>
      </c>
      <c r="Q78" s="216">
        <v>0</v>
      </c>
      <c r="R78" s="230" t="s">
        <v>38</v>
      </c>
      <c r="S78" s="231" t="s">
        <v>38</v>
      </c>
      <c r="T78" s="232" t="s">
        <v>38</v>
      </c>
      <c r="U78" s="246">
        <v>55000</v>
      </c>
      <c r="V78" s="216">
        <v>3000</v>
      </c>
      <c r="W78" s="216">
        <v>0</v>
      </c>
      <c r="X78" s="216">
        <v>58000</v>
      </c>
      <c r="Y78" s="247">
        <v>58000</v>
      </c>
      <c r="Z78" s="110">
        <v>58000</v>
      </c>
      <c r="AA78" s="247">
        <v>0</v>
      </c>
      <c r="AB78" s="247">
        <v>0</v>
      </c>
      <c r="AC78" s="230" t="s">
        <v>38</v>
      </c>
      <c r="AD78" s="231" t="s">
        <v>38</v>
      </c>
      <c r="AE78" s="232" t="s">
        <v>38</v>
      </c>
      <c r="AF78" s="111">
        <v>1000</v>
      </c>
      <c r="AG78" s="108" t="s">
        <v>38</v>
      </c>
      <c r="AH78" s="109" t="s">
        <v>38</v>
      </c>
      <c r="AI78" s="112">
        <f t="shared" si="17"/>
        <v>1000</v>
      </c>
      <c r="AJ78" s="272" t="s">
        <v>38</v>
      </c>
      <c r="AK78" s="273" t="s">
        <v>73</v>
      </c>
      <c r="AL78" s="274" t="s">
        <v>64</v>
      </c>
      <c r="AM78" s="274" t="s">
        <v>40</v>
      </c>
      <c r="AN78" s="274" t="s">
        <v>59</v>
      </c>
      <c r="AO78" s="274" t="s">
        <v>124</v>
      </c>
      <c r="AP78" s="275" t="s">
        <v>125</v>
      </c>
      <c r="AQ78" s="276" t="s">
        <v>123</v>
      </c>
      <c r="AR78" s="273" t="s">
        <v>73</v>
      </c>
      <c r="AS78" s="274" t="s">
        <v>64</v>
      </c>
      <c r="AT78" s="274" t="s">
        <v>40</v>
      </c>
      <c r="AU78" s="274" t="s">
        <v>59</v>
      </c>
      <c r="AV78" s="274" t="s">
        <v>124</v>
      </c>
      <c r="AW78" s="275" t="s">
        <v>125</v>
      </c>
      <c r="AX78" s="277" t="s">
        <v>123</v>
      </c>
      <c r="AY78" s="75"/>
      <c r="AZ78" s="75"/>
      <c r="BA78" s="75"/>
    </row>
    <row r="79" spans="1:53" ht="26.25" customHeight="1" thickBot="1" x14ac:dyDescent="0.2">
      <c r="A79" s="100" t="s">
        <v>73</v>
      </c>
      <c r="B79" s="101" t="s">
        <v>64</v>
      </c>
      <c r="C79" s="101" t="s">
        <v>40</v>
      </c>
      <c r="D79" s="101" t="s">
        <v>59</v>
      </c>
      <c r="E79" s="101" t="s">
        <v>52</v>
      </c>
      <c r="F79" s="102" t="s">
        <v>126</v>
      </c>
      <c r="G79" s="103" t="s">
        <v>123</v>
      </c>
      <c r="H79" s="104" t="s">
        <v>142</v>
      </c>
      <c r="I79" s="105">
        <v>0</v>
      </c>
      <c r="J79" s="106">
        <v>0</v>
      </c>
      <c r="K79" s="106">
        <v>0</v>
      </c>
      <c r="L79" s="106">
        <v>0</v>
      </c>
      <c r="M79" s="216">
        <v>0</v>
      </c>
      <c r="N79" s="107">
        <v>0</v>
      </c>
      <c r="O79" s="106">
        <v>0</v>
      </c>
      <c r="P79" s="106">
        <v>0</v>
      </c>
      <c r="Q79" s="216">
        <v>0</v>
      </c>
      <c r="R79" s="230" t="s">
        <v>38</v>
      </c>
      <c r="S79" s="231" t="s">
        <v>38</v>
      </c>
      <c r="T79" s="232" t="s">
        <v>38</v>
      </c>
      <c r="U79" s="246">
        <v>60000</v>
      </c>
      <c r="V79" s="216">
        <v>9000</v>
      </c>
      <c r="W79" s="216">
        <v>0</v>
      </c>
      <c r="X79" s="216">
        <v>69000</v>
      </c>
      <c r="Y79" s="247">
        <v>65290</v>
      </c>
      <c r="Z79" s="110">
        <v>65290</v>
      </c>
      <c r="AA79" s="247">
        <v>0</v>
      </c>
      <c r="AB79" s="247">
        <v>0</v>
      </c>
      <c r="AC79" s="230" t="s">
        <v>38</v>
      </c>
      <c r="AD79" s="231" t="s">
        <v>38</v>
      </c>
      <c r="AE79" s="232" t="s">
        <v>38</v>
      </c>
      <c r="AF79" s="111">
        <v>-65290</v>
      </c>
      <c r="AG79" s="108" t="s">
        <v>38</v>
      </c>
      <c r="AH79" s="109" t="s">
        <v>38</v>
      </c>
      <c r="AI79" s="112">
        <f t="shared" si="17"/>
        <v>-65290</v>
      </c>
      <c r="AJ79" s="272" t="s">
        <v>38</v>
      </c>
      <c r="AK79" s="273" t="s">
        <v>73</v>
      </c>
      <c r="AL79" s="274" t="s">
        <v>64</v>
      </c>
      <c r="AM79" s="274" t="s">
        <v>40</v>
      </c>
      <c r="AN79" s="274" t="s">
        <v>59</v>
      </c>
      <c r="AO79" s="274" t="s">
        <v>52</v>
      </c>
      <c r="AP79" s="275" t="s">
        <v>126</v>
      </c>
      <c r="AQ79" s="276" t="s">
        <v>123</v>
      </c>
      <c r="AR79" s="273" t="s">
        <v>73</v>
      </c>
      <c r="AS79" s="274" t="s">
        <v>64</v>
      </c>
      <c r="AT79" s="274" t="s">
        <v>40</v>
      </c>
      <c r="AU79" s="274" t="s">
        <v>59</v>
      </c>
      <c r="AV79" s="274" t="s">
        <v>52</v>
      </c>
      <c r="AW79" s="275" t="s">
        <v>126</v>
      </c>
      <c r="AX79" s="277" t="s">
        <v>123</v>
      </c>
      <c r="AY79" s="75"/>
      <c r="AZ79" s="75"/>
      <c r="BA79" s="75"/>
    </row>
    <row r="80" spans="1:53" ht="26.25" customHeight="1" thickBot="1" x14ac:dyDescent="0.2">
      <c r="A80" s="100" t="s">
        <v>73</v>
      </c>
      <c r="B80" s="101" t="s">
        <v>64</v>
      </c>
      <c r="C80" s="101" t="s">
        <v>40</v>
      </c>
      <c r="D80" s="101" t="s">
        <v>59</v>
      </c>
      <c r="E80" s="101" t="s">
        <v>127</v>
      </c>
      <c r="F80" s="102" t="s">
        <v>128</v>
      </c>
      <c r="G80" s="103" t="s">
        <v>123</v>
      </c>
      <c r="H80" s="104" t="s">
        <v>142</v>
      </c>
      <c r="I80" s="105">
        <v>260000</v>
      </c>
      <c r="J80" s="106">
        <v>15000</v>
      </c>
      <c r="K80" s="106">
        <v>0</v>
      </c>
      <c r="L80" s="106">
        <v>275000</v>
      </c>
      <c r="M80" s="216">
        <v>243095</v>
      </c>
      <c r="N80" s="107">
        <v>243095</v>
      </c>
      <c r="O80" s="106">
        <v>0</v>
      </c>
      <c r="P80" s="106">
        <v>0</v>
      </c>
      <c r="Q80" s="216">
        <v>-31905</v>
      </c>
      <c r="R80" s="230" t="s">
        <v>38</v>
      </c>
      <c r="S80" s="231" t="s">
        <v>38</v>
      </c>
      <c r="T80" s="232" t="s">
        <v>38</v>
      </c>
      <c r="U80" s="246">
        <v>0</v>
      </c>
      <c r="V80" s="216">
        <v>0</v>
      </c>
      <c r="W80" s="216">
        <v>0</v>
      </c>
      <c r="X80" s="216">
        <v>0</v>
      </c>
      <c r="Y80" s="247">
        <v>0</v>
      </c>
      <c r="Z80" s="110">
        <v>0</v>
      </c>
      <c r="AA80" s="247">
        <v>0</v>
      </c>
      <c r="AB80" s="247">
        <v>0</v>
      </c>
      <c r="AC80" s="230" t="s">
        <v>38</v>
      </c>
      <c r="AD80" s="231" t="s">
        <v>38</v>
      </c>
      <c r="AE80" s="232" t="s">
        <v>38</v>
      </c>
      <c r="AF80" s="111">
        <v>243095</v>
      </c>
      <c r="AG80" s="108" t="s">
        <v>38</v>
      </c>
      <c r="AH80" s="109" t="s">
        <v>38</v>
      </c>
      <c r="AI80" s="112">
        <f t="shared" si="17"/>
        <v>243095</v>
      </c>
      <c r="AJ80" s="272" t="s">
        <v>38</v>
      </c>
      <c r="AK80" s="273" t="s">
        <v>73</v>
      </c>
      <c r="AL80" s="274" t="s">
        <v>64</v>
      </c>
      <c r="AM80" s="274" t="s">
        <v>40</v>
      </c>
      <c r="AN80" s="274" t="s">
        <v>59</v>
      </c>
      <c r="AO80" s="274" t="s">
        <v>127</v>
      </c>
      <c r="AP80" s="275" t="s">
        <v>128</v>
      </c>
      <c r="AQ80" s="276" t="s">
        <v>123</v>
      </c>
      <c r="AR80" s="273" t="s">
        <v>73</v>
      </c>
      <c r="AS80" s="274" t="s">
        <v>64</v>
      </c>
      <c r="AT80" s="274" t="s">
        <v>40</v>
      </c>
      <c r="AU80" s="274" t="s">
        <v>59</v>
      </c>
      <c r="AV80" s="274" t="s">
        <v>127</v>
      </c>
      <c r="AW80" s="275" t="s">
        <v>128</v>
      </c>
      <c r="AX80" s="277" t="s">
        <v>123</v>
      </c>
      <c r="AY80" s="75"/>
      <c r="AZ80" s="75"/>
      <c r="BA80" s="75"/>
    </row>
    <row r="81" spans="1:53" ht="26.25" customHeight="1" thickBot="1" x14ac:dyDescent="0.2">
      <c r="A81" s="100" t="s">
        <v>73</v>
      </c>
      <c r="B81" s="101" t="s">
        <v>64</v>
      </c>
      <c r="C81" s="101" t="s">
        <v>40</v>
      </c>
      <c r="D81" s="101" t="s">
        <v>59</v>
      </c>
      <c r="E81" s="101" t="s">
        <v>129</v>
      </c>
      <c r="F81" s="102" t="s">
        <v>130</v>
      </c>
      <c r="G81" s="103" t="s">
        <v>123</v>
      </c>
      <c r="H81" s="104" t="s">
        <v>142</v>
      </c>
      <c r="I81" s="105">
        <v>0</v>
      </c>
      <c r="J81" s="106">
        <v>4000</v>
      </c>
      <c r="K81" s="106">
        <v>0</v>
      </c>
      <c r="L81" s="106">
        <v>4000</v>
      </c>
      <c r="M81" s="216">
        <v>4000</v>
      </c>
      <c r="N81" s="107">
        <v>4000</v>
      </c>
      <c r="O81" s="106">
        <v>0</v>
      </c>
      <c r="P81" s="106">
        <v>0</v>
      </c>
      <c r="Q81" s="216">
        <v>0</v>
      </c>
      <c r="R81" s="230" t="s">
        <v>38</v>
      </c>
      <c r="S81" s="231" t="s">
        <v>38</v>
      </c>
      <c r="T81" s="232" t="s">
        <v>38</v>
      </c>
      <c r="U81" s="246">
        <v>4000</v>
      </c>
      <c r="V81" s="216">
        <v>0</v>
      </c>
      <c r="W81" s="216">
        <v>0</v>
      </c>
      <c r="X81" s="216">
        <v>4000</v>
      </c>
      <c r="Y81" s="247">
        <v>4000</v>
      </c>
      <c r="Z81" s="110">
        <v>4000</v>
      </c>
      <c r="AA81" s="247">
        <v>0</v>
      </c>
      <c r="AB81" s="247">
        <v>0</v>
      </c>
      <c r="AC81" s="230" t="s">
        <v>38</v>
      </c>
      <c r="AD81" s="231" t="s">
        <v>38</v>
      </c>
      <c r="AE81" s="232" t="s">
        <v>38</v>
      </c>
      <c r="AF81" s="111">
        <v>0</v>
      </c>
      <c r="AG81" s="108" t="s">
        <v>38</v>
      </c>
      <c r="AH81" s="109" t="s">
        <v>38</v>
      </c>
      <c r="AI81" s="112">
        <f t="shared" si="17"/>
        <v>0</v>
      </c>
      <c r="AJ81" s="272" t="s">
        <v>38</v>
      </c>
      <c r="AK81" s="273" t="s">
        <v>73</v>
      </c>
      <c r="AL81" s="274" t="s">
        <v>64</v>
      </c>
      <c r="AM81" s="274" t="s">
        <v>40</v>
      </c>
      <c r="AN81" s="274" t="s">
        <v>59</v>
      </c>
      <c r="AO81" s="274" t="s">
        <v>129</v>
      </c>
      <c r="AP81" s="275" t="s">
        <v>130</v>
      </c>
      <c r="AQ81" s="276" t="s">
        <v>123</v>
      </c>
      <c r="AR81" s="273" t="s">
        <v>73</v>
      </c>
      <c r="AS81" s="274" t="s">
        <v>64</v>
      </c>
      <c r="AT81" s="274" t="s">
        <v>40</v>
      </c>
      <c r="AU81" s="274" t="s">
        <v>59</v>
      </c>
      <c r="AV81" s="274" t="s">
        <v>129</v>
      </c>
      <c r="AW81" s="275" t="s">
        <v>130</v>
      </c>
      <c r="AX81" s="277" t="s">
        <v>123</v>
      </c>
      <c r="AY81" s="75"/>
      <c r="AZ81" s="75"/>
      <c r="BA81" s="75"/>
    </row>
    <row r="82" spans="1:53" ht="26.25" customHeight="1" thickBot="1" x14ac:dyDescent="0.2">
      <c r="A82" s="100" t="s">
        <v>73</v>
      </c>
      <c r="B82" s="101" t="s">
        <v>64</v>
      </c>
      <c r="C82" s="101" t="s">
        <v>40</v>
      </c>
      <c r="D82" s="101" t="s">
        <v>59</v>
      </c>
      <c r="E82" s="101" t="s">
        <v>131</v>
      </c>
      <c r="F82" s="102" t="s">
        <v>132</v>
      </c>
      <c r="G82" s="103" t="s">
        <v>123</v>
      </c>
      <c r="H82" s="104" t="s">
        <v>142</v>
      </c>
      <c r="I82" s="105">
        <v>365000</v>
      </c>
      <c r="J82" s="106">
        <v>-18000</v>
      </c>
      <c r="K82" s="106">
        <v>0</v>
      </c>
      <c r="L82" s="106">
        <v>347000</v>
      </c>
      <c r="M82" s="216">
        <v>347000</v>
      </c>
      <c r="N82" s="107">
        <v>347000</v>
      </c>
      <c r="O82" s="106">
        <v>0</v>
      </c>
      <c r="P82" s="106">
        <v>0</v>
      </c>
      <c r="Q82" s="216">
        <v>0</v>
      </c>
      <c r="R82" s="230" t="s">
        <v>38</v>
      </c>
      <c r="S82" s="231" t="s">
        <v>38</v>
      </c>
      <c r="T82" s="232" t="s">
        <v>38</v>
      </c>
      <c r="U82" s="246">
        <v>0</v>
      </c>
      <c r="V82" s="216">
        <v>0</v>
      </c>
      <c r="W82" s="216">
        <v>0</v>
      </c>
      <c r="X82" s="216">
        <v>0</v>
      </c>
      <c r="Y82" s="247">
        <v>0</v>
      </c>
      <c r="Z82" s="110">
        <v>0</v>
      </c>
      <c r="AA82" s="247">
        <v>0</v>
      </c>
      <c r="AB82" s="247">
        <v>0</v>
      </c>
      <c r="AC82" s="230" t="s">
        <v>38</v>
      </c>
      <c r="AD82" s="231" t="s">
        <v>38</v>
      </c>
      <c r="AE82" s="232" t="s">
        <v>38</v>
      </c>
      <c r="AF82" s="111">
        <v>347000</v>
      </c>
      <c r="AG82" s="108" t="s">
        <v>38</v>
      </c>
      <c r="AH82" s="109" t="s">
        <v>38</v>
      </c>
      <c r="AI82" s="112">
        <f t="shared" si="17"/>
        <v>347000</v>
      </c>
      <c r="AJ82" s="272" t="s">
        <v>38</v>
      </c>
      <c r="AK82" s="273" t="s">
        <v>73</v>
      </c>
      <c r="AL82" s="274" t="s">
        <v>64</v>
      </c>
      <c r="AM82" s="274" t="s">
        <v>40</v>
      </c>
      <c r="AN82" s="274" t="s">
        <v>59</v>
      </c>
      <c r="AO82" s="274" t="s">
        <v>131</v>
      </c>
      <c r="AP82" s="275" t="s">
        <v>132</v>
      </c>
      <c r="AQ82" s="276" t="s">
        <v>123</v>
      </c>
      <c r="AR82" s="273" t="s">
        <v>73</v>
      </c>
      <c r="AS82" s="274" t="s">
        <v>64</v>
      </c>
      <c r="AT82" s="274" t="s">
        <v>40</v>
      </c>
      <c r="AU82" s="274" t="s">
        <v>59</v>
      </c>
      <c r="AV82" s="274" t="s">
        <v>131</v>
      </c>
      <c r="AW82" s="275" t="s">
        <v>132</v>
      </c>
      <c r="AX82" s="277" t="s">
        <v>123</v>
      </c>
      <c r="AY82" s="75"/>
      <c r="AZ82" s="75"/>
      <c r="BA82" s="75"/>
    </row>
    <row r="83" spans="1:53" ht="26.25" customHeight="1" thickBot="1" x14ac:dyDescent="0.2">
      <c r="A83" s="100" t="s">
        <v>73</v>
      </c>
      <c r="B83" s="101" t="s">
        <v>64</v>
      </c>
      <c r="C83" s="101" t="s">
        <v>40</v>
      </c>
      <c r="D83" s="101" t="s">
        <v>59</v>
      </c>
      <c r="E83" s="101" t="s">
        <v>133</v>
      </c>
      <c r="F83" s="102" t="s">
        <v>134</v>
      </c>
      <c r="G83" s="103" t="s">
        <v>123</v>
      </c>
      <c r="H83" s="104" t="s">
        <v>142</v>
      </c>
      <c r="I83" s="105">
        <v>0</v>
      </c>
      <c r="J83" s="106">
        <v>3000</v>
      </c>
      <c r="K83" s="106">
        <v>0</v>
      </c>
      <c r="L83" s="106">
        <v>3000</v>
      </c>
      <c r="M83" s="216">
        <v>1012</v>
      </c>
      <c r="N83" s="107">
        <v>1012</v>
      </c>
      <c r="O83" s="106">
        <v>0</v>
      </c>
      <c r="P83" s="106">
        <v>0</v>
      </c>
      <c r="Q83" s="216">
        <v>-1988</v>
      </c>
      <c r="R83" s="230" t="s">
        <v>38</v>
      </c>
      <c r="S83" s="231" t="s">
        <v>38</v>
      </c>
      <c r="T83" s="232" t="s">
        <v>38</v>
      </c>
      <c r="U83" s="246">
        <v>0</v>
      </c>
      <c r="V83" s="216">
        <v>0</v>
      </c>
      <c r="W83" s="216">
        <v>0</v>
      </c>
      <c r="X83" s="216">
        <v>0</v>
      </c>
      <c r="Y83" s="247">
        <v>0</v>
      </c>
      <c r="Z83" s="110">
        <v>0</v>
      </c>
      <c r="AA83" s="247">
        <v>0</v>
      </c>
      <c r="AB83" s="247">
        <v>0</v>
      </c>
      <c r="AC83" s="230" t="s">
        <v>38</v>
      </c>
      <c r="AD83" s="231" t="s">
        <v>38</v>
      </c>
      <c r="AE83" s="232" t="s">
        <v>38</v>
      </c>
      <c r="AF83" s="111">
        <v>1012</v>
      </c>
      <c r="AG83" s="108" t="s">
        <v>38</v>
      </c>
      <c r="AH83" s="109" t="s">
        <v>38</v>
      </c>
      <c r="AI83" s="112">
        <f t="shared" si="17"/>
        <v>1012</v>
      </c>
      <c r="AJ83" s="272" t="s">
        <v>38</v>
      </c>
      <c r="AK83" s="273" t="s">
        <v>73</v>
      </c>
      <c r="AL83" s="274" t="s">
        <v>64</v>
      </c>
      <c r="AM83" s="274" t="s">
        <v>40</v>
      </c>
      <c r="AN83" s="274" t="s">
        <v>59</v>
      </c>
      <c r="AO83" s="274" t="s">
        <v>133</v>
      </c>
      <c r="AP83" s="275" t="s">
        <v>134</v>
      </c>
      <c r="AQ83" s="276" t="s">
        <v>123</v>
      </c>
      <c r="AR83" s="273" t="s">
        <v>73</v>
      </c>
      <c r="AS83" s="274" t="s">
        <v>64</v>
      </c>
      <c r="AT83" s="274" t="s">
        <v>40</v>
      </c>
      <c r="AU83" s="274" t="s">
        <v>59</v>
      </c>
      <c r="AV83" s="274" t="s">
        <v>133</v>
      </c>
      <c r="AW83" s="275" t="s">
        <v>134</v>
      </c>
      <c r="AX83" s="277" t="s">
        <v>123</v>
      </c>
      <c r="AY83" s="75"/>
      <c r="AZ83" s="75"/>
      <c r="BA83" s="75"/>
    </row>
    <row r="84" spans="1:53" ht="26.25" customHeight="1" thickBot="1" x14ac:dyDescent="0.2">
      <c r="A84" s="100" t="s">
        <v>73</v>
      </c>
      <c r="B84" s="101" t="s">
        <v>64</v>
      </c>
      <c r="C84" s="101" t="s">
        <v>40</v>
      </c>
      <c r="D84" s="101" t="s">
        <v>59</v>
      </c>
      <c r="E84" s="101" t="s">
        <v>135</v>
      </c>
      <c r="F84" s="102" t="s">
        <v>136</v>
      </c>
      <c r="G84" s="103" t="s">
        <v>123</v>
      </c>
      <c r="H84" s="104" t="s">
        <v>142</v>
      </c>
      <c r="I84" s="105">
        <v>0</v>
      </c>
      <c r="J84" s="106">
        <v>0</v>
      </c>
      <c r="K84" s="106">
        <v>0</v>
      </c>
      <c r="L84" s="106">
        <v>0</v>
      </c>
      <c r="M84" s="216">
        <v>0</v>
      </c>
      <c r="N84" s="107">
        <v>0</v>
      </c>
      <c r="O84" s="106">
        <v>0</v>
      </c>
      <c r="P84" s="106">
        <v>0</v>
      </c>
      <c r="Q84" s="216">
        <v>0</v>
      </c>
      <c r="R84" s="230" t="s">
        <v>38</v>
      </c>
      <c r="S84" s="231" t="s">
        <v>38</v>
      </c>
      <c r="T84" s="232" t="s">
        <v>38</v>
      </c>
      <c r="U84" s="246">
        <v>26000</v>
      </c>
      <c r="V84" s="216">
        <v>6000</v>
      </c>
      <c r="W84" s="216">
        <v>0</v>
      </c>
      <c r="X84" s="216">
        <v>32000</v>
      </c>
      <c r="Y84" s="247">
        <v>32000</v>
      </c>
      <c r="Z84" s="110">
        <v>32000</v>
      </c>
      <c r="AA84" s="247">
        <v>0</v>
      </c>
      <c r="AB84" s="247">
        <v>0</v>
      </c>
      <c r="AC84" s="230" t="s">
        <v>38</v>
      </c>
      <c r="AD84" s="231" t="s">
        <v>38</v>
      </c>
      <c r="AE84" s="232" t="s">
        <v>38</v>
      </c>
      <c r="AF84" s="111">
        <v>-32000</v>
      </c>
      <c r="AG84" s="108" t="s">
        <v>38</v>
      </c>
      <c r="AH84" s="109" t="s">
        <v>38</v>
      </c>
      <c r="AI84" s="112">
        <f t="shared" si="17"/>
        <v>-32000</v>
      </c>
      <c r="AJ84" s="272" t="s">
        <v>38</v>
      </c>
      <c r="AK84" s="273" t="s">
        <v>73</v>
      </c>
      <c r="AL84" s="274" t="s">
        <v>64</v>
      </c>
      <c r="AM84" s="274" t="s">
        <v>40</v>
      </c>
      <c r="AN84" s="274" t="s">
        <v>59</v>
      </c>
      <c r="AO84" s="274" t="s">
        <v>135</v>
      </c>
      <c r="AP84" s="275" t="s">
        <v>136</v>
      </c>
      <c r="AQ84" s="276" t="s">
        <v>123</v>
      </c>
      <c r="AR84" s="273" t="s">
        <v>73</v>
      </c>
      <c r="AS84" s="274" t="s">
        <v>64</v>
      </c>
      <c r="AT84" s="274" t="s">
        <v>40</v>
      </c>
      <c r="AU84" s="274" t="s">
        <v>59</v>
      </c>
      <c r="AV84" s="274" t="s">
        <v>135</v>
      </c>
      <c r="AW84" s="275" t="s">
        <v>136</v>
      </c>
      <c r="AX84" s="277" t="s">
        <v>123</v>
      </c>
      <c r="AY84" s="75"/>
      <c r="AZ84" s="75"/>
      <c r="BA84" s="75"/>
    </row>
    <row r="85" spans="1:53" ht="26.25" customHeight="1" thickBot="1" x14ac:dyDescent="0.2">
      <c r="A85" s="100" t="s">
        <v>73</v>
      </c>
      <c r="B85" s="101" t="s">
        <v>64</v>
      </c>
      <c r="C85" s="101" t="s">
        <v>40</v>
      </c>
      <c r="D85" s="101" t="s">
        <v>59</v>
      </c>
      <c r="E85" s="101" t="s">
        <v>137</v>
      </c>
      <c r="F85" s="102" t="s">
        <v>138</v>
      </c>
      <c r="G85" s="103" t="s">
        <v>123</v>
      </c>
      <c r="H85" s="104" t="s">
        <v>142</v>
      </c>
      <c r="I85" s="105">
        <v>0</v>
      </c>
      <c r="J85" s="106">
        <v>3000</v>
      </c>
      <c r="K85" s="106">
        <v>0</v>
      </c>
      <c r="L85" s="106">
        <v>3000</v>
      </c>
      <c r="M85" s="216">
        <v>0</v>
      </c>
      <c r="N85" s="107">
        <v>0</v>
      </c>
      <c r="O85" s="106">
        <v>0</v>
      </c>
      <c r="P85" s="106">
        <v>0</v>
      </c>
      <c r="Q85" s="216">
        <v>-3000</v>
      </c>
      <c r="R85" s="230" t="s">
        <v>38</v>
      </c>
      <c r="S85" s="231" t="s">
        <v>38</v>
      </c>
      <c r="T85" s="232" t="s">
        <v>38</v>
      </c>
      <c r="U85" s="246" t="s">
        <v>38</v>
      </c>
      <c r="V85" s="216" t="s">
        <v>38</v>
      </c>
      <c r="W85" s="216" t="s">
        <v>38</v>
      </c>
      <c r="X85" s="216" t="s">
        <v>38</v>
      </c>
      <c r="Y85" s="247" t="s">
        <v>38</v>
      </c>
      <c r="Z85" s="110">
        <v>0</v>
      </c>
      <c r="AA85" s="247" t="s">
        <v>38</v>
      </c>
      <c r="AB85" s="247" t="s">
        <v>38</v>
      </c>
      <c r="AC85" s="230" t="s">
        <v>38</v>
      </c>
      <c r="AD85" s="231" t="s">
        <v>38</v>
      </c>
      <c r="AE85" s="232" t="s">
        <v>38</v>
      </c>
      <c r="AF85" s="111">
        <v>0</v>
      </c>
      <c r="AG85" s="108" t="s">
        <v>38</v>
      </c>
      <c r="AH85" s="109" t="s">
        <v>38</v>
      </c>
      <c r="AI85" s="112">
        <f t="shared" si="17"/>
        <v>0</v>
      </c>
      <c r="AJ85" s="272" t="s">
        <v>38</v>
      </c>
      <c r="AK85" s="273" t="s">
        <v>73</v>
      </c>
      <c r="AL85" s="274" t="s">
        <v>64</v>
      </c>
      <c r="AM85" s="274" t="s">
        <v>40</v>
      </c>
      <c r="AN85" s="274" t="s">
        <v>59</v>
      </c>
      <c r="AO85" s="274" t="s">
        <v>137</v>
      </c>
      <c r="AP85" s="275" t="s">
        <v>138</v>
      </c>
      <c r="AQ85" s="276" t="s">
        <v>123</v>
      </c>
      <c r="AR85" s="273" t="s">
        <v>38</v>
      </c>
      <c r="AS85" s="274" t="s">
        <v>38</v>
      </c>
      <c r="AT85" s="274" t="s">
        <v>38</v>
      </c>
      <c r="AU85" s="274" t="s">
        <v>38</v>
      </c>
      <c r="AV85" s="274" t="s">
        <v>38</v>
      </c>
      <c r="AW85" s="275" t="s">
        <v>38</v>
      </c>
      <c r="AX85" s="277" t="s">
        <v>38</v>
      </c>
      <c r="AY85" s="75"/>
      <c r="AZ85" s="75"/>
      <c r="BA85" s="75"/>
    </row>
  </sheetData>
  <mergeCells count="130">
    <mergeCell ref="AZ4:AZ8"/>
    <mergeCell ref="BA4:BA8"/>
    <mergeCell ref="AZ68:AZ72"/>
    <mergeCell ref="BA68:BA72"/>
    <mergeCell ref="AX69:AX71"/>
    <mergeCell ref="I70:I72"/>
    <mergeCell ref="J70:J72"/>
    <mergeCell ref="K70:K72"/>
    <mergeCell ref="L70:L72"/>
    <mergeCell ref="R70:R71"/>
    <mergeCell ref="AA69:AA71"/>
    <mergeCell ref="AB69:AB71"/>
    <mergeCell ref="AC69:AD69"/>
    <mergeCell ref="AE69:AE71"/>
    <mergeCell ref="AF69:AF71"/>
    <mergeCell ref="AG69:AG71"/>
    <mergeCell ref="AD70:AD71"/>
    <mergeCell ref="AJ68:AJ72"/>
    <mergeCell ref="AK68:AQ68"/>
    <mergeCell ref="AR68:AX68"/>
    <mergeCell ref="AC70:AC71"/>
    <mergeCell ref="AH69:AH71"/>
    <mergeCell ref="AK69:AP71"/>
    <mergeCell ref="AQ69:AQ71"/>
    <mergeCell ref="AR69:AW71"/>
    <mergeCell ref="AF68:AH68"/>
    <mergeCell ref="S70:S71"/>
    <mergeCell ref="U70:U72"/>
    <mergeCell ref="Y69:Y71"/>
    <mergeCell ref="Z69:Z71"/>
    <mergeCell ref="Q69:Q72"/>
    <mergeCell ref="R69:S69"/>
    <mergeCell ref="A64:G64"/>
    <mergeCell ref="A68:F71"/>
    <mergeCell ref="I68:T68"/>
    <mergeCell ref="U68:AE68"/>
    <mergeCell ref="I69:L69"/>
    <mergeCell ref="M69:M71"/>
    <mergeCell ref="N69:N71"/>
    <mergeCell ref="O69:O71"/>
    <mergeCell ref="P69:P71"/>
    <mergeCell ref="V70:V72"/>
    <mergeCell ref="W70:W72"/>
    <mergeCell ref="X70:X72"/>
    <mergeCell ref="T69:T71"/>
    <mergeCell ref="U69:X69"/>
    <mergeCell ref="A1:AH1"/>
    <mergeCell ref="A4:F7"/>
    <mergeCell ref="I4:T4"/>
    <mergeCell ref="U4:AE4"/>
    <mergeCell ref="AF4:AH4"/>
    <mergeCell ref="T5:T7"/>
    <mergeCell ref="U5:X5"/>
    <mergeCell ref="Y5:Y7"/>
    <mergeCell ref="Z5:Z7"/>
    <mergeCell ref="I5:L5"/>
    <mergeCell ref="M5:M7"/>
    <mergeCell ref="N5:N7"/>
    <mergeCell ref="O5:O7"/>
    <mergeCell ref="AC6:AC7"/>
    <mergeCell ref="AH5:AH7"/>
    <mergeCell ref="AK5:AP7"/>
    <mergeCell ref="AQ5:AQ7"/>
    <mergeCell ref="AR5:AW7"/>
    <mergeCell ref="P5:P7"/>
    <mergeCell ref="AX5:AX7"/>
    <mergeCell ref="I6:I8"/>
    <mergeCell ref="J6:J8"/>
    <mergeCell ref="K6:K8"/>
    <mergeCell ref="L6:L8"/>
    <mergeCell ref="R6:R7"/>
    <mergeCell ref="AA5:AA7"/>
    <mergeCell ref="AB5:AB7"/>
    <mergeCell ref="AC5:AD5"/>
    <mergeCell ref="AE5:AE7"/>
    <mergeCell ref="AF5:AF7"/>
    <mergeCell ref="AG5:AG7"/>
    <mergeCell ref="AD6:AD7"/>
    <mergeCell ref="AJ4:AJ8"/>
    <mergeCell ref="AK4:AQ4"/>
    <mergeCell ref="Q5:Q8"/>
    <mergeCell ref="R5:S5"/>
    <mergeCell ref="AY73:AY76"/>
    <mergeCell ref="G68:H71"/>
    <mergeCell ref="G4:H7"/>
    <mergeCell ref="AI4:AI8"/>
    <mergeCell ref="AY4:AY8"/>
    <mergeCell ref="AI68:AI72"/>
    <mergeCell ref="AY68:AY72"/>
    <mergeCell ref="AY9:AY13"/>
    <mergeCell ref="AY14:AY18"/>
    <mergeCell ref="AY19:AY21"/>
    <mergeCell ref="AY22:AY23"/>
    <mergeCell ref="AY24:AY25"/>
    <mergeCell ref="AY26:AY29"/>
    <mergeCell ref="AY31:AY32"/>
    <mergeCell ref="AY36:AY38"/>
    <mergeCell ref="AY39:AY43"/>
    <mergeCell ref="AY44:AY48"/>
    <mergeCell ref="AY49:AY52"/>
    <mergeCell ref="S6:S7"/>
    <mergeCell ref="U6:U8"/>
    <mergeCell ref="V6:V8"/>
    <mergeCell ref="W6:W8"/>
    <mergeCell ref="X6:X8"/>
    <mergeCell ref="AR4:AX4"/>
    <mergeCell ref="AZ73:AZ76"/>
    <mergeCell ref="BA73:BA76"/>
    <mergeCell ref="AZ9:AZ13"/>
    <mergeCell ref="BA9:BA13"/>
    <mergeCell ref="AZ14:AZ18"/>
    <mergeCell ref="BA14:BA18"/>
    <mergeCell ref="AZ19:AZ21"/>
    <mergeCell ref="BA19:BA21"/>
    <mergeCell ref="AZ22:AZ23"/>
    <mergeCell ref="BA22:BA23"/>
    <mergeCell ref="AZ24:AZ25"/>
    <mergeCell ref="BA24:BA25"/>
    <mergeCell ref="AZ26:AZ29"/>
    <mergeCell ref="BA26:BA29"/>
    <mergeCell ref="AZ31:AZ32"/>
    <mergeCell ref="BA31:BA32"/>
    <mergeCell ref="AZ36:AZ38"/>
    <mergeCell ref="BA36:BA38"/>
    <mergeCell ref="AZ39:AZ43"/>
    <mergeCell ref="BA39:BA43"/>
    <mergeCell ref="AZ44:AZ48"/>
    <mergeCell ref="BA44:BA48"/>
    <mergeCell ref="AZ49:AZ52"/>
    <mergeCell ref="BA49:BA5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入力用 (書き方例)</vt:lpstr>
      <vt:lpstr>国保（施設）会計歳入</vt:lpstr>
      <vt:lpstr>IDの附番ルール説明</vt:lpstr>
      <vt:lpstr>入力用（ブランク）</vt:lpstr>
      <vt:lpstr>NF5651</vt:lpstr>
      <vt:lpstr>'NF5651'!Print_Area</vt:lpstr>
      <vt:lpstr>'国保（施設）会計歳入'!Print_Area</vt:lpstr>
      <vt:lpstr>'入力用 (書き方例)'!Print_Area</vt:lpstr>
      <vt:lpstr>'入力用（ブランク）'!Print_Area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2015-04-08T05:00:43Z</dcterms:created>
  <dcterms:modified xsi:type="dcterms:W3CDTF">2024-08-20T04:11:09Z</dcterms:modified>
</cp:coreProperties>
</file>