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77BA01C5-7964-4F43-9D16-52E0CE32FF41}" xr6:coauthVersionLast="44" xr6:coauthVersionMax="47" xr10:uidLastSave="{00000000-0000-0000-0000-000000000000}"/>
  <bookViews>
    <workbookView xWindow="-120" yWindow="-120" windowWidth="20730" windowHeight="11160" firstSheet="1" activeTab="1" xr2:uid="{533486EF-D635-4BC5-A7D0-1A9B9C69A636}"/>
  </bookViews>
  <sheets>
    <sheet name="入力用 (書き方例)" sheetId="7" state="hidden" r:id="rId1"/>
    <sheet name="一般_歳入" sheetId="9" r:id="rId2"/>
    <sheet name="入力用（ブランク）" sheetId="6" state="hidden" r:id="rId3"/>
    <sheet name="NF5651" sheetId="1" state="hidden" r:id="rId4"/>
  </sheets>
  <definedNames>
    <definedName name="_xlnm._FilterDatabase" localSheetId="1" hidden="1">一般_歳入!$A$1:$AO$379</definedName>
    <definedName name="_xlnm._FilterDatabase" localSheetId="0" hidden="1">'入力用 (書き方例)'!$A$3:$AP$40</definedName>
    <definedName name="_xlnm._FilterDatabase" localSheetId="2" hidden="1">'入力用（ブランク）'!$A$3:$AP$7</definedName>
    <definedName name="_xlnm.Print_Area" localSheetId="3">'NF5651'!$A$1:$AH$64</definedName>
    <definedName name="_xlnm.Print_Area" localSheetId="1">一般_歳入!$A$1:$W$379</definedName>
    <definedName name="_xlnm.Print_Area" localSheetId="0">'入力用 (書き方例)'!$A$1:$AP$7</definedName>
    <definedName name="_xlnm.Print_Area" localSheetId="2">'入力用（ブランク）'!$A$1:$AP$5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360" i="9" l="1"/>
  <c r="L360" i="9"/>
  <c r="Q379" i="9"/>
  <c r="Q378" i="9"/>
  <c r="Q377" i="9"/>
  <c r="Q376" i="9"/>
  <c r="Q375" i="9"/>
  <c r="Q374" i="9"/>
  <c r="Q373" i="9"/>
  <c r="Q372" i="9"/>
  <c r="Q371" i="9"/>
  <c r="Q370" i="9"/>
  <c r="Q369" i="9"/>
  <c r="Q368" i="9"/>
  <c r="Q367" i="9"/>
  <c r="Q353" i="9"/>
  <c r="Q336" i="9"/>
  <c r="Q325" i="9"/>
  <c r="Q321" i="9"/>
  <c r="Q286" i="9"/>
  <c r="Q276" i="9"/>
  <c r="Q272" i="9"/>
  <c r="Q271" i="9"/>
  <c r="Q270" i="9"/>
  <c r="Q263" i="9"/>
  <c r="Q261" i="9"/>
  <c r="Q257" i="9"/>
  <c r="Q251" i="9"/>
  <c r="Q250" i="9"/>
  <c r="Q241" i="9"/>
  <c r="Q239" i="9"/>
  <c r="Q235" i="9"/>
  <c r="Q234" i="9"/>
  <c r="Q232" i="9"/>
  <c r="Q231" i="9"/>
  <c r="Q230" i="9"/>
  <c r="Q229" i="9"/>
  <c r="Q228" i="9"/>
  <c r="Q227" i="9"/>
  <c r="Q200" i="9"/>
  <c r="Q60" i="9"/>
  <c r="Q59" i="9"/>
  <c r="Q58" i="9"/>
  <c r="Q45" i="9"/>
  <c r="Q43" i="9"/>
  <c r="Q41" i="9"/>
  <c r="Q40" i="9"/>
  <c r="Q38" i="9"/>
  <c r="Q37" i="9"/>
  <c r="Q35" i="9"/>
  <c r="Q33" i="9"/>
  <c r="Q31" i="9"/>
  <c r="Q29" i="9"/>
  <c r="Q27" i="9"/>
  <c r="Q25" i="9"/>
  <c r="Q22" i="9"/>
  <c r="Q21" i="9"/>
  <c r="L3" i="9" l="1"/>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L130" i="9"/>
  <c r="L131" i="9"/>
  <c r="L132" i="9"/>
  <c r="L133" i="9"/>
  <c r="L134" i="9"/>
  <c r="L135" i="9"/>
  <c r="L136" i="9"/>
  <c r="L137" i="9"/>
  <c r="L138" i="9"/>
  <c r="L139" i="9"/>
  <c r="L140" i="9"/>
  <c r="L141" i="9"/>
  <c r="L142" i="9"/>
  <c r="L143" i="9"/>
  <c r="L144" i="9"/>
  <c r="L145" i="9"/>
  <c r="L146" i="9"/>
  <c r="L147" i="9"/>
  <c r="L148" i="9"/>
  <c r="L149" i="9"/>
  <c r="L150" i="9"/>
  <c r="L151" i="9"/>
  <c r="L152" i="9"/>
  <c r="L153" i="9"/>
  <c r="L154" i="9"/>
  <c r="L155" i="9"/>
  <c r="L156" i="9"/>
  <c r="L157" i="9"/>
  <c r="L158" i="9"/>
  <c r="L159" i="9"/>
  <c r="L160" i="9"/>
  <c r="L161" i="9"/>
  <c r="L162" i="9"/>
  <c r="L163" i="9"/>
  <c r="L164" i="9"/>
  <c r="L165" i="9"/>
  <c r="L166" i="9"/>
  <c r="L167" i="9"/>
  <c r="L168" i="9"/>
  <c r="L169" i="9"/>
  <c r="L170" i="9"/>
  <c r="L171" i="9"/>
  <c r="L172" i="9"/>
  <c r="L173" i="9"/>
  <c r="L174" i="9"/>
  <c r="L175" i="9"/>
  <c r="L176" i="9"/>
  <c r="L177" i="9"/>
  <c r="L178" i="9"/>
  <c r="L179" i="9"/>
  <c r="L180" i="9"/>
  <c r="L181" i="9"/>
  <c r="L182" i="9"/>
  <c r="L183" i="9"/>
  <c r="L184" i="9"/>
  <c r="L185" i="9"/>
  <c r="L186" i="9"/>
  <c r="L187" i="9"/>
  <c r="L188" i="9"/>
  <c r="L189" i="9"/>
  <c r="L190" i="9"/>
  <c r="L191" i="9"/>
  <c r="L192" i="9"/>
  <c r="L193" i="9"/>
  <c r="L194" i="9"/>
  <c r="L195" i="9"/>
  <c r="L196" i="9"/>
  <c r="L197" i="9"/>
  <c r="L198" i="9"/>
  <c r="L199" i="9"/>
  <c r="L200" i="9"/>
  <c r="L201" i="9"/>
  <c r="L202" i="9"/>
  <c r="L203" i="9"/>
  <c r="L204" i="9"/>
  <c r="L205" i="9"/>
  <c r="L206" i="9"/>
  <c r="L207" i="9"/>
  <c r="L208" i="9"/>
  <c r="L209" i="9"/>
  <c r="L210" i="9"/>
  <c r="L211" i="9"/>
  <c r="L212" i="9"/>
  <c r="L213" i="9"/>
  <c r="L214" i="9"/>
  <c r="L215" i="9"/>
  <c r="L216" i="9"/>
  <c r="L217" i="9"/>
  <c r="L218" i="9"/>
  <c r="L219" i="9"/>
  <c r="L220" i="9"/>
  <c r="L221" i="9"/>
  <c r="L222" i="9"/>
  <c r="L223" i="9"/>
  <c r="L224" i="9"/>
  <c r="L225" i="9"/>
  <c r="L226" i="9"/>
  <c r="L227" i="9"/>
  <c r="L228" i="9"/>
  <c r="L229" i="9"/>
  <c r="L230" i="9"/>
  <c r="L231" i="9"/>
  <c r="L232" i="9"/>
  <c r="L233" i="9"/>
  <c r="L234" i="9"/>
  <c r="L235" i="9"/>
  <c r="L236" i="9"/>
  <c r="L237" i="9"/>
  <c r="L238" i="9"/>
  <c r="L239" i="9"/>
  <c r="L240" i="9"/>
  <c r="L241" i="9"/>
  <c r="L242" i="9"/>
  <c r="L243" i="9"/>
  <c r="L244" i="9"/>
  <c r="L245" i="9"/>
  <c r="L246" i="9"/>
  <c r="L247" i="9"/>
  <c r="L248" i="9"/>
  <c r="L249" i="9"/>
  <c r="L250" i="9"/>
  <c r="L251" i="9"/>
  <c r="L252" i="9"/>
  <c r="L253" i="9"/>
  <c r="L254" i="9"/>
  <c r="L255" i="9"/>
  <c r="L256" i="9"/>
  <c r="L257" i="9"/>
  <c r="L258" i="9"/>
  <c r="L259" i="9"/>
  <c r="L260" i="9"/>
  <c r="L261" i="9"/>
  <c r="L262" i="9"/>
  <c r="L263" i="9"/>
  <c r="L264" i="9"/>
  <c r="L265" i="9"/>
  <c r="L266" i="9"/>
  <c r="L267" i="9"/>
  <c r="L268" i="9"/>
  <c r="L269" i="9"/>
  <c r="L270" i="9"/>
  <c r="L271" i="9"/>
  <c r="L272" i="9"/>
  <c r="L273" i="9"/>
  <c r="L274" i="9"/>
  <c r="L275" i="9"/>
  <c r="L276" i="9"/>
  <c r="L277" i="9"/>
  <c r="L278" i="9"/>
  <c r="L279" i="9"/>
  <c r="L280" i="9"/>
  <c r="L281" i="9"/>
  <c r="L282" i="9"/>
  <c r="L283" i="9"/>
  <c r="L284" i="9"/>
  <c r="L285" i="9"/>
  <c r="L286" i="9"/>
  <c r="L287" i="9"/>
  <c r="L288" i="9"/>
  <c r="L289" i="9"/>
  <c r="L290" i="9"/>
  <c r="L291" i="9"/>
  <c r="L292" i="9"/>
  <c r="L293" i="9"/>
  <c r="L294" i="9"/>
  <c r="L295" i="9"/>
  <c r="L296" i="9"/>
  <c r="L297" i="9"/>
  <c r="L298" i="9"/>
  <c r="L299" i="9"/>
  <c r="L300" i="9"/>
  <c r="L301" i="9"/>
  <c r="L302" i="9"/>
  <c r="L303" i="9"/>
  <c r="L304" i="9"/>
  <c r="L305" i="9"/>
  <c r="L306" i="9"/>
  <c r="L307" i="9"/>
  <c r="L308" i="9"/>
  <c r="L309" i="9"/>
  <c r="L310" i="9"/>
  <c r="L311" i="9"/>
  <c r="L312" i="9"/>
  <c r="L313" i="9"/>
  <c r="L314" i="9"/>
  <c r="L315" i="9"/>
  <c r="L316" i="9"/>
  <c r="L317" i="9"/>
  <c r="L318" i="9"/>
  <c r="L319" i="9"/>
  <c r="L320" i="9"/>
  <c r="L321" i="9"/>
  <c r="L322" i="9"/>
  <c r="L323" i="9"/>
  <c r="L324" i="9"/>
  <c r="L325" i="9"/>
  <c r="L326" i="9"/>
  <c r="L327" i="9"/>
  <c r="L328" i="9"/>
  <c r="L329" i="9"/>
  <c r="L330" i="9"/>
  <c r="L331" i="9"/>
  <c r="L332" i="9"/>
  <c r="L333" i="9"/>
  <c r="L334" i="9"/>
  <c r="L335" i="9"/>
  <c r="L336" i="9"/>
  <c r="L337" i="9"/>
  <c r="L338" i="9"/>
  <c r="L339" i="9"/>
  <c r="L340" i="9"/>
  <c r="L341" i="9"/>
  <c r="L342" i="9"/>
  <c r="L343" i="9"/>
  <c r="L344" i="9"/>
  <c r="L345" i="9"/>
  <c r="L346" i="9"/>
  <c r="L347" i="9"/>
  <c r="L348" i="9"/>
  <c r="L349" i="9"/>
  <c r="L350" i="9"/>
  <c r="L351" i="9"/>
  <c r="L352" i="9"/>
  <c r="L353" i="9"/>
  <c r="L354" i="9"/>
  <c r="L355" i="9"/>
  <c r="L356" i="9"/>
  <c r="L357" i="9"/>
  <c r="L358" i="9"/>
  <c r="L359" i="9"/>
  <c r="L361" i="9"/>
  <c r="L362" i="9"/>
  <c r="L363" i="9"/>
  <c r="L364" i="9"/>
  <c r="L365" i="9"/>
  <c r="L366" i="9"/>
  <c r="L367" i="9"/>
  <c r="L368" i="9"/>
  <c r="L369" i="9"/>
  <c r="L370" i="9"/>
  <c r="L371" i="9"/>
  <c r="L372" i="9"/>
  <c r="L373" i="9"/>
  <c r="L374" i="9"/>
  <c r="L375" i="9"/>
  <c r="L376" i="9"/>
  <c r="L377" i="9"/>
  <c r="L378" i="9"/>
  <c r="L379" i="9"/>
  <c r="L2" i="9"/>
  <c r="W4" i="9"/>
  <c r="W5" i="9"/>
  <c r="W6" i="9"/>
  <c r="W7" i="9"/>
  <c r="W8" i="9"/>
  <c r="W9" i="9"/>
  <c r="W10" i="9"/>
  <c r="W11" i="9"/>
  <c r="W12" i="9"/>
  <c r="W13" i="9"/>
  <c r="W14" i="9"/>
  <c r="W15" i="9"/>
  <c r="W16" i="9"/>
  <c r="W17" i="9"/>
  <c r="W18" i="9"/>
  <c r="W19" i="9"/>
  <c r="W20" i="9"/>
  <c r="W21" i="9"/>
  <c r="W22" i="9"/>
  <c r="W23" i="9"/>
  <c r="W24" i="9"/>
  <c r="W25" i="9"/>
  <c r="W26" i="9"/>
  <c r="W27" i="9"/>
  <c r="W28" i="9"/>
  <c r="W29" i="9"/>
  <c r="W30" i="9"/>
  <c r="W31" i="9"/>
  <c r="W32" i="9"/>
  <c r="W33" i="9"/>
  <c r="W34" i="9"/>
  <c r="W35" i="9"/>
  <c r="W36" i="9"/>
  <c r="W37" i="9"/>
  <c r="W38" i="9"/>
  <c r="W39" i="9"/>
  <c r="W40" i="9"/>
  <c r="W41" i="9"/>
  <c r="W42" i="9"/>
  <c r="W43" i="9"/>
  <c r="W44" i="9"/>
  <c r="W45" i="9"/>
  <c r="W46" i="9"/>
  <c r="W47" i="9"/>
  <c r="W48" i="9"/>
  <c r="W49" i="9"/>
  <c r="W50" i="9"/>
  <c r="W51" i="9"/>
  <c r="W52" i="9"/>
  <c r="W53" i="9"/>
  <c r="W54" i="9"/>
  <c r="W55" i="9"/>
  <c r="W56" i="9"/>
  <c r="W57" i="9"/>
  <c r="W58" i="9"/>
  <c r="W59" i="9"/>
  <c r="W60" i="9"/>
  <c r="W61" i="9"/>
  <c r="W62" i="9"/>
  <c r="W63" i="9"/>
  <c r="W64" i="9"/>
  <c r="W65" i="9"/>
  <c r="W66" i="9"/>
  <c r="W67" i="9"/>
  <c r="W68" i="9"/>
  <c r="W69" i="9"/>
  <c r="W70" i="9"/>
  <c r="W71" i="9"/>
  <c r="W72" i="9"/>
  <c r="W73" i="9"/>
  <c r="W74" i="9"/>
  <c r="W75" i="9"/>
  <c r="W76" i="9"/>
  <c r="W77" i="9"/>
  <c r="W78" i="9"/>
  <c r="W79" i="9"/>
  <c r="W80" i="9"/>
  <c r="W81" i="9"/>
  <c r="W82" i="9"/>
  <c r="W83" i="9"/>
  <c r="W84" i="9"/>
  <c r="W85" i="9"/>
  <c r="W86" i="9"/>
  <c r="W87" i="9"/>
  <c r="W88" i="9"/>
  <c r="W89" i="9"/>
  <c r="W90" i="9"/>
  <c r="W91" i="9"/>
  <c r="W92" i="9"/>
  <c r="W93" i="9"/>
  <c r="W94" i="9"/>
  <c r="W95" i="9"/>
  <c r="W96" i="9"/>
  <c r="W97" i="9"/>
  <c r="W98" i="9"/>
  <c r="W99" i="9"/>
  <c r="W100" i="9"/>
  <c r="W101" i="9"/>
  <c r="W102" i="9"/>
  <c r="W103" i="9"/>
  <c r="W104" i="9"/>
  <c r="W105" i="9"/>
  <c r="W106" i="9"/>
  <c r="W107" i="9"/>
  <c r="W108" i="9"/>
  <c r="W109" i="9"/>
  <c r="W110" i="9"/>
  <c r="W111" i="9"/>
  <c r="W112" i="9"/>
  <c r="W113" i="9"/>
  <c r="W114" i="9"/>
  <c r="W115" i="9"/>
  <c r="W116" i="9"/>
  <c r="W117" i="9"/>
  <c r="W118" i="9"/>
  <c r="W119" i="9"/>
  <c r="W120" i="9"/>
  <c r="W121" i="9"/>
  <c r="W122" i="9"/>
  <c r="W123" i="9"/>
  <c r="W124" i="9"/>
  <c r="W125" i="9"/>
  <c r="W126" i="9"/>
  <c r="W127" i="9"/>
  <c r="W128" i="9"/>
  <c r="W129" i="9"/>
  <c r="W130" i="9"/>
  <c r="W131" i="9"/>
  <c r="W132" i="9"/>
  <c r="W133" i="9"/>
  <c r="W134" i="9"/>
  <c r="W135" i="9"/>
  <c r="W136" i="9"/>
  <c r="W137" i="9"/>
  <c r="W138" i="9"/>
  <c r="W139" i="9"/>
  <c r="W140" i="9"/>
  <c r="W141" i="9"/>
  <c r="W142" i="9"/>
  <c r="W143" i="9"/>
  <c r="W144" i="9"/>
  <c r="W145" i="9"/>
  <c r="W146" i="9"/>
  <c r="W147" i="9"/>
  <c r="W148" i="9"/>
  <c r="W149" i="9"/>
  <c r="W150" i="9"/>
  <c r="W151" i="9"/>
  <c r="W152" i="9"/>
  <c r="W153" i="9"/>
  <c r="W154" i="9"/>
  <c r="W155" i="9"/>
  <c r="W156" i="9"/>
  <c r="W157" i="9"/>
  <c r="W158" i="9"/>
  <c r="W159" i="9"/>
  <c r="W160" i="9"/>
  <c r="W161" i="9"/>
  <c r="W162" i="9"/>
  <c r="W163" i="9"/>
  <c r="W164" i="9"/>
  <c r="W165" i="9"/>
  <c r="W166" i="9"/>
  <c r="W167" i="9"/>
  <c r="W168" i="9"/>
  <c r="W169" i="9"/>
  <c r="W170" i="9"/>
  <c r="W171" i="9"/>
  <c r="W172" i="9"/>
  <c r="W173" i="9"/>
  <c r="W174" i="9"/>
  <c r="W175" i="9"/>
  <c r="W176" i="9"/>
  <c r="W177" i="9"/>
  <c r="W178" i="9"/>
  <c r="W179" i="9"/>
  <c r="W180" i="9"/>
  <c r="W181" i="9"/>
  <c r="W182" i="9"/>
  <c r="W183" i="9"/>
  <c r="W184" i="9"/>
  <c r="W185" i="9"/>
  <c r="W186" i="9"/>
  <c r="W187" i="9"/>
  <c r="W188" i="9"/>
  <c r="W189" i="9"/>
  <c r="W190" i="9"/>
  <c r="W191" i="9"/>
  <c r="W192" i="9"/>
  <c r="W193" i="9"/>
  <c r="W194" i="9"/>
  <c r="W195" i="9"/>
  <c r="W196" i="9"/>
  <c r="W197" i="9"/>
  <c r="W198" i="9"/>
  <c r="W199" i="9"/>
  <c r="W200" i="9"/>
  <c r="W201" i="9"/>
  <c r="W202" i="9"/>
  <c r="W203" i="9"/>
  <c r="W204" i="9"/>
  <c r="W205" i="9"/>
  <c r="W206" i="9"/>
  <c r="W207" i="9"/>
  <c r="W208" i="9"/>
  <c r="W209" i="9"/>
  <c r="W210" i="9"/>
  <c r="W211" i="9"/>
  <c r="W212" i="9"/>
  <c r="W213" i="9"/>
  <c r="W214" i="9"/>
  <c r="W215" i="9"/>
  <c r="W216" i="9"/>
  <c r="W217" i="9"/>
  <c r="W218" i="9"/>
  <c r="W219" i="9"/>
  <c r="W220" i="9"/>
  <c r="W221" i="9"/>
  <c r="W222" i="9"/>
  <c r="W223" i="9"/>
  <c r="W224" i="9"/>
  <c r="W225" i="9"/>
  <c r="W226" i="9"/>
  <c r="W227" i="9"/>
  <c r="W228" i="9"/>
  <c r="W229" i="9"/>
  <c r="W230" i="9"/>
  <c r="W231" i="9"/>
  <c r="W232" i="9"/>
  <c r="W233" i="9"/>
  <c r="W234" i="9"/>
  <c r="W235" i="9"/>
  <c r="W236" i="9"/>
  <c r="W237" i="9"/>
  <c r="W238" i="9"/>
  <c r="W239" i="9"/>
  <c r="W240" i="9"/>
  <c r="W241" i="9"/>
  <c r="W242" i="9"/>
  <c r="W243" i="9"/>
  <c r="W244" i="9"/>
  <c r="W245" i="9"/>
  <c r="W246" i="9"/>
  <c r="W247" i="9"/>
  <c r="W248" i="9"/>
  <c r="W249" i="9"/>
  <c r="W250" i="9"/>
  <c r="W251" i="9"/>
  <c r="W252" i="9"/>
  <c r="W253" i="9"/>
  <c r="W254" i="9"/>
  <c r="W255" i="9"/>
  <c r="W256" i="9"/>
  <c r="W257" i="9"/>
  <c r="W258" i="9"/>
  <c r="W259" i="9"/>
  <c r="W260" i="9"/>
  <c r="W261" i="9"/>
  <c r="W262" i="9"/>
  <c r="W263" i="9"/>
  <c r="W264" i="9"/>
  <c r="W265" i="9"/>
  <c r="W266" i="9"/>
  <c r="W267" i="9"/>
  <c r="W268" i="9"/>
  <c r="W269" i="9"/>
  <c r="W270" i="9"/>
  <c r="W271" i="9"/>
  <c r="W272" i="9"/>
  <c r="W273" i="9"/>
  <c r="W274" i="9"/>
  <c r="W275" i="9"/>
  <c r="W276" i="9"/>
  <c r="W277" i="9"/>
  <c r="W278" i="9"/>
  <c r="W279" i="9"/>
  <c r="W280" i="9"/>
  <c r="W281" i="9"/>
  <c r="W282" i="9"/>
  <c r="W283" i="9"/>
  <c r="W284" i="9"/>
  <c r="W285" i="9"/>
  <c r="W286" i="9"/>
  <c r="W287" i="9"/>
  <c r="W288" i="9"/>
  <c r="W289" i="9"/>
  <c r="W290" i="9"/>
  <c r="W291" i="9"/>
  <c r="W292" i="9"/>
  <c r="W293" i="9"/>
  <c r="W294" i="9"/>
  <c r="W295" i="9"/>
  <c r="W296" i="9"/>
  <c r="W297" i="9"/>
  <c r="W298" i="9"/>
  <c r="W299" i="9"/>
  <c r="W300" i="9"/>
  <c r="W301" i="9"/>
  <c r="W302" i="9"/>
  <c r="W303" i="9"/>
  <c r="W304" i="9"/>
  <c r="W305" i="9"/>
  <c r="W306" i="9"/>
  <c r="W307" i="9"/>
  <c r="W308" i="9"/>
  <c r="W309" i="9"/>
  <c r="W310" i="9"/>
  <c r="W311" i="9"/>
  <c r="W312" i="9"/>
  <c r="W313" i="9"/>
  <c r="W314" i="9"/>
  <c r="W315" i="9"/>
  <c r="W316" i="9"/>
  <c r="W317" i="9"/>
  <c r="W318" i="9"/>
  <c r="W319" i="9"/>
  <c r="W320" i="9"/>
  <c r="W321" i="9"/>
  <c r="W322" i="9"/>
  <c r="W323" i="9"/>
  <c r="W324" i="9"/>
  <c r="W325" i="9"/>
  <c r="W326" i="9"/>
  <c r="W327" i="9"/>
  <c r="W328" i="9"/>
  <c r="W329" i="9"/>
  <c r="W330" i="9"/>
  <c r="W331" i="9"/>
  <c r="W332" i="9"/>
  <c r="W333" i="9"/>
  <c r="W334" i="9"/>
  <c r="W335" i="9"/>
  <c r="W336" i="9"/>
  <c r="W337" i="9"/>
  <c r="W338" i="9"/>
  <c r="W339" i="9"/>
  <c r="W340" i="9"/>
  <c r="W341" i="9"/>
  <c r="W342" i="9"/>
  <c r="W343" i="9"/>
  <c r="W344" i="9"/>
  <c r="W345" i="9"/>
  <c r="W346" i="9"/>
  <c r="W347" i="9"/>
  <c r="W348" i="9"/>
  <c r="W349" i="9"/>
  <c r="W350" i="9"/>
  <c r="W351" i="9"/>
  <c r="W352" i="9"/>
  <c r="W353" i="9"/>
  <c r="W354" i="9"/>
  <c r="W355" i="9"/>
  <c r="W356" i="9"/>
  <c r="W357" i="9"/>
  <c r="W358" i="9"/>
  <c r="W359" i="9"/>
  <c r="W361" i="9"/>
  <c r="W362" i="9"/>
  <c r="W363" i="9"/>
  <c r="W364" i="9"/>
  <c r="W365" i="9"/>
  <c r="W366" i="9"/>
  <c r="W367" i="9"/>
  <c r="W368" i="9"/>
  <c r="W369" i="9"/>
  <c r="W370" i="9"/>
  <c r="W371" i="9"/>
  <c r="W372" i="9"/>
  <c r="W373" i="9"/>
  <c r="W374" i="9"/>
  <c r="W375" i="9"/>
  <c r="W376" i="9"/>
  <c r="W377" i="9"/>
  <c r="W378" i="9"/>
  <c r="W379" i="9"/>
  <c r="W3" i="9"/>
  <c r="W2" i="9"/>
  <c r="Z45" i="7" l="1"/>
  <c r="P45" i="7"/>
  <c r="O45" i="7"/>
  <c r="N45" i="7"/>
  <c r="M45" i="7"/>
  <c r="L45" i="7"/>
  <c r="K45" i="7"/>
  <c r="J45" i="7"/>
  <c r="I45" i="7"/>
  <c r="AI44" i="7"/>
  <c r="AI43" i="7"/>
  <c r="AI42" i="7"/>
  <c r="AI41" i="7"/>
  <c r="AI40" i="7"/>
  <c r="AI39" i="7"/>
  <c r="AI38" i="7"/>
  <c r="AI37" i="7"/>
  <c r="AI36" i="7"/>
  <c r="AI32" i="7"/>
  <c r="AI19" i="7"/>
  <c r="AI17" i="7"/>
  <c r="AI15" i="7"/>
  <c r="AI14" i="7"/>
  <c r="AI13" i="7"/>
  <c r="AI12" i="7"/>
  <c r="AI11" i="7"/>
  <c r="AI10" i="7"/>
  <c r="AI9" i="7"/>
  <c r="AI7" i="7"/>
  <c r="AG7" i="7"/>
  <c r="AE7" i="7"/>
  <c r="AD7" i="7"/>
  <c r="AC7" i="7"/>
  <c r="T7" i="7"/>
  <c r="S7" i="7"/>
  <c r="R7" i="7"/>
  <c r="AI5" i="7"/>
  <c r="AH7" i="7" l="1"/>
  <c r="AI45" i="7"/>
  <c r="AI6" i="6"/>
  <c r="AI5" i="6"/>
  <c r="AI23" i="1" l="1"/>
  <c r="AG23" i="1"/>
  <c r="AE23" i="1"/>
  <c r="AD23" i="1"/>
  <c r="AC23" i="1"/>
  <c r="T23" i="1"/>
  <c r="S23" i="1"/>
  <c r="R23" i="1"/>
  <c r="AI18" i="1"/>
  <c r="AH23" i="1" l="1"/>
  <c r="AI10" i="1"/>
  <c r="AI11" i="1"/>
  <c r="AI12" i="1"/>
  <c r="AI13" i="1"/>
  <c r="AI14" i="1"/>
  <c r="AI15" i="1"/>
  <c r="AI16" i="1"/>
  <c r="AI17" i="1"/>
  <c r="AI19" i="1"/>
  <c r="AI20" i="1"/>
  <c r="AI21" i="1"/>
  <c r="AI22"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73" i="1"/>
  <c r="AI74" i="1"/>
  <c r="AI75" i="1"/>
  <c r="AI76" i="1"/>
  <c r="AI77" i="1"/>
  <c r="AI78" i="1"/>
  <c r="AI79" i="1"/>
  <c r="AI80" i="1"/>
  <c r="AI81" i="1"/>
  <c r="AI82" i="1"/>
  <c r="AI83" i="1"/>
  <c r="AI84" i="1"/>
  <c r="AI85" i="1"/>
  <c r="AI9" i="1"/>
  <c r="AG64" i="1" l="1"/>
  <c r="AE64" i="1"/>
  <c r="AD64" i="1"/>
  <c r="AC64" i="1"/>
  <c r="T64" i="1"/>
  <c r="S64" i="1"/>
  <c r="R64" i="1"/>
  <c r="AG63" i="1"/>
  <c r="AE63" i="1"/>
  <c r="AD63" i="1"/>
  <c r="AC63" i="1"/>
  <c r="T63" i="1"/>
  <c r="S63" i="1"/>
  <c r="R63" i="1"/>
  <c r="AG62" i="1"/>
  <c r="AE62" i="1"/>
  <c r="AD62" i="1"/>
  <c r="AC62" i="1"/>
  <c r="T62" i="1"/>
  <c r="S62" i="1"/>
  <c r="R62" i="1"/>
  <c r="AG61" i="1"/>
  <c r="AE61" i="1"/>
  <c r="AD61" i="1"/>
  <c r="AC61" i="1"/>
  <c r="T61" i="1"/>
  <c r="S61" i="1"/>
  <c r="R61" i="1"/>
  <c r="AG60" i="1"/>
  <c r="AE60" i="1"/>
  <c r="AD60" i="1"/>
  <c r="AC60" i="1"/>
  <c r="T60" i="1"/>
  <c r="S60" i="1"/>
  <c r="R60" i="1"/>
  <c r="AG59" i="1"/>
  <c r="AE59" i="1"/>
  <c r="AD59" i="1"/>
  <c r="AC59" i="1"/>
  <c r="T59" i="1"/>
  <c r="AH59" i="1" s="1"/>
  <c r="S59" i="1"/>
  <c r="R59" i="1"/>
  <c r="AG58" i="1"/>
  <c r="AE58" i="1"/>
  <c r="AD58" i="1"/>
  <c r="AC58" i="1"/>
  <c r="T58" i="1"/>
  <c r="S58" i="1"/>
  <c r="R58" i="1"/>
  <c r="AG57" i="1"/>
  <c r="AE57" i="1"/>
  <c r="AD57" i="1"/>
  <c r="AC57" i="1"/>
  <c r="T57" i="1"/>
  <c r="S57" i="1"/>
  <c r="R57" i="1"/>
  <c r="AG56" i="1"/>
  <c r="AE56" i="1"/>
  <c r="AD56" i="1"/>
  <c r="AC56" i="1"/>
  <c r="T56" i="1"/>
  <c r="S56" i="1"/>
  <c r="R56" i="1"/>
  <c r="AG55" i="1"/>
  <c r="AE55" i="1"/>
  <c r="AD55" i="1"/>
  <c r="AC55" i="1"/>
  <c r="T55" i="1"/>
  <c r="S55" i="1"/>
  <c r="R55" i="1"/>
  <c r="AG54" i="1"/>
  <c r="AE54" i="1"/>
  <c r="AD54" i="1"/>
  <c r="AC54" i="1"/>
  <c r="T54" i="1"/>
  <c r="S54" i="1"/>
  <c r="R54" i="1"/>
  <c r="AG53" i="1"/>
  <c r="AE53" i="1"/>
  <c r="AD53" i="1"/>
  <c r="AC53" i="1"/>
  <c r="T53" i="1"/>
  <c r="S53" i="1"/>
  <c r="R53" i="1"/>
  <c r="AG52" i="1"/>
  <c r="AE52" i="1"/>
  <c r="AD52" i="1"/>
  <c r="AC52" i="1"/>
  <c r="T52" i="1"/>
  <c r="S52" i="1"/>
  <c r="R52" i="1"/>
  <c r="AG51" i="1"/>
  <c r="AE51" i="1"/>
  <c r="AD51" i="1"/>
  <c r="AC51" i="1"/>
  <c r="T51" i="1"/>
  <c r="AH51" i="1" s="1"/>
  <c r="S51" i="1"/>
  <c r="R51" i="1"/>
  <c r="AG50" i="1"/>
  <c r="AE50" i="1"/>
  <c r="AD50" i="1"/>
  <c r="AC50" i="1"/>
  <c r="T50" i="1"/>
  <c r="S50" i="1"/>
  <c r="R50" i="1"/>
  <c r="AG49" i="1"/>
  <c r="AE49" i="1"/>
  <c r="AD49" i="1"/>
  <c r="AC49" i="1"/>
  <c r="T49" i="1"/>
  <c r="S49" i="1"/>
  <c r="R49" i="1"/>
  <c r="AG48" i="1"/>
  <c r="AE48" i="1"/>
  <c r="AD48" i="1"/>
  <c r="AC48" i="1"/>
  <c r="T48" i="1"/>
  <c r="S48" i="1"/>
  <c r="R48" i="1"/>
  <c r="AG47" i="1"/>
  <c r="AE47" i="1"/>
  <c r="AD47" i="1"/>
  <c r="AC47" i="1"/>
  <c r="T47" i="1"/>
  <c r="S47" i="1"/>
  <c r="R47" i="1"/>
  <c r="AG46" i="1"/>
  <c r="AE46" i="1"/>
  <c r="AD46" i="1"/>
  <c r="AC46" i="1"/>
  <c r="T46" i="1"/>
  <c r="S46" i="1"/>
  <c r="R46" i="1"/>
  <c r="AG45" i="1"/>
  <c r="AE45" i="1"/>
  <c r="AD45" i="1"/>
  <c r="AC45" i="1"/>
  <c r="T45" i="1"/>
  <c r="S45" i="1"/>
  <c r="R45" i="1"/>
  <c r="AG44" i="1"/>
  <c r="AE44" i="1"/>
  <c r="AD44" i="1"/>
  <c r="AC44" i="1"/>
  <c r="T44" i="1"/>
  <c r="S44" i="1"/>
  <c r="R44" i="1"/>
  <c r="AG43" i="1"/>
  <c r="AE43" i="1"/>
  <c r="AD43" i="1"/>
  <c r="AC43" i="1"/>
  <c r="T43" i="1"/>
  <c r="AH43" i="1" s="1"/>
  <c r="S43" i="1"/>
  <c r="R43" i="1"/>
  <c r="AG42" i="1"/>
  <c r="AE42" i="1"/>
  <c r="AD42" i="1"/>
  <c r="AC42" i="1"/>
  <c r="T42" i="1"/>
  <c r="S42" i="1"/>
  <c r="R42" i="1"/>
  <c r="AG41" i="1"/>
  <c r="AE41" i="1"/>
  <c r="AD41" i="1"/>
  <c r="AC41" i="1"/>
  <c r="T41" i="1"/>
  <c r="S41" i="1"/>
  <c r="R41" i="1"/>
  <c r="AG40" i="1"/>
  <c r="AE40" i="1"/>
  <c r="AD40" i="1"/>
  <c r="AC40" i="1"/>
  <c r="T40" i="1"/>
  <c r="S40" i="1"/>
  <c r="R40" i="1"/>
  <c r="AG39" i="1"/>
  <c r="AE39" i="1"/>
  <c r="AD39" i="1"/>
  <c r="AC39" i="1"/>
  <c r="T39" i="1"/>
  <c r="S39" i="1"/>
  <c r="R39" i="1"/>
  <c r="AG38" i="1"/>
  <c r="AE38" i="1"/>
  <c r="AD38" i="1"/>
  <c r="AC38" i="1"/>
  <c r="T38" i="1"/>
  <c r="S38" i="1"/>
  <c r="R38" i="1"/>
  <c r="AG37" i="1"/>
  <c r="AE37" i="1"/>
  <c r="AD37" i="1"/>
  <c r="AC37" i="1"/>
  <c r="T37" i="1"/>
  <c r="S37" i="1"/>
  <c r="R37" i="1"/>
  <c r="AG36" i="1"/>
  <c r="AE36" i="1"/>
  <c r="AD36" i="1"/>
  <c r="AC36" i="1"/>
  <c r="T36" i="1"/>
  <c r="S36" i="1"/>
  <c r="R36" i="1"/>
  <c r="AG35" i="1"/>
  <c r="AE35" i="1"/>
  <c r="AD35" i="1"/>
  <c r="AC35" i="1"/>
  <c r="T35" i="1"/>
  <c r="AH35" i="1" s="1"/>
  <c r="S35" i="1"/>
  <c r="R35" i="1"/>
  <c r="AG34" i="1"/>
  <c r="AE34" i="1"/>
  <c r="AD34" i="1"/>
  <c r="AC34" i="1"/>
  <c r="T34" i="1"/>
  <c r="S34" i="1"/>
  <c r="R34" i="1"/>
  <c r="AG33" i="1"/>
  <c r="AE33" i="1"/>
  <c r="AD33" i="1"/>
  <c r="AC33" i="1"/>
  <c r="T33" i="1"/>
  <c r="S33" i="1"/>
  <c r="R33" i="1"/>
  <c r="AG32" i="1"/>
  <c r="AE32" i="1"/>
  <c r="AD32" i="1"/>
  <c r="AC32" i="1"/>
  <c r="T32" i="1"/>
  <c r="S32" i="1"/>
  <c r="R32" i="1"/>
  <c r="AG31" i="1"/>
  <c r="AE31" i="1"/>
  <c r="AD31" i="1"/>
  <c r="AC31" i="1"/>
  <c r="T31" i="1"/>
  <c r="S31" i="1"/>
  <c r="R31" i="1"/>
  <c r="AG30" i="1"/>
  <c r="AE30" i="1"/>
  <c r="AD30" i="1"/>
  <c r="AC30" i="1"/>
  <c r="T30" i="1"/>
  <c r="S30" i="1"/>
  <c r="R30" i="1"/>
  <c r="AG29" i="1"/>
  <c r="AE29" i="1"/>
  <c r="AD29" i="1"/>
  <c r="AC29" i="1"/>
  <c r="T29" i="1"/>
  <c r="S29" i="1"/>
  <c r="R29" i="1"/>
  <c r="AG28" i="1"/>
  <c r="AE28" i="1"/>
  <c r="AD28" i="1"/>
  <c r="AC28" i="1"/>
  <c r="T28" i="1"/>
  <c r="S28" i="1"/>
  <c r="R28" i="1"/>
  <c r="AG27" i="1"/>
  <c r="AE27" i="1"/>
  <c r="AD27" i="1"/>
  <c r="AC27" i="1"/>
  <c r="T27" i="1"/>
  <c r="AH27" i="1" s="1"/>
  <c r="S27" i="1"/>
  <c r="R27" i="1"/>
  <c r="AG26" i="1"/>
  <c r="AE26" i="1"/>
  <c r="AD26" i="1"/>
  <c r="AC26" i="1"/>
  <c r="T26" i="1"/>
  <c r="S26" i="1"/>
  <c r="R26" i="1"/>
  <c r="AG25" i="1"/>
  <c r="AE25" i="1"/>
  <c r="AD25" i="1"/>
  <c r="AC25" i="1"/>
  <c r="T25" i="1"/>
  <c r="S25" i="1"/>
  <c r="R25" i="1"/>
  <c r="AG24" i="1"/>
  <c r="AE24" i="1"/>
  <c r="AD24" i="1"/>
  <c r="AC24" i="1"/>
  <c r="T24" i="1"/>
  <c r="S24" i="1"/>
  <c r="R24" i="1"/>
  <c r="AG22" i="1"/>
  <c r="AE22" i="1"/>
  <c r="AD22" i="1"/>
  <c r="AC22" i="1"/>
  <c r="T22" i="1"/>
  <c r="S22" i="1"/>
  <c r="R22" i="1"/>
  <c r="AG21" i="1"/>
  <c r="AE21" i="1"/>
  <c r="AD21" i="1"/>
  <c r="AC21" i="1"/>
  <c r="T21" i="1"/>
  <c r="S21" i="1"/>
  <c r="R21" i="1"/>
  <c r="AG20" i="1"/>
  <c r="AE20" i="1"/>
  <c r="AD20" i="1"/>
  <c r="AC20" i="1"/>
  <c r="T20" i="1"/>
  <c r="S20" i="1"/>
  <c r="R20" i="1"/>
  <c r="AG19" i="1"/>
  <c r="AE19" i="1"/>
  <c r="AD19" i="1"/>
  <c r="AC19" i="1"/>
  <c r="T19" i="1"/>
  <c r="S19" i="1"/>
  <c r="R19" i="1"/>
  <c r="AG18" i="1"/>
  <c r="AE18" i="1"/>
  <c r="AD18" i="1"/>
  <c r="AC18" i="1"/>
  <c r="T18" i="1"/>
  <c r="S18" i="1"/>
  <c r="R18" i="1"/>
  <c r="AG17" i="1"/>
  <c r="AE17" i="1"/>
  <c r="AD17" i="1"/>
  <c r="AC17" i="1"/>
  <c r="T17" i="1"/>
  <c r="S17" i="1"/>
  <c r="R17" i="1"/>
  <c r="AG16" i="1"/>
  <c r="AE16" i="1"/>
  <c r="AD16" i="1"/>
  <c r="AC16" i="1"/>
  <c r="T16" i="1"/>
  <c r="S16" i="1"/>
  <c r="R16" i="1"/>
  <c r="AG15" i="1"/>
  <c r="AE15" i="1"/>
  <c r="AD15" i="1"/>
  <c r="AC15" i="1"/>
  <c r="T15" i="1"/>
  <c r="S15" i="1"/>
  <c r="R15" i="1"/>
  <c r="AG14" i="1"/>
  <c r="AE14" i="1"/>
  <c r="AD14" i="1"/>
  <c r="AC14" i="1"/>
  <c r="T14" i="1"/>
  <c r="S14" i="1"/>
  <c r="R14" i="1"/>
  <c r="AG13" i="1"/>
  <c r="AE13" i="1"/>
  <c r="AD13" i="1"/>
  <c r="AC13" i="1"/>
  <c r="T13" i="1"/>
  <c r="S13" i="1"/>
  <c r="R13" i="1"/>
  <c r="AG12" i="1"/>
  <c r="AE12" i="1"/>
  <c r="AD12" i="1"/>
  <c r="AC12" i="1"/>
  <c r="T12" i="1"/>
  <c r="S12" i="1"/>
  <c r="R12" i="1"/>
  <c r="AG11" i="1"/>
  <c r="AE11" i="1"/>
  <c r="AD11" i="1"/>
  <c r="AC11" i="1"/>
  <c r="T11" i="1"/>
  <c r="S11" i="1"/>
  <c r="R11" i="1"/>
  <c r="AG10" i="1"/>
  <c r="AE10" i="1"/>
  <c r="AD10" i="1"/>
  <c r="AC10" i="1"/>
  <c r="T10" i="1"/>
  <c r="S10" i="1"/>
  <c r="R10" i="1"/>
  <c r="AG9" i="1"/>
  <c r="AE9" i="1"/>
  <c r="AD9" i="1"/>
  <c r="AC9" i="1"/>
  <c r="T9" i="1"/>
  <c r="S9" i="1"/>
  <c r="R9" i="1"/>
  <c r="AH39" i="1" l="1"/>
  <c r="AH47" i="1"/>
  <c r="AH55" i="1"/>
  <c r="AH63" i="1"/>
  <c r="AH31" i="1"/>
  <c r="AH11" i="1"/>
  <c r="AH15" i="1"/>
  <c r="AH19" i="1"/>
  <c r="AH64" i="1"/>
  <c r="AH52" i="1"/>
  <c r="AH56" i="1"/>
  <c r="AH14" i="1"/>
  <c r="AH42" i="1"/>
  <c r="AH50" i="1"/>
  <c r="AH58" i="1"/>
  <c r="AH62" i="1"/>
  <c r="AH9" i="1"/>
  <c r="AH13" i="1"/>
  <c r="AH17" i="1"/>
  <c r="AH21" i="1"/>
  <c r="AH25" i="1"/>
  <c r="AH29" i="1"/>
  <c r="AH33" i="1"/>
  <c r="AH37" i="1"/>
  <c r="AH41" i="1"/>
  <c r="AH45" i="1"/>
  <c r="AH49" i="1"/>
  <c r="AH53" i="1"/>
  <c r="AH57" i="1"/>
  <c r="AH61" i="1"/>
  <c r="AH10" i="1"/>
  <c r="AH18" i="1"/>
  <c r="AH26" i="1"/>
  <c r="AH30" i="1"/>
  <c r="AH38" i="1"/>
  <c r="AH46" i="1"/>
  <c r="AH54" i="1"/>
  <c r="AH12" i="1"/>
  <c r="AH16" i="1"/>
  <c r="AH20" i="1"/>
  <c r="AH24" i="1"/>
  <c r="AH28" i="1"/>
  <c r="AH32" i="1"/>
  <c r="AH36" i="1"/>
  <c r="AH40" i="1"/>
  <c r="AH44" i="1"/>
  <c r="AH48" i="1"/>
  <c r="AH60" i="1"/>
  <c r="AH22" i="1"/>
  <c r="AH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5" authorId="0" shapeId="0" xr:uid="{776C3C7D-41F9-46C9-A309-C55BD13E908A}">
      <text>
        <r>
          <rPr>
            <b/>
            <sz val="9"/>
            <color indexed="81"/>
            <rFont val="BIZ UDゴシック"/>
            <family val="3"/>
            <charset val="128"/>
          </rPr>
          <t>詳細を記載</t>
        </r>
      </text>
    </comment>
    <comment ref="AK5" authorId="0" shapeId="0" xr:uid="{13149190-73F8-46D2-8E60-F3CC34075BCB}">
      <text>
        <r>
          <rPr>
            <b/>
            <sz val="9"/>
            <color indexed="81"/>
            <rFont val="BIZ UDゴシック"/>
            <family val="3"/>
            <charset val="128"/>
          </rPr>
          <t>理由を簡潔に記載</t>
        </r>
      </text>
    </comment>
    <comment ref="AL5" authorId="0" shapeId="0" xr:uid="{BAB0520D-1B44-4F7C-A6C2-3AE05FCA8447}">
      <text>
        <r>
          <rPr>
            <b/>
            <sz val="9"/>
            <color indexed="81"/>
            <rFont val="BIZ UDゴシック"/>
            <family val="3"/>
            <charset val="128"/>
          </rPr>
          <t>例）前年度並み
※乖離している場合は、要因を簡潔に記載</t>
        </r>
      </text>
    </comment>
    <comment ref="AM5" authorId="0" shapeId="0" xr:uid="{0DF44190-85BF-4D27-937C-49F16F8A75DA}">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O5" authorId="0" shapeId="0" xr:uid="{F6F29C2C-A334-4E65-9BE4-400DE4FB312F}">
      <text>
        <r>
          <rPr>
            <b/>
            <sz val="9"/>
            <color indexed="81"/>
            <rFont val="BIZ UDゴシック"/>
            <family val="3"/>
            <charset val="128"/>
          </rPr>
          <t>数値のみ</t>
        </r>
      </text>
    </comment>
    <comment ref="AP5" authorId="0" shapeId="0" xr:uid="{A262546C-09F7-414A-891C-F6466F176E4E}">
      <text>
        <r>
          <rPr>
            <b/>
            <sz val="9"/>
            <color indexed="81"/>
            <rFont val="BIZ UDゴシック"/>
            <family val="3"/>
            <charset val="128"/>
          </rPr>
          <t>例）人、件、回　など</t>
        </r>
      </text>
    </comment>
  </commentList>
</comments>
</file>

<file path=xl/sharedStrings.xml><?xml version="1.0" encoding="utf-8"?>
<sst xmlns="http://schemas.openxmlformats.org/spreadsheetml/2006/main" count="7191" uniqueCount="1173">
  <si>
    <t>（単位：円）</t>
    <rPh sb="1" eb="3">
      <t>タンイ</t>
    </rPh>
    <rPh sb="4" eb="5">
      <t>エン</t>
    </rPh>
    <phoneticPr fontId="4"/>
  </si>
  <si>
    <t>○新旧科目のチェック列</t>
    <rPh sb="1" eb="3">
      <t>シンキュウ</t>
    </rPh>
    <rPh sb="3" eb="5">
      <t>カモク</t>
    </rPh>
    <rPh sb="10" eb="11">
      <t>レツ</t>
    </rPh>
    <phoneticPr fontId="4"/>
  </si>
  <si>
    <t xml:space="preserve">
科　　　目</t>
    <rPh sb="1" eb="2">
      <t>カ</t>
    </rPh>
    <rPh sb="5" eb="6">
      <t>モク</t>
    </rPh>
    <phoneticPr fontId="4"/>
  </si>
  <si>
    <t xml:space="preserve">
所　　属</t>
    <rPh sb="1" eb="2">
      <t>ショ</t>
    </rPh>
    <rPh sb="4" eb="5">
      <t>ゾク</t>
    </rPh>
    <phoneticPr fontId="4"/>
  </si>
  <si>
    <t>本　　　　　　　　　　年　　　　　　　　　　度</t>
    <rPh sb="0" eb="1">
      <t>ホン</t>
    </rPh>
    <rPh sb="11" eb="12">
      <t>トシ</t>
    </rPh>
    <rPh sb="22" eb="23">
      <t>ド</t>
    </rPh>
    <phoneticPr fontId="4"/>
  </si>
  <si>
    <t>前　　　　　　　　　　年　　　　　　　　　　度</t>
    <rPh sb="0" eb="1">
      <t>マエ</t>
    </rPh>
    <rPh sb="11" eb="12">
      <t>トシ</t>
    </rPh>
    <rPh sb="22" eb="23">
      <t>ド</t>
    </rPh>
    <phoneticPr fontId="4"/>
  </si>
  <si>
    <t>比　　　　較</t>
    <rPh sb="0" eb="1">
      <t>ヒ</t>
    </rPh>
    <rPh sb="5" eb="6">
      <t>カク</t>
    </rPh>
    <phoneticPr fontId="4"/>
  </si>
  <si>
    <t>※印：
前年度
にのみ
科目が設定さ
れてい
るもの</t>
    <rPh sb="1" eb="2">
      <t>シルシ</t>
    </rPh>
    <rPh sb="6" eb="7">
      <t>ド</t>
    </rPh>
    <rPh sb="12" eb="14">
      <t>カモク</t>
    </rPh>
    <rPh sb="15" eb="17">
      <t>セッテイ</t>
    </rPh>
    <phoneticPr fontId="4"/>
  </si>
  <si>
    <t>本年度</t>
    <rPh sb="0" eb="3">
      <t>ホンネンド</t>
    </rPh>
    <phoneticPr fontId="4"/>
  </si>
  <si>
    <t>前年度</t>
    <rPh sb="0" eb="3">
      <t>ゼンネンド</t>
    </rPh>
    <phoneticPr fontId="4"/>
  </si>
  <si>
    <t>予　　算　　現　　額</t>
    <rPh sb="0" eb="1">
      <t>ヨ</t>
    </rPh>
    <rPh sb="3" eb="4">
      <t>サン</t>
    </rPh>
    <rPh sb="6" eb="7">
      <t>ゲン</t>
    </rPh>
    <rPh sb="9" eb="10">
      <t>ガク</t>
    </rPh>
    <phoneticPr fontId="4"/>
  </si>
  <si>
    <t xml:space="preserve">
調 定 額
</t>
    <phoneticPr fontId="4"/>
  </si>
  <si>
    <t xml:space="preserve">
収入済額
</t>
    <phoneticPr fontId="4"/>
  </si>
  <si>
    <t xml:space="preserve">
不納欠損額
</t>
    <phoneticPr fontId="4"/>
  </si>
  <si>
    <t xml:space="preserve">
収入未済額
</t>
    <phoneticPr fontId="4"/>
  </si>
  <si>
    <t>予算現額と
収入済額
との比較</t>
    <rPh sb="0" eb="2">
      <t>ヨサン</t>
    </rPh>
    <rPh sb="2" eb="4">
      <t>ゲンガク</t>
    </rPh>
    <rPh sb="6" eb="8">
      <t>シュウニュウ</t>
    </rPh>
    <rPh sb="8" eb="9">
      <t>ズミ</t>
    </rPh>
    <rPh sb="9" eb="10">
      <t>ガク</t>
    </rPh>
    <rPh sb="13" eb="15">
      <t>ヒカク</t>
    </rPh>
    <phoneticPr fontId="4"/>
  </si>
  <si>
    <t>収入歩合(%)</t>
    <rPh sb="0" eb="2">
      <t>シュウニュウ</t>
    </rPh>
    <rPh sb="2" eb="4">
      <t>ブアイ</t>
    </rPh>
    <phoneticPr fontId="4"/>
  </si>
  <si>
    <t>収入済額
の構成比
    (%)</t>
    <rPh sb="0" eb="2">
      <t>シュウニュウ</t>
    </rPh>
    <rPh sb="2" eb="3">
      <t>スミ</t>
    </rPh>
    <rPh sb="3" eb="4">
      <t>ガク</t>
    </rPh>
    <phoneticPr fontId="4"/>
  </si>
  <si>
    <t xml:space="preserve">
収入済額
(A)-(C)</t>
    <rPh sb="1" eb="3">
      <t>シュウニュウ</t>
    </rPh>
    <rPh sb="3" eb="4">
      <t>ズミ</t>
    </rPh>
    <rPh sb="4" eb="5">
      <t>ガク</t>
    </rPh>
    <phoneticPr fontId="4"/>
  </si>
  <si>
    <t xml:space="preserve">
増減率
(E)/(C)</t>
    <phoneticPr fontId="4"/>
  </si>
  <si>
    <t xml:space="preserve">
構成比
(B)-(D)</t>
    <rPh sb="1" eb="3">
      <t>コウセイ</t>
    </rPh>
    <rPh sb="3" eb="4">
      <t>ヒ</t>
    </rPh>
    <phoneticPr fontId="4"/>
  </si>
  <si>
    <t>当初予算額</t>
    <rPh sb="0" eb="2">
      <t>トウショ</t>
    </rPh>
    <rPh sb="2" eb="4">
      <t>ヨサン</t>
    </rPh>
    <rPh sb="4" eb="5">
      <t>ガク</t>
    </rPh>
    <phoneticPr fontId="4"/>
  </si>
  <si>
    <t>補正予算額</t>
    <rPh sb="0" eb="2">
      <t>ホセイ</t>
    </rPh>
    <rPh sb="2" eb="4">
      <t>ヨサン</t>
    </rPh>
    <rPh sb="4" eb="5">
      <t>ガク</t>
    </rPh>
    <phoneticPr fontId="4"/>
  </si>
  <si>
    <t>継 続 費 及 び
繰 越 事 業 費
繰越財源充当額</t>
    <rPh sb="0" eb="1">
      <t>ツギ</t>
    </rPh>
    <rPh sb="2" eb="3">
      <t>ゾク</t>
    </rPh>
    <rPh sb="4" eb="5">
      <t>ヒ</t>
    </rPh>
    <rPh sb="6" eb="7">
      <t>オヨ</t>
    </rPh>
    <phoneticPr fontId="4"/>
  </si>
  <si>
    <t>計</t>
    <rPh sb="0" eb="1">
      <t>ケイ</t>
    </rPh>
    <phoneticPr fontId="4"/>
  </si>
  <si>
    <t>予算比</t>
    <rPh sb="0" eb="2">
      <t>ヨサン</t>
    </rPh>
    <rPh sb="2" eb="3">
      <t>ヒ</t>
    </rPh>
    <phoneticPr fontId="4"/>
  </si>
  <si>
    <t>調定比</t>
    <rPh sb="0" eb="2">
      <t>チョウテイ</t>
    </rPh>
    <rPh sb="2" eb="3">
      <t>ヒ</t>
    </rPh>
    <phoneticPr fontId="4"/>
  </si>
  <si>
    <t>(A)</t>
    <phoneticPr fontId="4"/>
  </si>
  <si>
    <t>(B)</t>
    <phoneticPr fontId="4"/>
  </si>
  <si>
    <t>(C)</t>
    <phoneticPr fontId="4"/>
  </si>
  <si>
    <t>(D)</t>
    <phoneticPr fontId="4"/>
  </si>
  <si>
    <t>(E)</t>
    <phoneticPr fontId="4"/>
  </si>
  <si>
    <t>(%)</t>
    <phoneticPr fontId="4"/>
  </si>
  <si>
    <t>(ﾎﾟｲﾝﾄ)</t>
    <phoneticPr fontId="4"/>
  </si>
  <si>
    <t>歳　入　決　算　の　状　況</t>
  </si>
  <si>
    <t>令和 5年度</t>
  </si>
  <si>
    <t>001　一般会計</t>
  </si>
  <si>
    <t>12</t>
  </si>
  <si>
    <t/>
  </si>
  <si>
    <t>分担金及び負担金</t>
  </si>
  <si>
    <t>01</t>
  </si>
  <si>
    <t>負担金</t>
  </si>
  <si>
    <t>総務費負担金</t>
  </si>
  <si>
    <t>総務管理費負担金</t>
  </si>
  <si>
    <t>003</t>
  </si>
  <si>
    <t>男女共同参画講演会負担金(湯河原町分)</t>
  </si>
  <si>
    <t>政策推進課</t>
  </si>
  <si>
    <t>13</t>
  </si>
  <si>
    <t>使用料及び手数料</t>
  </si>
  <si>
    <t>使用料</t>
  </si>
  <si>
    <t>総務使用料</t>
  </si>
  <si>
    <t>総務管理使用料</t>
  </si>
  <si>
    <t>004</t>
  </si>
  <si>
    <t>情報センター施設等使用料</t>
  </si>
  <si>
    <t>14</t>
  </si>
  <si>
    <t>国庫支出金</t>
  </si>
  <si>
    <t>02</t>
  </si>
  <si>
    <t>国庫補助金</t>
  </si>
  <si>
    <t>総務費国庫補助金</t>
  </si>
  <si>
    <t>04</t>
  </si>
  <si>
    <t>デジタル基盤改革支援補助金</t>
  </si>
  <si>
    <t>001</t>
  </si>
  <si>
    <t>05</t>
  </si>
  <si>
    <t>マイナポイント事業費補助金</t>
  </si>
  <si>
    <t>03</t>
  </si>
  <si>
    <t>委託金</t>
  </si>
  <si>
    <t>地方創生推進交付金</t>
  </si>
  <si>
    <t>新型コロナウイルス感染症対応地方創生臨時交付金</t>
  </si>
  <si>
    <t>物価高騰対応重点支援地方創生臨時交付金</t>
  </si>
  <si>
    <t>物価高騰対応重点支援地方創生臨時交付金（低所得世帯支援枠）</t>
  </si>
  <si>
    <t>物価高騰対応重点支援地方創生臨時交付金（給付金・一体支援枠）</t>
  </si>
  <si>
    <t>06</t>
  </si>
  <si>
    <t>デジタル田園都市国家構想交付金</t>
  </si>
  <si>
    <t>15</t>
  </si>
  <si>
    <t>県支出金</t>
  </si>
  <si>
    <t>県負担金</t>
  </si>
  <si>
    <t>市町村移譲事務交付金</t>
  </si>
  <si>
    <t>17</t>
  </si>
  <si>
    <t>寄附金</t>
  </si>
  <si>
    <t>総務費寄附金</t>
  </si>
  <si>
    <t>企画費寄附金</t>
  </si>
  <si>
    <t>まちづくり推進事業基金寄附金</t>
  </si>
  <si>
    <t>20</t>
  </si>
  <si>
    <t>諸収入</t>
  </si>
  <si>
    <t>雑入</t>
  </si>
  <si>
    <t>012</t>
  </si>
  <si>
    <t>市町村振興協会広報掲載料等交付金</t>
  </si>
  <si>
    <t>016</t>
  </si>
  <si>
    <t>情報センター複写機等使用料</t>
  </si>
  <si>
    <t>017</t>
  </si>
  <si>
    <t>情報センター自動販売機電気料</t>
  </si>
  <si>
    <t>018</t>
  </si>
  <si>
    <t>広報広告掲載料</t>
  </si>
  <si>
    <t>024</t>
  </si>
  <si>
    <t>バナー広告掲載料</t>
  </si>
  <si>
    <t>025</t>
  </si>
  <si>
    <t>ふるさと町民登録・更新料</t>
  </si>
  <si>
    <t>030</t>
  </si>
  <si>
    <t>貴船まつり懇親会参加者負担金</t>
  </si>
  <si>
    <t>040</t>
  </si>
  <si>
    <t>くらしかる真鶴参加料</t>
  </si>
  <si>
    <t>041</t>
  </si>
  <si>
    <t>情報センター自動販売機管理手数料</t>
  </si>
  <si>
    <t>047</t>
  </si>
  <si>
    <t>創作拠点施設貸付料</t>
  </si>
  <si>
    <t>068</t>
  </si>
  <si>
    <t>市町村振興協会市町村共同事業助成金（男女）</t>
  </si>
  <si>
    <t>合　　　計</t>
  </si>
  <si>
    <t xml:space="preserve">
調 定 額
</t>
  </si>
  <si>
    <t xml:space="preserve">
収入済額
</t>
  </si>
  <si>
    <t xml:space="preserve">
不納欠損額
</t>
  </si>
  <si>
    <t xml:space="preserve">
収入未済額
</t>
  </si>
  <si>
    <t xml:space="preserve">
増減率
(E)/(C)</t>
  </si>
  <si>
    <t>(A)</t>
  </si>
  <si>
    <t>(B)</t>
  </si>
  <si>
    <t>(C)</t>
  </si>
  <si>
    <t>(D)</t>
  </si>
  <si>
    <t>(E)</t>
  </si>
  <si>
    <t>(%)</t>
  </si>
  <si>
    <t>(ﾎﾟｲﾝﾄ)</t>
  </si>
  <si>
    <t>総務費委託金</t>
  </si>
  <si>
    <t>統計調査費委託金</t>
  </si>
  <si>
    <t>学校基本調査委託金</t>
  </si>
  <si>
    <t>総務防災課</t>
  </si>
  <si>
    <t>002</t>
  </si>
  <si>
    <t>市町村統計事務委託金</t>
  </si>
  <si>
    <t>就業構造基本調査委託金</t>
  </si>
  <si>
    <t>005</t>
  </si>
  <si>
    <t>住宅・土地統計調査委託金</t>
  </si>
  <si>
    <t>006</t>
  </si>
  <si>
    <t>経済センサス調査区管理経費市町村交付金</t>
  </si>
  <si>
    <t>010</t>
  </si>
  <si>
    <t>漁業センサス委託金</t>
  </si>
  <si>
    <t>014</t>
  </si>
  <si>
    <t>農林業センサス経費市町村交付金</t>
  </si>
  <si>
    <t>019</t>
  </si>
  <si>
    <t>住宅・土地統計調査単位区設定経費市町村交付金</t>
  </si>
  <si>
    <t>020</t>
  </si>
  <si>
    <t>国勢調査準備経費市町村交付金</t>
  </si>
  <si>
    <t>町長室</t>
    <rPh sb="0" eb="3">
      <t>チョウチョウシツ</t>
    </rPh>
    <phoneticPr fontId="3"/>
  </si>
  <si>
    <t>R５</t>
    <phoneticPr fontId="3"/>
  </si>
  <si>
    <t>R６</t>
    <phoneticPr fontId="3"/>
  </si>
  <si>
    <t>政策推進課</t>
    <rPh sb="0" eb="2">
      <t>セイサク</t>
    </rPh>
    <rPh sb="2" eb="4">
      <t>スイシン</t>
    </rPh>
    <rPh sb="4" eb="5">
      <t>カ</t>
    </rPh>
    <phoneticPr fontId="3"/>
  </si>
  <si>
    <t>前　年　度</t>
    <rPh sb="0" eb="1">
      <t>マエ</t>
    </rPh>
    <rPh sb="2" eb="3">
      <t>トシ</t>
    </rPh>
    <rPh sb="4" eb="5">
      <t>ド</t>
    </rPh>
    <phoneticPr fontId="4"/>
  </si>
  <si>
    <t>収入済額の差額
（R5-R4）</t>
    <rPh sb="0" eb="3">
      <t>シュウニュウズ</t>
    </rPh>
    <rPh sb="3" eb="4">
      <t>ガク</t>
    </rPh>
    <rPh sb="5" eb="7">
      <t>サガク</t>
    </rPh>
    <phoneticPr fontId="3"/>
  </si>
  <si>
    <t>収入済額の差額
（A）ー（C）
（R5-R4）</t>
    <rPh sb="0" eb="3">
      <t>シュウニュウズ</t>
    </rPh>
    <rPh sb="3" eb="4">
      <t>ガク</t>
    </rPh>
    <rPh sb="5" eb="7">
      <t>サガク</t>
    </rPh>
    <phoneticPr fontId="3"/>
  </si>
  <si>
    <t>①事業の主な概要</t>
    <rPh sb="1" eb="3">
      <t>ジギョウ</t>
    </rPh>
    <rPh sb="4" eb="5">
      <t>オモ</t>
    </rPh>
    <rPh sb="6" eb="8">
      <t>ガイヨウ</t>
    </rPh>
    <phoneticPr fontId="3"/>
  </si>
  <si>
    <t>③R6収入済額との差の理由</t>
    <rPh sb="3" eb="5">
      <t>シュウニュウ</t>
    </rPh>
    <rPh sb="5" eb="6">
      <t>スミ</t>
    </rPh>
    <rPh sb="6" eb="7">
      <t>ガク</t>
    </rPh>
    <rPh sb="9" eb="10">
      <t>サ</t>
    </rPh>
    <rPh sb="11" eb="13">
      <t>リユウ</t>
    </rPh>
    <phoneticPr fontId="3"/>
  </si>
  <si>
    <t>②R5予算現額との差の理由</t>
    <rPh sb="3" eb="5">
      <t>ヨサン</t>
    </rPh>
    <rPh sb="5" eb="6">
      <t>ゲン</t>
    </rPh>
    <rPh sb="6" eb="7">
      <t>ガク</t>
    </rPh>
    <rPh sb="9" eb="10">
      <t>サ</t>
    </rPh>
    <rPh sb="11" eb="13">
      <t>リユウ</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</si>
  <si>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</si>
  <si>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</si>
  <si>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款</t>
    <rPh sb="0" eb="1">
      <t>カン</t>
    </rPh>
    <phoneticPr fontId="4"/>
  </si>
  <si>
    <t>項</t>
    <phoneticPr fontId="3"/>
  </si>
  <si>
    <t>目</t>
    <phoneticPr fontId="3"/>
  </si>
  <si>
    <t>節</t>
    <rPh sb="0" eb="1">
      <t>セツ</t>
    </rPh>
    <phoneticPr fontId="3"/>
  </si>
  <si>
    <t>細節</t>
    <rPh sb="0" eb="2">
      <t>サイセツ</t>
    </rPh>
    <phoneticPr fontId="3"/>
  </si>
  <si>
    <t>名称</t>
    <rPh sb="0" eb="2">
      <t>メイショウ</t>
    </rPh>
    <phoneticPr fontId="3"/>
  </si>
  <si>
    <t>R5所属</t>
    <rPh sb="2" eb="3">
      <t>ショ</t>
    </rPh>
    <rPh sb="3" eb="4">
      <t>ゾク</t>
    </rPh>
    <phoneticPr fontId="4"/>
  </si>
  <si>
    <t>R6所属</t>
    <rPh sb="2" eb="3">
      <t>ショ</t>
    </rPh>
    <rPh sb="3" eb="4">
      <t>ゾク</t>
    </rPh>
    <phoneticPr fontId="4"/>
  </si>
  <si>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</si>
  <si>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</si>
  <si>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</si>
  <si>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R5計</t>
    <rPh sb="2" eb="3">
      <t>ケイ</t>
    </rPh>
    <phoneticPr fontId="4"/>
  </si>
  <si>
    <t>①事業概要</t>
    <rPh sb="1" eb="3">
      <t>ジギョウ</t>
    </rPh>
    <rPh sb="3" eb="5">
      <t>ガイヨウ</t>
    </rPh>
    <phoneticPr fontId="3"/>
  </si>
  <si>
    <t>Output
指標名</t>
    <rPh sb="7" eb="10">
      <t>シヒョウメイ</t>
    </rPh>
    <phoneticPr fontId="3"/>
  </si>
  <si>
    <t>Output
予測</t>
    <rPh sb="7" eb="9">
      <t>ヨソク</t>
    </rPh>
    <phoneticPr fontId="3"/>
  </si>
  <si>
    <t>Output
実績</t>
    <rPh sb="7" eb="9">
      <t>ジッセキ</t>
    </rPh>
    <phoneticPr fontId="3"/>
  </si>
  <si>
    <t>Output
単位</t>
    <rPh sb="7" eb="9">
      <t>タンイ</t>
    </rPh>
    <phoneticPr fontId="3"/>
  </si>
  <si>
    <t>R5収入済額</t>
    <phoneticPr fontId="4"/>
  </si>
  <si>
    <t>R4収入済額</t>
    <phoneticPr fontId="4"/>
  </si>
  <si>
    <t>収入済額
（R5-R4）</t>
    <phoneticPr fontId="3"/>
  </si>
  <si>
    <t>②R4収入済額との比較</t>
    <rPh sb="3" eb="5">
      <t>シュウニュウ</t>
    </rPh>
    <rPh sb="5" eb="6">
      <t>ズ</t>
    </rPh>
    <rPh sb="6" eb="7">
      <t>ガク</t>
    </rPh>
    <rPh sb="9" eb="11">
      <t>ヒカク</t>
    </rPh>
    <phoneticPr fontId="3"/>
  </si>
  <si>
    <t>調定額</t>
    <rPh sb="0" eb="3">
      <t>チョウテイガク</t>
    </rPh>
    <phoneticPr fontId="3"/>
  </si>
  <si>
    <t>R4当初予算額</t>
    <phoneticPr fontId="3"/>
  </si>
  <si>
    <t>R4補正予算額</t>
    <phoneticPr fontId="3"/>
  </si>
  <si>
    <t>R4継続費及び
繰越事業費
繰越額</t>
    <phoneticPr fontId="3"/>
  </si>
  <si>
    <t>R4計</t>
    <rPh sb="2" eb="3">
      <t>ケイ</t>
    </rPh>
    <phoneticPr fontId="3"/>
  </si>
  <si>
    <t>R4調定額</t>
    <rPh sb="2" eb="5">
      <t>チョウテイガク</t>
    </rPh>
    <phoneticPr fontId="3"/>
  </si>
  <si>
    <t>収入済額の差額
（R5-R4）</t>
    <phoneticPr fontId="3"/>
  </si>
  <si>
    <t>皆減</t>
  </si>
  <si>
    <t>R5予算現額と
収入済額
との比較</t>
    <phoneticPr fontId="3"/>
  </si>
  <si>
    <t>R5収入歩合(%)
予算比</t>
    <phoneticPr fontId="3"/>
  </si>
  <si>
    <t>R5収入歩合(%)
調定比</t>
    <phoneticPr fontId="3"/>
  </si>
  <si>
    <t>R5収入済額
の構成比
    (%)</t>
    <phoneticPr fontId="3"/>
  </si>
  <si>
    <t>R4不納欠損額</t>
    <phoneticPr fontId="3"/>
  </si>
  <si>
    <t>R4収入未済額</t>
    <phoneticPr fontId="3"/>
  </si>
  <si>
    <t>R4収入歩合(%)
予算比</t>
    <phoneticPr fontId="3"/>
  </si>
  <si>
    <t>R4収入歩合(%)
調定比</t>
    <phoneticPr fontId="3"/>
  </si>
  <si>
    <t>R4収入済額
の構成比
    (%)</t>
    <phoneticPr fontId="3"/>
  </si>
  <si>
    <t>R4収入済額
（比較）</t>
    <rPh sb="8" eb="10">
      <t>ヒカク</t>
    </rPh>
    <phoneticPr fontId="3"/>
  </si>
  <si>
    <t>政策推進課</t>
    <phoneticPr fontId="3"/>
  </si>
  <si>
    <t>構成比
(ﾎﾟｲﾝﾄ)
（比較）</t>
    <rPh sb="13" eb="15">
      <t>ヒカク</t>
    </rPh>
    <phoneticPr fontId="3"/>
  </si>
  <si>
    <t>増減率(%)
（比較）</t>
    <rPh sb="8" eb="10">
      <t>ヒカク</t>
    </rPh>
    <phoneticPr fontId="3"/>
  </si>
  <si>
    <t>皆増</t>
  </si>
  <si>
    <t>③R4収入済額との比較</t>
    <rPh sb="3" eb="5">
      <t>シュウニュウ</t>
    </rPh>
    <rPh sb="5" eb="6">
      <t>ズ</t>
    </rPh>
    <rPh sb="6" eb="7">
      <t>ガク</t>
    </rPh>
    <rPh sb="9" eb="11">
      <t>ヒカク</t>
    </rPh>
    <phoneticPr fontId="3"/>
  </si>
  <si>
    <t>②収入未済額の理由</t>
    <rPh sb="1" eb="3">
      <t>シュウニュウ</t>
    </rPh>
    <rPh sb="3" eb="5">
      <t>ミサイ</t>
    </rPh>
    <rPh sb="5" eb="6">
      <t>ガク</t>
    </rPh>
    <rPh sb="7" eb="9">
      <t>リユウ</t>
    </rPh>
    <phoneticPr fontId="3"/>
  </si>
  <si>
    <t>R5不納欠損額</t>
    <phoneticPr fontId="4"/>
  </si>
  <si>
    <t>R5収入未済額</t>
    <phoneticPr fontId="4"/>
  </si>
  <si>
    <t>②収入未済の理由</t>
    <rPh sb="1" eb="3">
      <t>シュウニュウ</t>
    </rPh>
    <rPh sb="3" eb="5">
      <t>ミサイ</t>
    </rPh>
    <rPh sb="6" eb="8">
      <t>リユウ</t>
    </rPh>
    <phoneticPr fontId="3"/>
  </si>
  <si>
    <t>令和５年度</t>
    <rPh sb="0" eb="2">
      <t>レイワ</t>
    </rPh>
    <rPh sb="3" eb="5">
      <t>ネンド</t>
    </rPh>
    <phoneticPr fontId="4"/>
  </si>
  <si>
    <t>-</t>
    <phoneticPr fontId="3"/>
  </si>
  <si>
    <t>道路等改修費負担金</t>
  </si>
  <si>
    <t>まちづくり課</t>
  </si>
  <si>
    <t>道路占用料</t>
  </si>
  <si>
    <t>コミュニティバス使用料</t>
  </si>
  <si>
    <t>屋外広告物許可申請手数料</t>
  </si>
  <si>
    <t>社会資本整備総合交付金</t>
  </si>
  <si>
    <t>道路メンテナンス事業補助金</t>
  </si>
  <si>
    <t>跨線橋業務委託負担金</t>
  </si>
  <si>
    <t>地籍調査事業費補助金</t>
  </si>
  <si>
    <t>港湾指定管理料</t>
  </si>
  <si>
    <t>18</t>
  </si>
  <si>
    <t>繰入金</t>
  </si>
  <si>
    <t>管内図等売上代金</t>
  </si>
  <si>
    <t>道路占用路面復旧事務費</t>
  </si>
  <si>
    <t>015</t>
  </si>
  <si>
    <t>筍売上代金</t>
  </si>
  <si>
    <t>022</t>
  </si>
  <si>
    <t>町道幅員等証明手数料</t>
  </si>
  <si>
    <t>043</t>
  </si>
  <si>
    <t>荒井城址公園自動販売機管理手数料</t>
  </si>
  <si>
    <t>050</t>
  </si>
  <si>
    <t>荒井城址公園管理棟電気料等</t>
  </si>
  <si>
    <t>080</t>
  </si>
  <si>
    <t>全国町村会総合賠償保険金</t>
  </si>
  <si>
    <t>085</t>
  </si>
  <si>
    <t>預金利子</t>
  </si>
  <si>
    <t>会計課</t>
  </si>
  <si>
    <t>県証紙販売手数料</t>
  </si>
  <si>
    <t>007</t>
  </si>
  <si>
    <t>999</t>
  </si>
  <si>
    <t>その他</t>
  </si>
  <si>
    <t>幼稚園管外教育受託児童負担金</t>
  </si>
  <si>
    <t>教育課</t>
  </si>
  <si>
    <t>市町村共同事業箱根町負担金(校務支援システム)</t>
  </si>
  <si>
    <t>町立ひなづる幼稚園保育料</t>
  </si>
  <si>
    <t>博物館観覧料</t>
  </si>
  <si>
    <t>公民館使用料</t>
  </si>
  <si>
    <t>美術館観覧料</t>
  </si>
  <si>
    <t>屋外運動場施設使用料</t>
  </si>
  <si>
    <t>町立体育館使用料</t>
  </si>
  <si>
    <t>屋内運動場施設使用料</t>
  </si>
  <si>
    <t>要保護児童生徒援助費補助金</t>
  </si>
  <si>
    <t>特別支援教育就学奨励費補助金</t>
  </si>
  <si>
    <t>理科教育設備整備費等補助金</t>
  </si>
  <si>
    <t>07</t>
  </si>
  <si>
    <t>放課後子ども教室推進事業費補助金</t>
  </si>
  <si>
    <t>地域学校協働活動推進事業補助金</t>
  </si>
  <si>
    <t>日本語教育の総合的な体制づくり推進事業費補助金</t>
  </si>
  <si>
    <t>公立幼稚園等安心・安全対策支援事業費補助金</t>
  </si>
  <si>
    <t>09</t>
  </si>
  <si>
    <t>青少年行政推進事業交付金</t>
  </si>
  <si>
    <t>かながわ学びづくり推進地域研究委託金</t>
  </si>
  <si>
    <t>16</t>
  </si>
  <si>
    <t>財産収入</t>
  </si>
  <si>
    <t>美術館図録等売払収入</t>
  </si>
  <si>
    <t>町立小学校に対する寄附金</t>
  </si>
  <si>
    <t>町立ひなづる幼稚園に対する寄附金</t>
  </si>
  <si>
    <t>奨学基金繰入金</t>
  </si>
  <si>
    <t>学校図書等整備基金繰入金</t>
  </si>
  <si>
    <t>008</t>
  </si>
  <si>
    <t>公民館複写機使用料</t>
  </si>
  <si>
    <t>009</t>
  </si>
  <si>
    <t>町民センター自動販売機電気料</t>
  </si>
  <si>
    <t>013</t>
  </si>
  <si>
    <t>図書館複写機使用料</t>
  </si>
  <si>
    <t>町立体育館自動販売機電気料</t>
  </si>
  <si>
    <t>034</t>
  </si>
  <si>
    <t>海の学びミュージアムサポート事業補助金</t>
  </si>
  <si>
    <t>044</t>
  </si>
  <si>
    <t>町民センター自動販売機管理手数料</t>
  </si>
  <si>
    <t>045</t>
  </si>
  <si>
    <t>町立体育館自動販売機管理手数料</t>
  </si>
  <si>
    <t>053</t>
  </si>
  <si>
    <t>海の学びミュージアムサポート事業補助金（博学連携）</t>
  </si>
  <si>
    <t>088</t>
  </si>
  <si>
    <t>管外一時預かり保育受託負担金</t>
  </si>
  <si>
    <t>地方譲与税</t>
  </si>
  <si>
    <t>地方揮発油譲与税</t>
  </si>
  <si>
    <t>財務課</t>
  </si>
  <si>
    <t>自動車重量譲与税</t>
  </si>
  <si>
    <t>利子割交付金</t>
  </si>
  <si>
    <t>配当割交付金</t>
  </si>
  <si>
    <t>株式等譲渡所得割交付金</t>
  </si>
  <si>
    <t>法人事業税交付金</t>
  </si>
  <si>
    <t>地方消費税交付金</t>
  </si>
  <si>
    <t>08</t>
  </si>
  <si>
    <t>環境性能割交付金</t>
  </si>
  <si>
    <t>地方特例交付金</t>
  </si>
  <si>
    <t>10</t>
  </si>
  <si>
    <t>地方交付税</t>
  </si>
  <si>
    <t>普通交付税</t>
  </si>
  <si>
    <t>特別交付税</t>
  </si>
  <si>
    <t>11</t>
  </si>
  <si>
    <t>交通安全対策特別交付金</t>
  </si>
  <si>
    <t>真鶴町・湯河原町共有土地管理事務負担金</t>
  </si>
  <si>
    <t>宮ノ前レストハウス使用料</t>
  </si>
  <si>
    <t>造船所使用料</t>
  </si>
  <si>
    <t>行政財産目的外使用料</t>
  </si>
  <si>
    <t>市町村自治基盤強化総合補助金</t>
  </si>
  <si>
    <t>町有土地貸地料（石丁場等）</t>
  </si>
  <si>
    <t>町有土地貸地料（石丁場等）（滞納繰越分）</t>
  </si>
  <si>
    <t>町有土地貸地料（東京電力）</t>
  </si>
  <si>
    <t>町有土地貸地料（琴ケ浜駐車場）</t>
  </si>
  <si>
    <t>電柱等設置料</t>
  </si>
  <si>
    <t>高圧鉄塔線下補償料（東京電力）</t>
  </si>
  <si>
    <t>町有施設貸付料</t>
  </si>
  <si>
    <t>テレビ神奈川株式配当金</t>
  </si>
  <si>
    <t>町有土地売払収入</t>
  </si>
  <si>
    <t>ふるさと応援基金寄附金</t>
  </si>
  <si>
    <t>財政調整基金繰入金</t>
  </si>
  <si>
    <t>ふるさと応援基金繰入金</t>
  </si>
  <si>
    <t>水道事業会計繰入金</t>
  </si>
  <si>
    <t>下水道事業会計繰入金</t>
  </si>
  <si>
    <t>19</t>
  </si>
  <si>
    <t>繰越金</t>
  </si>
  <si>
    <t>前年度繰越金</t>
  </si>
  <si>
    <t>繰越明許費繰越分</t>
  </si>
  <si>
    <t>事故繰越し繰越分</t>
  </si>
  <si>
    <t>水道事業会計貸付金元利収入</t>
  </si>
  <si>
    <t>011</t>
  </si>
  <si>
    <t>市町村振興協会市町村交付金</t>
  </si>
  <si>
    <t>065</t>
  </si>
  <si>
    <t>立木伐採補償料</t>
  </si>
  <si>
    <t>071</t>
  </si>
  <si>
    <t>自動車事故共済金</t>
  </si>
  <si>
    <t>21</t>
  </si>
  <si>
    <t>町債</t>
  </si>
  <si>
    <t>過疎対策事業債（ソフト）</t>
  </si>
  <si>
    <t>過疎対策事業債（ハード）</t>
  </si>
  <si>
    <t>地方道路等整備事業債</t>
  </si>
  <si>
    <t>公共事業等債</t>
  </si>
  <si>
    <t>一般単独事業債</t>
  </si>
  <si>
    <t>臨時財政対策債</t>
  </si>
  <si>
    <t>森林環境譲与税</t>
  </si>
  <si>
    <t>産業観光課</t>
  </si>
  <si>
    <t>ふれあい農園使用料</t>
  </si>
  <si>
    <t>岩ガキ出荷センター使用料</t>
  </si>
  <si>
    <t>漁港区域内占用料</t>
  </si>
  <si>
    <t>お林展望公園使用料</t>
  </si>
  <si>
    <t>お林展望公園管理棟店舗使用料（滞納繰越分）</t>
  </si>
  <si>
    <t>真鶴産業活性化センター施設使用料</t>
  </si>
  <si>
    <t>真鶴産業活性化センター設備等使用料</t>
  </si>
  <si>
    <t>農業者年金業務委託手数料</t>
  </si>
  <si>
    <t>農業委員会交付金</t>
  </si>
  <si>
    <t>農業経営基盤強化措置特別会計事務取扱交付金</t>
  </si>
  <si>
    <t>農地集積・集約化等対策推進交付金</t>
  </si>
  <si>
    <t>松くい虫被害対策自主事業補助金</t>
  </si>
  <si>
    <t>ナラ枯れ被害対策自主事業補助金</t>
  </si>
  <si>
    <t>水産業強化支援事業補助金（機能保全分）</t>
  </si>
  <si>
    <t>松くい虫被害対策自主事業交付金</t>
  </si>
  <si>
    <t>鳥獣保護管理対策事業交付金</t>
  </si>
  <si>
    <t>真鶴手帖売払収入</t>
  </si>
  <si>
    <t>森林環境譲与税基金繰入金</t>
  </si>
  <si>
    <t>真鶴魚座・ケープ真鶴特別会計繰入金</t>
  </si>
  <si>
    <t>027</t>
  </si>
  <si>
    <t>お林展望公園自動販売機電気料</t>
  </si>
  <si>
    <t>032</t>
  </si>
  <si>
    <t>真鶴産業活性化センター施設使用者電気料等</t>
  </si>
  <si>
    <t>035</t>
  </si>
  <si>
    <t>お林展望公園自動販売機管理手数料</t>
  </si>
  <si>
    <t>084</t>
  </si>
  <si>
    <t>観光情報システム手数料戻入金</t>
  </si>
  <si>
    <t>町税</t>
  </si>
  <si>
    <t>所得割</t>
  </si>
  <si>
    <t>税務町民課</t>
  </si>
  <si>
    <t>均等割</t>
  </si>
  <si>
    <t>滞納繰越分</t>
  </si>
  <si>
    <t>法人税割</t>
  </si>
  <si>
    <t>土地</t>
  </si>
  <si>
    <t>家屋</t>
  </si>
  <si>
    <t>償却資産</t>
  </si>
  <si>
    <t>原動機付自転車</t>
  </si>
  <si>
    <t>軽自動車</t>
  </si>
  <si>
    <t>小型特殊自動車</t>
  </si>
  <si>
    <t>二輪の小型自動車</t>
  </si>
  <si>
    <t>現年課税分</t>
  </si>
  <si>
    <t>製造たばこ</t>
  </si>
  <si>
    <t>火葬場経営費湯河原町負担金</t>
  </si>
  <si>
    <t>し尿貯留施設管理費湯河原町負担金</t>
  </si>
  <si>
    <t>火葬場使用料</t>
  </si>
  <si>
    <t>督促手数料</t>
  </si>
  <si>
    <t>税務諸証明手数料</t>
  </si>
  <si>
    <t>戸籍手数料</t>
  </si>
  <si>
    <t>住民票等手数料</t>
  </si>
  <si>
    <t>印鑑証明手数料</t>
  </si>
  <si>
    <t>船員手帳交付手数料</t>
  </si>
  <si>
    <t>登録手数料</t>
  </si>
  <si>
    <t>注射済票交付手数料</t>
  </si>
  <si>
    <t>し尿処理手数料</t>
  </si>
  <si>
    <t>一般廃棄物収集運搬手数料</t>
  </si>
  <si>
    <t>一般廃棄物処理業許可手数料</t>
  </si>
  <si>
    <t>浄化槽清掃業許可手数料</t>
  </si>
  <si>
    <t>個人番号カード交付事務費補助金</t>
  </si>
  <si>
    <t>社会保障・税番号制度システム整備費補助金（戸籍法）</t>
  </si>
  <si>
    <t>社会保障・税番号制度システム整備費補助金（氏名ローマ字表記）</t>
  </si>
  <si>
    <t>社会保障・税番号制度システム整備費補助金（振り仮名機能整備）</t>
  </si>
  <si>
    <t>循環型社会形成推進交付金</t>
  </si>
  <si>
    <t>自衛官募集事務委託金</t>
  </si>
  <si>
    <t>中長期在留者住居地届出等事務委託金</t>
  </si>
  <si>
    <t>基礎年金等事務費委託金（国民年金）</t>
  </si>
  <si>
    <t>協力・連携事務費委託金（国民年金）</t>
  </si>
  <si>
    <t>合併処理浄化槽設置整備事業補助金</t>
  </si>
  <si>
    <t>海岸漂着物等対策事業費補助金</t>
  </si>
  <si>
    <t>水源環境保全・再生施策市町村交付金（地下水保全）</t>
  </si>
  <si>
    <t>個人県民税徴収取扱費委託金</t>
  </si>
  <si>
    <t>人口動態調査費交付金</t>
  </si>
  <si>
    <t>町税滞納延滞金</t>
  </si>
  <si>
    <t>町指定ごみ袋売上代金</t>
  </si>
  <si>
    <t>037</t>
  </si>
  <si>
    <t>有価物売上代金</t>
  </si>
  <si>
    <t>074</t>
  </si>
  <si>
    <t>西湘・足柄上地区戸籍事務研究会特別会計清算金</t>
  </si>
  <si>
    <t>入所児童徴収金（滞納繰越分）</t>
  </si>
  <si>
    <t>放課後児童クラブ保護者負担金</t>
  </si>
  <si>
    <t>放課後児童クラブ保護者負担金（滞納繰越分）</t>
  </si>
  <si>
    <t>町営住宅使用料</t>
  </si>
  <si>
    <t>町営住宅使用料（滞納繰越分）</t>
  </si>
  <si>
    <t>駐車場使用料</t>
  </si>
  <si>
    <t>町営住宅目的外使用料</t>
  </si>
  <si>
    <t>障害児入所給付費等国庫負担金</t>
  </si>
  <si>
    <t>障害者自立支援事業給付費等負担金</t>
  </si>
  <si>
    <t>障害者医療費負担金</t>
  </si>
  <si>
    <t>子どものための教育・保育給付交付金</t>
  </si>
  <si>
    <t>子育てのための施設等利用給付交付金</t>
  </si>
  <si>
    <t>児童手当負担金</t>
  </si>
  <si>
    <t>養育医療費負担金</t>
  </si>
  <si>
    <t>地域生活支援事業費補助金</t>
  </si>
  <si>
    <t>子ども・子育て支援交付金</t>
  </si>
  <si>
    <t>出産・子育て応援交付金</t>
  </si>
  <si>
    <t>民生委員協議会負担金</t>
  </si>
  <si>
    <t>民生委員活動費負担金</t>
  </si>
  <si>
    <t>障害児施設措置費（給付費等）県費負担金</t>
  </si>
  <si>
    <t>民生委員推薦会運営費負担金</t>
  </si>
  <si>
    <t>障害者自立支援医療費（育成医療）県費負担金</t>
  </si>
  <si>
    <t>子育てのための施設等利用給付県費負担金</t>
  </si>
  <si>
    <t>児童委員活動費負担金</t>
  </si>
  <si>
    <t>重度障害者医療費給付補助事業補助金</t>
  </si>
  <si>
    <t>市町村障害者福祉事業推進補助金</t>
  </si>
  <si>
    <t>ひとり親家庭等医療費助成事業補助金</t>
  </si>
  <si>
    <t>小児医療費助成事業補助金</t>
  </si>
  <si>
    <t>児童虐待防止対策等総合支援事業費補助金</t>
  </si>
  <si>
    <t>援護事務交付金</t>
  </si>
  <si>
    <t>人権啓発活動費委託金</t>
  </si>
  <si>
    <t>地域振興基金寄附金</t>
  </si>
  <si>
    <t>地域振興基金繰入金</t>
  </si>
  <si>
    <t>054</t>
  </si>
  <si>
    <t>073</t>
  </si>
  <si>
    <t>一時預かり事業利用者保険料負担金</t>
  </si>
  <si>
    <t>076</t>
  </si>
  <si>
    <t>077</t>
  </si>
  <si>
    <t>082</t>
  </si>
  <si>
    <t>子どものための教育・保育給付交付金過年度精算金</t>
  </si>
  <si>
    <t>保険基盤安定制度負担金（国民健康保険分）</t>
  </si>
  <si>
    <t>介護保険低所得者保険料軽減国庫負担金</t>
  </si>
  <si>
    <t>新型コロナウイルスワクチン接種対策費負担金</t>
  </si>
  <si>
    <t>疾病予防対策事業費等補助金</t>
  </si>
  <si>
    <t>新型コロナウイルスワクチン接種体制確保事業補助金</t>
  </si>
  <si>
    <t>新型コロナウイルスワクチン接種事業補助金</t>
  </si>
  <si>
    <t>保険基盤安定制度負担金（後期高齢者医療分）</t>
  </si>
  <si>
    <t>介護保険低所得者保険料軽減県負担金</t>
  </si>
  <si>
    <t>老人クラブ活動等事業補助金</t>
  </si>
  <si>
    <t>高年齢者労働能力活用事業費補助金</t>
  </si>
  <si>
    <t>健康増進事業補助金</t>
  </si>
  <si>
    <t>風しん予防接種事業費補助金</t>
  </si>
  <si>
    <t>感染症対策基金寄附金</t>
  </si>
  <si>
    <t>介護保険事業特別会計繰入金</t>
  </si>
  <si>
    <t>後期高齢者医療特別会計繰入金</t>
  </si>
  <si>
    <t>国民健康保険事業特別会計（事業勘定）繰入金</t>
  </si>
  <si>
    <t>023</t>
  </si>
  <si>
    <t>県後期高齢者医療広域連合健康診査事業補助金</t>
  </si>
  <si>
    <t>039</t>
  </si>
  <si>
    <t>052</t>
  </si>
  <si>
    <t>072</t>
  </si>
  <si>
    <t>新型コロナウイルスワクチン接種住所地外接種料</t>
  </si>
  <si>
    <t>075</t>
  </si>
  <si>
    <t>後期高齢者保健事業補助金（保険者支援事業）</t>
  </si>
  <si>
    <t>087</t>
  </si>
  <si>
    <t>所属</t>
  </si>
  <si>
    <t>収納率</t>
  </si>
  <si>
    <t>ID</t>
  </si>
  <si>
    <t>款</t>
  </si>
  <si>
    <t>項</t>
  </si>
  <si>
    <t>目</t>
  </si>
  <si>
    <t>節</t>
  </si>
  <si>
    <t>細節</t>
  </si>
  <si>
    <t>名称</t>
  </si>
  <si>
    <t>1_事業概要</t>
  </si>
  <si>
    <t>Input指標名</t>
  </si>
  <si>
    <t>Input予測</t>
  </si>
  <si>
    <t>Input実績</t>
  </si>
  <si>
    <t>Input単位</t>
  </si>
  <si>
    <t>単位収入額</t>
  </si>
  <si>
    <t>当初予算額</t>
    <phoneticPr fontId="3"/>
  </si>
  <si>
    <t>予算現額</t>
    <phoneticPr fontId="3"/>
  </si>
  <si>
    <t>収入済額</t>
    <phoneticPr fontId="3"/>
  </si>
  <si>
    <t>不納欠損額</t>
    <phoneticPr fontId="3"/>
  </si>
  <si>
    <t>収入未済額</t>
    <phoneticPr fontId="3"/>
  </si>
  <si>
    <t>収入済額
前年度比較</t>
    <phoneticPr fontId="3"/>
  </si>
  <si>
    <t>2_収入未済の理由</t>
    <phoneticPr fontId="3"/>
  </si>
  <si>
    <t>3_収入済額前年度比較</t>
    <rPh sb="6" eb="9">
      <t>ゼンネンド</t>
    </rPh>
    <rPh sb="9" eb="11">
      <t>ヒカク</t>
    </rPh>
    <phoneticPr fontId="3"/>
  </si>
  <si>
    <t>住宅借入金等特別税額控除減収補填特例交付金</t>
  </si>
  <si>
    <t>定額減税減収補填特例交付金</t>
  </si>
  <si>
    <t>健康こども課</t>
  </si>
  <si>
    <t>し尿等運搬車両修繕費負担金</t>
  </si>
  <si>
    <t>行政財産目的外使用料（庁舎敷地内）</t>
  </si>
  <si>
    <t>行政財産目的外使用料（情報センター）</t>
  </si>
  <si>
    <t>水産物荷さばき施設使用料</t>
  </si>
  <si>
    <t>ケープ真鶴店舗使用料</t>
  </si>
  <si>
    <t>保険福祉課</t>
  </si>
  <si>
    <t>社会保障・税番号制度システム整備費補助金</t>
  </si>
  <si>
    <t>町長室</t>
  </si>
  <si>
    <t>マイナンバー情報連携体制整備事業費国庫補助金</t>
  </si>
  <si>
    <t>低所得の子育て世帯に対する生活支援特別給付金補助金</t>
  </si>
  <si>
    <t>こども政策推進事業費補助金（自治体こども計画策定支援事業）</t>
  </si>
  <si>
    <t>子ども・子育て支援事業費補助金（児童手当制度改正分）</t>
  </si>
  <si>
    <t>感染症予防事業費等国庫補助金</t>
  </si>
  <si>
    <t>母子保健衛生費国庫補助金</t>
  </si>
  <si>
    <t>公立学校情報機器活用支援体制整備費補助金</t>
  </si>
  <si>
    <t>国民年金事務費交付金</t>
  </si>
  <si>
    <t>年金生活者支援給付金支給事務費交付金</t>
  </si>
  <si>
    <t>特別児童扶養手当事務取扱交付金</t>
  </si>
  <si>
    <t>物価高騰対応重点支援地方創生臨時交付金（推奨事業枠）</t>
  </si>
  <si>
    <t>物価高騰対応重点支援地方創生臨時交付金(低所得世帯・不足給付)</t>
  </si>
  <si>
    <t>デジタル田園都市国家構想交付金（デジタル実装タイプ）</t>
  </si>
  <si>
    <t>行旅死亡人取扱費負担金</t>
  </si>
  <si>
    <t>子どものための教育・保育給付費県費負担金</t>
  </si>
  <si>
    <t>在宅障害者福祉対策推進事業補助金</t>
  </si>
  <si>
    <t>ひとり親家庭放課後児童クラブ利用料支援事業費補助金</t>
  </si>
  <si>
    <t>区域区分変更等に係る図書作成事務交付金</t>
  </si>
  <si>
    <t>神奈川県市町村地域防災力強化事業費補助金</t>
  </si>
  <si>
    <t>不登校児童生徒等の早期発見・早期支援事業補助金</t>
  </si>
  <si>
    <t>県知事・県議会議員選挙費委託金</t>
  </si>
  <si>
    <t>選挙管理委員会</t>
  </si>
  <si>
    <t>在外選挙特別経費交付金</t>
  </si>
  <si>
    <t>衆議院議員総選挙費委託金</t>
  </si>
  <si>
    <t>最高裁判所裁判官国民審査委託金</t>
  </si>
  <si>
    <t>021</t>
  </si>
  <si>
    <t>全国家計構造調査委託金</t>
  </si>
  <si>
    <t>港湾指定管理料（物価高騰に伴う追加分）</t>
  </si>
  <si>
    <t>琴ケ浜町有地貸付料</t>
  </si>
  <si>
    <t>真鶴魚座店舗貸付料</t>
  </si>
  <si>
    <t>お林保全基金繰替運用利子</t>
  </si>
  <si>
    <t>博物館物品売払収入</t>
  </si>
  <si>
    <t>お林保全基金寄附金</t>
  </si>
  <si>
    <t>町立小中学校等に対する寄附金</t>
  </si>
  <si>
    <t>観光事業に対する寄附金</t>
  </si>
  <si>
    <t>まちづくり推進事業基金繰入金</t>
  </si>
  <si>
    <t>お林保全基金繰入金</t>
  </si>
  <si>
    <t>過疎地域持続的発展特別事業基金繰入金</t>
  </si>
  <si>
    <t>感染症対策基金繰入金</t>
  </si>
  <si>
    <t>真鶴魚座・ケープ真鶴運営基金繰入金</t>
  </si>
  <si>
    <t>町債管理基金繰入金</t>
  </si>
  <si>
    <t>国民健康保険事業特別会計（施設勘定）繰入金</t>
  </si>
  <si>
    <t>看護小規模多機能型居宅介護施設運転資金貸付金元金収入</t>
  </si>
  <si>
    <t>庁舎内自動販売機電気料</t>
  </si>
  <si>
    <t>真鶴有料道路回数券販売手数料</t>
  </si>
  <si>
    <t>職員生命保険事務手数料</t>
  </si>
  <si>
    <t>人事課</t>
  </si>
  <si>
    <t>028</t>
  </si>
  <si>
    <t>消防団員退職報償金</t>
  </si>
  <si>
    <t>031</t>
  </si>
  <si>
    <t>庁舎内自動販売機管理手数料</t>
  </si>
  <si>
    <t>033</t>
  </si>
  <si>
    <t>お林展望公園管理棟店舗使用者電気料等</t>
  </si>
  <si>
    <t>038</t>
  </si>
  <si>
    <t>サポートメイト養成講座参加者負担金</t>
  </si>
  <si>
    <t>子ども食育クッキング参加者負担金</t>
  </si>
  <si>
    <t>049</t>
  </si>
  <si>
    <t>庁舎内複写機使用料</t>
  </si>
  <si>
    <t>介護保険低所得者保険料軽減国庫負担金過年度精算金</t>
  </si>
  <si>
    <t>医療費高額療養費精算金</t>
  </si>
  <si>
    <t>069</t>
  </si>
  <si>
    <t>障害児入所給付費等国庫負担金過年度精算金</t>
  </si>
  <si>
    <t>070</t>
  </si>
  <si>
    <t>賀詞交換会参加者負担金</t>
  </si>
  <si>
    <t>児童予防接種委託料過年度返還金</t>
  </si>
  <si>
    <t>078</t>
  </si>
  <si>
    <t>有償刊行物販売料</t>
  </si>
  <si>
    <t>079</t>
  </si>
  <si>
    <t>し尿運搬車両売払収入</t>
  </si>
  <si>
    <t>081</t>
  </si>
  <si>
    <t>高齢者の保健事業と介護予防等の一体的な実施事業補助金</t>
  </si>
  <si>
    <t>公衆電話手数料（真鶴聖苑分）</t>
  </si>
  <si>
    <t>083</t>
  </si>
  <si>
    <t>公衆電話手数料（コミュニティ真鶴分）</t>
  </si>
  <si>
    <t>社会福祉協議会負担金</t>
  </si>
  <si>
    <t>真鶴聖苑火葬炉残骨灰売渡収入</t>
  </si>
  <si>
    <t>086</t>
  </si>
  <si>
    <t>真鶴魚座指定管理者負担分</t>
  </si>
  <si>
    <t>ケープ真鶴指定管理者負担分</t>
  </si>
  <si>
    <t>真鶴魚座修繕積立金</t>
  </si>
  <si>
    <t>089</t>
  </si>
  <si>
    <t>水産物荷さばき施設電気使用料</t>
  </si>
  <si>
    <t>090</t>
  </si>
  <si>
    <t>真鶴魚座港湾監視カメラ電気使用料</t>
  </si>
  <si>
    <t>091</t>
  </si>
  <si>
    <t>コミュニティ助成事業補助金</t>
  </si>
  <si>
    <t>092</t>
  </si>
  <si>
    <t>ワクチン生産体制等緊急整備基金助成金</t>
  </si>
  <si>
    <t>093</t>
  </si>
  <si>
    <t>港湾管理精算金（光熱水費）</t>
  </si>
  <si>
    <t>094</t>
  </si>
  <si>
    <t>高所放水車売払収入</t>
  </si>
  <si>
    <t>095</t>
  </si>
  <si>
    <t>障害者自立支援事業給付費等国庫負担金過年度精算金</t>
  </si>
  <si>
    <t>096</t>
  </si>
  <si>
    <t>県後期高齢者医療広域連合市町村支援推進事業補助金</t>
  </si>
  <si>
    <t>097</t>
  </si>
  <si>
    <t>雇用保険料（戻入不能分）</t>
  </si>
  <si>
    <t>098</t>
  </si>
  <si>
    <t>マイナンバーカードの保険証利用に係る広報事業補助金</t>
  </si>
  <si>
    <t>099</t>
  </si>
  <si>
    <t>総合賠償補償保険金</t>
  </si>
  <si>
    <t>100</t>
  </si>
  <si>
    <t>琴ケ浜研修センター管理事業者負担分</t>
  </si>
  <si>
    <t>101</t>
  </si>
  <si>
    <t>令和６年能登半島地震に係る災害救助費市町村等交付金</t>
  </si>
  <si>
    <t>102</t>
  </si>
  <si>
    <t>教育委員会有償刊行物販売売上収入</t>
  </si>
  <si>
    <t>103</t>
  </si>
  <si>
    <t>消防団員福祉共済加入事務費</t>
  </si>
  <si>
    <t>公務災害負担金前年度確定清算金</t>
  </si>
  <si>
    <t>町長選挙供託金</t>
  </si>
  <si>
    <t>クラウドファンディング寄附金(美の基準映像制作事業）</t>
  </si>
  <si>
    <t>国民健康保険法に基づく、国の法定負担分に係る歳入（保険者支援分・未就学児均等割軽減措置分・産前産後保険料負担金）国の負担率1/2</t>
  </si>
  <si>
    <t>介護保険法に基づき、介護保険低所得者保険料軽減（保険料率第1段階～第3段階）に係る国庫負担分に係る歳入。国の負担率1/2</t>
  </si>
  <si>
    <t>老人クラブ活動費県補助金・単位クラブに対する県補助金</t>
  </si>
  <si>
    <t>後期高齢者医療特別会計から一般会計繰入金の不用額が返金されたもの。</t>
  </si>
  <si>
    <t>所有する預金通帳に付く利子</t>
  </si>
  <si>
    <t>収入未済なし</t>
  </si>
  <si>
    <t>利率が上がったため前年度増</t>
  </si>
  <si>
    <t>－</t>
  </si>
  <si>
    <t>神奈川県証紙の販売に係る手数料</t>
  </si>
  <si>
    <t>前年度並み</t>
  </si>
  <si>
    <t>真鶴有料道路回数券の販売に係る手数料</t>
  </si>
  <si>
    <t>ほぼ前年度並み</t>
  </si>
  <si>
    <t>収入額が少額だったりして、歳入予算で細々節を設定していなかったものを収入</t>
  </si>
  <si>
    <t>各課に歳入予算で細々節を設定してもらいその他収入の減額に努めたため</t>
  </si>
  <si>
    <t>湯河原町からの雨水排水が真鶴町内に流入するため、真鶴町内の水路の改修事業に要した経費に係る湯河原町の負担分</t>
  </si>
  <si>
    <t>-</t>
  </si>
  <si>
    <t>前年同額</t>
  </si>
  <si>
    <t>町道に係る道路占用料</t>
  </si>
  <si>
    <t>コミュニティバス運賃収入</t>
  </si>
  <si>
    <t>利用者増によるもの</t>
  </si>
  <si>
    <t>県条例に伴う屋外広告物申請手数料</t>
  </si>
  <si>
    <t>申請数減によるもの</t>
  </si>
  <si>
    <t>路面性状調査の実施</t>
  </si>
  <si>
    <t>事業実施による</t>
  </si>
  <si>
    <t>大猿橋の修繕</t>
  </si>
  <si>
    <t>真鶴跨線橋の南北エレベーターのメンテナンスに伴う県の負担分</t>
  </si>
  <si>
    <t>南側エレベータ分の追加によるもの</t>
  </si>
  <si>
    <t>地籍調査事業への補助金。</t>
  </si>
  <si>
    <t>事調査内容の変更により減</t>
  </si>
  <si>
    <t>都市計画図書作成事務費県交付金</t>
  </si>
  <si>
    <t>新規（今年度限り)</t>
  </si>
  <si>
    <t>真鶴港管理事業に係る歳入</t>
  </si>
  <si>
    <t>2024年度は真鶴港の指定管理を行わなかったため減</t>
  </si>
  <si>
    <t>—</t>
  </si>
  <si>
    <t>真鶴港管理事業に係る歳入(物価高騰による増額分)</t>
  </si>
  <si>
    <t>美の基準等売上金</t>
  </si>
  <si>
    <t>町道の道路掘削に伴う路面復旧事務費</t>
  </si>
  <si>
    <t>タケノコ売り払い収入</t>
  </si>
  <si>
    <t>道路境界証明手数料及び法定外公共物証明手数料</t>
  </si>
  <si>
    <t>自動販売機売り上げ手数料</t>
  </si>
  <si>
    <t>シルバー人材センター使用事務所実費負担</t>
  </si>
  <si>
    <t>真鶴港の光熱水費の精算に係る歳入</t>
  </si>
  <si>
    <t>使用量実績の増による</t>
  </si>
  <si>
    <t>道路敷内の樹木の枝が電線に架かり、直営による応急作業中に隣接建築物の透明テント屋根に落下し破損させた事案に対する賠償保険</t>
  </si>
  <si>
    <t>６年度対象事業なし</t>
  </si>
  <si>
    <t>美の基準映像制作事業にかかる寄附金</t>
  </si>
  <si>
    <t>町外に居住しひなづる幼稚園に通っている園児の施設型給付費</t>
  </si>
  <si>
    <t>なし</t>
  </si>
  <si>
    <t>公定価格の高い3歳児が2023年度は4名、2024年度は1名。(2023年度は8名、2024年度は6名)</t>
  </si>
  <si>
    <t>町外に居住しひなづる幼稚園の預かり保育を利用している園児の施設型給付費</t>
  </si>
  <si>
    <t>2024年度より科目変更、2023年度は238,700円</t>
  </si>
  <si>
    <t>下郡3町で様式の統一を図るための共同事業</t>
  </si>
  <si>
    <t>改修内容（2022年度進路相談用紙、2023年度支援級の成績通知書、2024年度進路指導用紙、調査書）</t>
  </si>
  <si>
    <t>ひなづる幼稚園の預かり保育料</t>
  </si>
  <si>
    <t>実績の増加（2023年度延べ343人、2024年度延べ470人）</t>
  </si>
  <si>
    <t>2023年度よりも来館者が増加</t>
  </si>
  <si>
    <t>社会教育関係団体として登録のあった団体に減少に伴い、使用が減ったことに伴うもの</t>
  </si>
  <si>
    <t>2025年度休館に伴う人数増加</t>
  </si>
  <si>
    <t>中学校グラウンド使用料</t>
  </si>
  <si>
    <t>登録団体による使用増加に伴うもの</t>
  </si>
  <si>
    <t>ほぼ前年同額</t>
  </si>
  <si>
    <t>小・中・岩ふれあい館体育館使用料</t>
  </si>
  <si>
    <t>登録団体による使用減少に伴うもの</t>
  </si>
  <si>
    <t>経済的理由により就学が困難であると認められる児童生徒の保護者に対し、諸経費を援助</t>
  </si>
  <si>
    <t>支給人数の増加(2023年度は小1名、2024年度は小2名)</t>
  </si>
  <si>
    <t>生涯のある児童生徒が小中学校の特別支援学級で学ぶ際の、保護者の負担軽減。</t>
  </si>
  <si>
    <t>支給額(給食費)の減少(R5は小 3名、R6は小 2名、中 1名で中は給食費支給なし)</t>
  </si>
  <si>
    <t>情報機器を活用するための支援体制を整備するために必要な経費補助</t>
  </si>
  <si>
    <t>前年度補助なし(GIGAスクール運営支援センターの全市町村連携の開始に伴う単年補助)</t>
  </si>
  <si>
    <t>理科教育振興法に基づく整備費補助</t>
  </si>
  <si>
    <t>対象経費の増加</t>
  </si>
  <si>
    <t>放課後子どもいきいきクラブの運営に係る国・県補助金</t>
  </si>
  <si>
    <t>補助対象経費の増加</t>
  </si>
  <si>
    <t>土曜教室の運営に係る国・県補助金</t>
  </si>
  <si>
    <t>外国籍小中学生向けの日本語教室を開催</t>
  </si>
  <si>
    <t>対象児童・生徒がいなかったため実施なし</t>
  </si>
  <si>
    <t>予算措置なし</t>
  </si>
  <si>
    <t>不登校及びその傾向にある児童生徒・保護者に対する支援補助</t>
  </si>
  <si>
    <t>前年度補助なし</t>
  </si>
  <si>
    <t>青少年健全育成事業の運営に係る県補助金</t>
  </si>
  <si>
    <t>事業形態の変更に伴う補助対象経費の減少</t>
  </si>
  <si>
    <t>小中学校の学力向上を目指した、県教委からの委託</t>
  </si>
  <si>
    <t>館内で販売している物販</t>
  </si>
  <si>
    <t>2024年度から科目設定したため</t>
  </si>
  <si>
    <t>図録、絵はがき等からなる収入</t>
  </si>
  <si>
    <t>他館への委託販売が減少したため</t>
  </si>
  <si>
    <t>スクールバス利用者からの寄附金</t>
  </si>
  <si>
    <t>利用者の減少</t>
  </si>
  <si>
    <t>園バス利用者からの寄附金</t>
  </si>
  <si>
    <t>図書館リサイクルブックフェア等の寄付金</t>
  </si>
  <si>
    <t>匿名の高額寄附があったため</t>
  </si>
  <si>
    <t>入学支度金へ充当するための基金繰入</t>
  </si>
  <si>
    <t>支給対象者の減少（2023年度は7名→2024年度は6名）</t>
  </si>
  <si>
    <t>学校図書整備基金からの繰入</t>
  </si>
  <si>
    <t>2023年度は繰入金なし、2024年度は小中へ繰り出し</t>
  </si>
  <si>
    <t>公民館に設置している複写機の使用料</t>
  </si>
  <si>
    <t>学校建設準備委員会に係る資料の印刷等による使用増に伴う増</t>
  </si>
  <si>
    <t>町民Cに設置している自動販売機の電気料</t>
  </si>
  <si>
    <t>図書館に設置している複写機の使用料</t>
  </si>
  <si>
    <t>大学生による美の基準に係る資料のコピー増等によるもの</t>
  </si>
  <si>
    <t>町立体育館に設置している自動販売機の電気料</t>
  </si>
  <si>
    <t>電気料金高騰が落ち着いたため</t>
  </si>
  <si>
    <t>博物館の教育普及事業に係る補助金</t>
  </si>
  <si>
    <t>補助打ち切りによるもの</t>
  </si>
  <si>
    <t>町民Cに設置している自動販売機の管理手数料</t>
  </si>
  <si>
    <t>売上増によるもの</t>
  </si>
  <si>
    <t>町立体育館に設置している自動販売機の管理手数料</t>
  </si>
  <si>
    <t>売上減によるもの（ｽﾎﾟｰﾂ飲料がなくなった影響）</t>
  </si>
  <si>
    <t>補助元の都合による金額調整</t>
  </si>
  <si>
    <t>教育委員会発行の有償刊行物の売上金</t>
  </si>
  <si>
    <t>新たに細節を設けたことによるもの</t>
  </si>
  <si>
    <t>町外に居住しひなづる幼稚園に通っている園児の一時預かり保育の受託㈮</t>
  </si>
  <si>
    <t>R5年度より湯河原町と契約</t>
  </si>
  <si>
    <t>ガソリン税の一部が町道の延長・面積に応じて町に譲与されるもの</t>
  </si>
  <si>
    <t>国交付決定による</t>
  </si>
  <si>
    <t>―</t>
  </si>
  <si>
    <t>自動車重量税の一部が町道の延長・面積に応じて町に譲与されるもの</t>
  </si>
  <si>
    <t>金融機関の利子に課税された税の一部が個人県民税の収入率の割合に応じて町に交付されるもの</t>
  </si>
  <si>
    <t>上場株式などの配当にかかる税の一部が個人県民税の収入率の割合に応じて町に交付されるもの</t>
  </si>
  <si>
    <t>株式等の譲渡をする際に課税される県税の一部が個人県民税の収入率の割合に応じて町に交付されるもの</t>
  </si>
  <si>
    <t>県における法人事業税収入額の一部が町の従業者数割合に応じて交付されるもの</t>
  </si>
  <si>
    <t>地方消費税額の1/2に相当する額が基幹統計結果に応じて町に交付されるもの</t>
  </si>
  <si>
    <t>普通自動車の環境性能割が町に交付されるもの（旧：自動車取得税）</t>
  </si>
  <si>
    <t>住宅借入金等特別控除に伴う住民税の減収分を補填するため交付されるもの</t>
  </si>
  <si>
    <t>令和６年度定額減税による減収分を補填するため交付されるもの</t>
  </si>
  <si>
    <t>皆増（国給付金事業の執行に伴うもの）</t>
  </si>
  <si>
    <t>地方公共団体間の財源の不均衡を調整し、一定水準の行政サービスを提供できるよう配分されるもの</t>
  </si>
  <si>
    <t>災害等、普通交付税で算定できない特別な財政需要に対し交付されるもの</t>
  </si>
  <si>
    <t>ルール分24,162千円、勘案分29,749千円の増</t>
  </si>
  <si>
    <t>町の道路交通安全対策のため、交通事故発生件数等をもとに町へ交付されるもの</t>
  </si>
  <si>
    <t>真鶴町と湯河原町の共有土地に関する管理事務を当町が行っている ことから、事務に係る経費の内湯河原町の負担分を計上するもの。</t>
  </si>
  <si>
    <t>宮ノ前レストハウス貸付に係る使用料(丸入水産）</t>
  </si>
  <si>
    <t>造船所貸付に係る使用料(真鶴ベイマリーナ)</t>
  </si>
  <si>
    <t>行政財産の目的外使用に係る使用料(NTT・東京電力・ドコモ・職員駐輪場)</t>
  </si>
  <si>
    <t>市町村の広域連携事業や地域の課題解決への取組みに対して県から交付される。</t>
  </si>
  <si>
    <t>対象事業の減（10件→５件）</t>
  </si>
  <si>
    <t>町有土地（石丁場等）貸付に係る貸地料</t>
  </si>
  <si>
    <t>町有土地（石丁場等）貸付に係る貸地料のうち滞納繰越分のもの</t>
  </si>
  <si>
    <t>東京電力への町有土地貸付に係る貸地料</t>
  </si>
  <si>
    <t>観光協会に対し琴ケ浜広場を有料駐車場として貸付けその収益から必要経費を除いた額を貸付収入とするもの。</t>
  </si>
  <si>
    <t>電柱等の設置を目的とした町有土地貸付に係る貸地料</t>
  </si>
  <si>
    <t>町有地内を東京電力設置の高圧鉄塔線が横切っていることに対する線下補償料。</t>
  </si>
  <si>
    <t>町有施設貸付に係る貸付料</t>
  </si>
  <si>
    <t>平成18年度上水道事業会計への貸付に伴う利子</t>
  </si>
  <si>
    <t>貸付金元金残高の減による</t>
  </si>
  <si>
    <t>テレビ神奈川の株式配当金
（1,100株　550,000円分所有）</t>
  </si>
  <si>
    <t>町有地(普通財産)の売払いに伴う収入</t>
  </si>
  <si>
    <t>真鶴町のまちづくりを応援する個人又は団体からの寄附金</t>
  </si>
  <si>
    <t>自治体における年度間の不均衡を調整するための財政調整基金からの繰り入れるもの</t>
  </si>
  <si>
    <t>財源確保のための増</t>
  </si>
  <si>
    <t>ふるさと応援基金を一般会計に繰り入れるもの</t>
  </si>
  <si>
    <t>過疎地域持続的発展特別事業基金から一般会計に繰り入れるもの</t>
  </si>
  <si>
    <t>町債管理基金から一般会計に繰り入れるもの</t>
  </si>
  <si>
    <t>令和５年度に積み立てた臨時財政対策債償還基金費のうち、令和６年度分を繰り入れたため</t>
  </si>
  <si>
    <t>下水道事業会計から一般会計に繰り入れるもの</t>
  </si>
  <si>
    <t>下水道事業に配属された県派遣職員の人件費分</t>
  </si>
  <si>
    <t>一般会計から水道事業会計へ繰り入れるもの</t>
  </si>
  <si>
    <t>皆減（課長兼務の人件費按分）</t>
  </si>
  <si>
    <t>前年度決算に伴う一般会計繰越金</t>
  </si>
  <si>
    <t>前年度から引き続き次年度に執行を予定する事業に係る繰越金</t>
  </si>
  <si>
    <t>繰越明許事業による</t>
  </si>
  <si>
    <t>皆減（事故繰越し事業がないため）</t>
  </si>
  <si>
    <t>平成16年度、平成18年度（※利子は財産収入）、令和４年度の上水道事業会計への貸付に伴う元利収入。</t>
  </si>
  <si>
    <t>利子分の減による</t>
  </si>
  <si>
    <t>ジャンボ宝くじの売上の一部が、市町村規模に応じて交付されるもの</t>
  </si>
  <si>
    <t>交付決定による</t>
  </si>
  <si>
    <t>町有地内樹木伐採に伴う補償(JR・東京電力)</t>
  </si>
  <si>
    <t>庁用車の廃車等に伴う共済保険からの戻入</t>
  </si>
  <si>
    <t>総務事業（平成31年度より導入している照明・空調・給湯設備のリース）に充てる地方債</t>
  </si>
  <si>
    <t>衛生事業（湯河原町真鶴町衛生組合の工事の負担金）に充てる地方債</t>
  </si>
  <si>
    <t>対象工事費の増による</t>
  </si>
  <si>
    <t>衛生事業（湯河原町真鶴町衛生組合のソフト事業の負担金）に充てる地方債</t>
  </si>
  <si>
    <t>対象事業費の増による</t>
  </si>
  <si>
    <t>農林水産事業（広域農道小田原線整備事業負担金）に充てる地方債</t>
  </si>
  <si>
    <t>負担金の増による</t>
  </si>
  <si>
    <t>商工観光事業（岩海水浴場整地、お林展望公園工事）に充てる地方債</t>
  </si>
  <si>
    <t>商工観光事業（ソフト事業）に充てる地方債</t>
  </si>
  <si>
    <t>皆減（対象事業なし）</t>
  </si>
  <si>
    <t>土木事業に充てる地方債</t>
  </si>
  <si>
    <t>皆減（対象工事なし）</t>
  </si>
  <si>
    <t>土木事業（町道真第556号線、430号線工事）に充てる地方債</t>
  </si>
  <si>
    <t>対象工事費の減による</t>
  </si>
  <si>
    <t>土木事業（道路路面性状調査業務委託）に充てる地方債</t>
  </si>
  <si>
    <t>土木事業（明許繰越した大猿橋補修工事）に充てる地方債</t>
  </si>
  <si>
    <t>消防事業に充てる地方債</t>
  </si>
  <si>
    <t>教育事業に充てる地方債</t>
  </si>
  <si>
    <t>地方交付税の不足を補てんするために起こす地方債</t>
  </si>
  <si>
    <t>発行可能額の減による</t>
  </si>
  <si>
    <t>湯河原町からの男女共同参画講演会負担金（R6年度は湯河原町が事務局）</t>
  </si>
  <si>
    <t>収入未済無</t>
  </si>
  <si>
    <t>2023年度は真鶴町が事務局であったため</t>
  </si>
  <si>
    <t>講演会開催</t>
  </si>
  <si>
    <t>回</t>
  </si>
  <si>
    <t>情報センター施設使用料（スタジオ、会議室、映像ホール、住民サポートコーナー等）</t>
  </si>
  <si>
    <t>コロナ禍明けで利用者が増加したため</t>
  </si>
  <si>
    <t>1階喫茶コーナー（パン販売）使用料</t>
  </si>
  <si>
    <t>10月より実施</t>
  </si>
  <si>
    <t>低所得世帯＠30,000円支給及び商品券発行事業全町民に＠4,000円交付（R4繰越事業）</t>
  </si>
  <si>
    <t>2023年度事業</t>
  </si>
  <si>
    <t>2024年度水道料金減免に対する財源</t>
  </si>
  <si>
    <t>前年度は推奨事業枠による事業実施無し</t>
  </si>
  <si>
    <t>保険福祉課：給付金・一体支援枠（R5繰越事業）</t>
  </si>
  <si>
    <t>2024年度事業</t>
  </si>
  <si>
    <t>低所得世帯＠30千円支給及び非課税世帯のうち子育て世帯の子ども一人当たり20千円加算して給付するもの。2023年度中に支出する負担金626千円以外は明許繰越</t>
  </si>
  <si>
    <t>繰越による実施が前提として国から交付決定が下り、内2023年度中に支出が初征する負担金分のみ概算払いを受け、残額を2024年度に収受したため。</t>
  </si>
  <si>
    <t>デジタル田園都市国家構想交付金（公民協働推進事業、空家等対策推進委託事業、町の魅力発信事業、公式ホームページ情報発信力強化委託事業、教育推進事業、子育てケア事業、子育て学級事業、インクルーシブ保育拡充事業、地域福祉に関するニーズ調査委託料）</t>
  </si>
  <si>
    <t>交付対象外となった事業があったため(広報魅力化推進事業における公式ホームページ情報発信力強化委託事業については、運用経費と判断されたため）</t>
  </si>
  <si>
    <t>庁舎戸籍・税窓口キャッシュレス化事業</t>
  </si>
  <si>
    <t>2024年度新規事業</t>
  </si>
  <si>
    <t>移譲事務（県の事務を町が処理しているもの）に対する交付金</t>
  </si>
  <si>
    <t>動物の死体の収容等における件数が5件から17件に増加したため</t>
  </si>
  <si>
    <t>前年より交付決定額が増額したため</t>
  </si>
  <si>
    <t>2024年度は調査がなかったため</t>
  </si>
  <si>
    <t>調査実施年だったため</t>
  </si>
  <si>
    <t>2025年度に調査があり、その準備のため</t>
  </si>
  <si>
    <t>まちづくり推進事業への寄付金等</t>
  </si>
  <si>
    <t>昨年度は繰入せず（今年度は、教育振興事業5,460、小学校教育振興事業2,300、中学校教育振興事業2,000）</t>
  </si>
  <si>
    <t>情報センター複写機等使用料（モノクロ＠10円、カラー＠60円）</t>
  </si>
  <si>
    <t>利用実績によるもの</t>
  </si>
  <si>
    <t>情報センター自販機電気料</t>
  </si>
  <si>
    <t>電力会社変更により安価になったため</t>
  </si>
  <si>
    <t>ふるさと町民制度（登録料：年1,000円）</t>
  </si>
  <si>
    <t>実績によるもの</t>
  </si>
  <si>
    <t>登録者数</t>
  </si>
  <si>
    <t>人</t>
  </si>
  <si>
    <t>くらしかる真鶴参加料（＠40,000円）</t>
  </si>
  <si>
    <t>2023年度は11組、2024年度は7組12人</t>
  </si>
  <si>
    <t>くらしかる真鶴参加者数</t>
  </si>
  <si>
    <t>組</t>
  </si>
  <si>
    <t>情報センター自販機管理代行手数料（売上の８％）</t>
  </si>
  <si>
    <t>１階フロアのフリースペース化により、利用者が増えたため</t>
  </si>
  <si>
    <t>創作拠点施設「みなとらぼ」に係る観光協会への貸付料（＠40,000×12月　R4.4.1～R7.3.31）</t>
  </si>
  <si>
    <t>男女共同参画講演会に係る湯河原町、真鶴町分の市町村振興協会助成金</t>
  </si>
  <si>
    <t>町史等の販売料</t>
  </si>
  <si>
    <t>2023年度は0冊、2024年度は3冊販売</t>
  </si>
  <si>
    <t>販売冊数</t>
  </si>
  <si>
    <t>冊</t>
  </si>
  <si>
    <t>町営住宅入居者の住宅使用料※所得に応じて料金設定</t>
  </si>
  <si>
    <t>該当者が、滞納分が時効にならないよう調整して支払っており、現年度分が追い付かなかったため</t>
  </si>
  <si>
    <t>町営住宅入居者の住宅使用料で過年度のもの</t>
  </si>
  <si>
    <t>現年度分と調整及び分納誓約書のとおり支払っているため</t>
  </si>
  <si>
    <t>１件滞納分納付完了</t>
  </si>
  <si>
    <t>町営住宅入居者の駐車場使用料　料金5,000円/月</t>
  </si>
  <si>
    <t>空き家となった住宅を目的外使用として貸しているもの（倉庫利用）</t>
  </si>
  <si>
    <t>実績による</t>
  </si>
  <si>
    <t>障害児通所給付費、障害児相談支援給付費に係るもの補助率1/2</t>
  </si>
  <si>
    <t>障害福祉サービス等報酬改定による</t>
  </si>
  <si>
    <t>延人数</t>
  </si>
  <si>
    <t>障害福祉サービス費、補装具給付費、相談支援給付費に係るもの　補助率1/2</t>
  </si>
  <si>
    <t>更生・育成医療、療養介護支給に係る負担金　1/2負担</t>
  </si>
  <si>
    <t>対象者数</t>
  </si>
  <si>
    <t>該当なし</t>
  </si>
  <si>
    <t>介護保険法に基づき、介護保険低所得者保険料軽減（保険料率第1段階～第3段階）に係る県費負担分に係る歳入。必要額の県負担1/4</t>
  </si>
  <si>
    <t>介護保険事業特別会計から一般会計繰入金の不用額が返金されたもの。</t>
  </si>
  <si>
    <t>看護小規模多機能型居宅介護施設運転資金貸付金が返還されたもの</t>
  </si>
  <si>
    <t>法定負担の介護保険低所得者保険料軽減国庫負担金過年度不足額の交付があったもの</t>
  </si>
  <si>
    <t>R4は該当なし</t>
  </si>
  <si>
    <t>障害児通所給付費、障害児相談支援給付費に係るもの</t>
  </si>
  <si>
    <t>年度途中で民生委員児童委員が変更があったため</t>
  </si>
  <si>
    <t>障害福祉サービス費、療養介護医療、補装具給付費、更生医療、相談支援給付費に係るもの　補助率1/2</t>
  </si>
  <si>
    <t>更生医療の利用者増による</t>
  </si>
  <si>
    <t>高齢者の医療の確保に関する法律に基づき、県の法定負担分に係る歳入（低所得者均等割軽減分・社保被保険者軽減分）</t>
  </si>
  <si>
    <t>障害児(18歳未満)で身体障害を除去、軽減する治療によって確実に効果が期待できる者に対して提供される</t>
  </si>
  <si>
    <t>町内で身元不明者が発見された場合の葬祭費</t>
  </si>
  <si>
    <t>１件あり</t>
  </si>
  <si>
    <t>シルバー人材センターに対する事業費補助（県の予算の範囲内で交付）</t>
  </si>
  <si>
    <t>重度障害者医療費に係る補助金</t>
  </si>
  <si>
    <t>補助金は支出の実績に対して１/２であり、支出が前年度より低いため</t>
  </si>
  <si>
    <t>成年後見利用支援事業、日常生活用具給付等事業、地域活動支援事業（移動支援、日中一時支援等）に係るもの　補助率1/2</t>
  </si>
  <si>
    <t>日常生活用給付決定者の減による</t>
  </si>
  <si>
    <t>在宅障害者の住宅改修に係る補助金</t>
  </si>
  <si>
    <t>実績なし</t>
  </si>
  <si>
    <t>件数</t>
  </si>
  <si>
    <t>件</t>
  </si>
  <si>
    <t>障害者グループホーム、地域活動支援センター運営費に対する補助金</t>
  </si>
  <si>
    <t>市町村が行う戦没者遺族及び戦傷病者等に対する援護事務の円滑な実施を図る</t>
  </si>
  <si>
    <t>人権啓発事業として国から委託されている事業</t>
  </si>
  <si>
    <t>国民健康保険事業特別会計（施設勘定）から一般会計繰入金の不用額が返金されたもの。</t>
  </si>
  <si>
    <t>国民健康保険事業特別会計（事業勘定）から一般会計繰入金の不用額が返金されたもの。</t>
  </si>
  <si>
    <t>国の特別交付金であり、保険者インセンティブ分に対する交付金</t>
  </si>
  <si>
    <t>第２期真鶴町地域福祉計画・地域福祉活動計画に関するニーズ調査社協負担分は委託費の20％。</t>
  </si>
  <si>
    <t>指名競争入札金額が予算計上より低い金額だったため</t>
  </si>
  <si>
    <t>高齢者の保健事業と介護予防の一体的実施事業に係る補助金</t>
  </si>
  <si>
    <t>新規事業（分析業務部分のみの委託）</t>
  </si>
  <si>
    <t>マイナ保険証普及に係る印刷費補助</t>
  </si>
  <si>
    <t>職員給料から控除する生命保険料に係る事務手数料</t>
  </si>
  <si>
    <t>契約者減少による保険料減額に伴い収入額も減少</t>
  </si>
  <si>
    <t>概算支払保険料を超えた雇用保険料</t>
  </si>
  <si>
    <t>昨年より人員数が減少しているため</t>
  </si>
  <si>
    <t>納税義務者は課税状況調べをもとに本年2,796人、前年3,101人で305名の減</t>
  </si>
  <si>
    <t>督促状発送、通知、交渉したが納税されなかったため、滞納者として引き続き納税させるよう財産照会、差押え等取り組む。</t>
  </si>
  <si>
    <t>納税義務者数の減は、国の定額減税の実施によるもの</t>
  </si>
  <si>
    <t>徴収率（町民税個人現年課税分として算出）</t>
  </si>
  <si>
    <t>%</t>
  </si>
  <si>
    <t>納税義務者は課税状況調べをもとに令和６年3,731人前年3,736人で５名の減</t>
  </si>
  <si>
    <t>東日本大震災の特例による加算が無くなったため減している</t>
  </si>
  <si>
    <t>滞納者に対し、財産調査、折衝、差押え等適切な手段を用いて、納税させる。</t>
  </si>
  <si>
    <t>滞納者について、財産調査、折衝、差押え等適切な手段を講じ納税させている。</t>
  </si>
  <si>
    <t>財産調査、折衝、差押え等を実施したがれ徴収率は減少した。納税された税額は前年度より少なかった。</t>
  </si>
  <si>
    <t>徴収率</t>
  </si>
  <si>
    <t>納税者は課税状況調べをもとに令和５年67社、前年74社で７社の減</t>
  </si>
  <si>
    <t>納付する税額が増となった法人が多いため。</t>
  </si>
  <si>
    <t>徴収率（町民税法人現年課税分として算出）</t>
  </si>
  <si>
    <t>納税義務者は課税状況調べをもとに本年258社、前年262社で２社の減</t>
  </si>
  <si>
    <t>納税者数は減であるが、規模の大きい法人の増によるため増。</t>
  </si>
  <si>
    <t>土地は令和５年７月１日時点の鑑定評価をもとに騰落率を算出し、次年度の課税価格を算定する。令和５年度から６年度に向けた評価の騰落率は地区平均でー3.3％</t>
  </si>
  <si>
    <t>固定資産評価額の下落によるもの</t>
  </si>
  <si>
    <t>徴収率（固定資産税現年課税分として算出）</t>
  </si>
  <si>
    <t>家屋は令和５年中建築家屋17棟、滅失８棟で９棟の増</t>
  </si>
  <si>
    <t>令和６年度は３年に１度の評価替え基準年度のため、経年による家屋評価額の下落があったため減</t>
  </si>
  <si>
    <t>償却資産は令和５年中に償却資産の申告によって増があったもの。</t>
  </si>
  <si>
    <t>償却資産の増によるもの</t>
  </si>
  <si>
    <t>令和５年度は県短期派遣職員による滞納整理を実施したため、高額の滞納が解消したことから、令和６年度は例年通りであるが、徴収率は改善している。</t>
  </si>
  <si>
    <t>課税台数は課税状況調べをもとに本年721台、前年721台増減なし</t>
  </si>
  <si>
    <t>原付区分の90CC超の登録台数増によるもの</t>
  </si>
  <si>
    <t>徴収率（軽自動車税現年課税分として算出）</t>
  </si>
  <si>
    <t>課税台数は課税状況調べをもとに本年1,680台、前年1,706台　26台減</t>
  </si>
  <si>
    <t>旧税率適用軽自動車が減り、新税率適用台数が増加したため</t>
  </si>
  <si>
    <t>課税台数は課税状況調べをもとに本年14台、前年14台　増減なし</t>
  </si>
  <si>
    <t>課税台数は課税状況調べをもとに本年90台、前年97台　７台減</t>
  </si>
  <si>
    <t>台数の減によるもの</t>
  </si>
  <si>
    <t>軽自動車購入時に納付される税金を県が市町村に代わって徴収している</t>
  </si>
  <si>
    <t>軽自動車購入者増によるもの</t>
  </si>
  <si>
    <t>毎月本数報告の集計による、令和６年度6,953,066本、令和５年度7,203,745本、前年25万本の減</t>
  </si>
  <si>
    <t>売上本数の減によるもの</t>
  </si>
  <si>
    <t>熱海市斎場の被災に伴う熱海市民の受け入れ分の増加により火葬場使用料が増加したため、湯河原町真鶴町の負担額が減少したため</t>
  </si>
  <si>
    <t>熱海市民利用分の増加による</t>
  </si>
  <si>
    <t>地方税法第329条の規定により未納者へ発布した場合において、本税納付に合せ徴収するもの。１件につき100円を徴収</t>
  </si>
  <si>
    <t>固定資産、所得、納税に係る証明の発行手数料。2,002件。税務関係証明については、コンビニ交付は実施していない。</t>
  </si>
  <si>
    <t>戸籍等に関する手数料</t>
  </si>
  <si>
    <t>広域交付が始まったため窓口交付が減少した</t>
  </si>
  <si>
    <t>住民票等に関する手数料、コンビニ交付あり</t>
  </si>
  <si>
    <t>コンビニ交付が増加した</t>
  </si>
  <si>
    <t>印鑑証明に関する手数料、コンビニ交付あり</t>
  </si>
  <si>
    <t>窓口来庁が多かった</t>
  </si>
  <si>
    <t>船員手帳交付に関する手数料</t>
  </si>
  <si>
    <t>手帳交付が前年より減ったため</t>
  </si>
  <si>
    <t>畜犬登録手数料</t>
  </si>
  <si>
    <t>粗大ごみチケット・特定家電チケットの販売収入</t>
  </si>
  <si>
    <t>R6は該当なし</t>
  </si>
  <si>
    <t>循環型社会形成交付金</t>
  </si>
  <si>
    <t>中長期在留者住居地届出に関する事務に要する経費</t>
  </si>
  <si>
    <t>国民年金に関する事務に要する経費</t>
  </si>
  <si>
    <t>年金生活者支援に関する事務に要する経費</t>
  </si>
  <si>
    <t>R7は該当なし</t>
  </si>
  <si>
    <t>浄化槽補助金</t>
  </si>
  <si>
    <t>海岸漂着物等対策補助金</t>
  </si>
  <si>
    <t>地下水調査に係る交付金</t>
  </si>
  <si>
    <t>県に代わり、町が徴収している個人県民税の徴収取扱費を納税義務者数と歳出還付額をもとに請求するもの</t>
  </si>
  <si>
    <t>歳出還付額の減によるもの</t>
  </si>
  <si>
    <t>厚生労働統計調査委託事業に関する経費</t>
  </si>
  <si>
    <t>町税の滞納に係る延滞金</t>
  </si>
  <si>
    <t>本年は例年並みの収入。前年が県職員による滞納整理によって増加していたもの</t>
  </si>
  <si>
    <t>ビン専用ごみ袋の売上金</t>
  </si>
  <si>
    <t>布類の販売収入</t>
  </si>
  <si>
    <t>真鶴聖苑の公衆電話設置手数料</t>
  </si>
  <si>
    <t>残骨灰売渡による収入</t>
  </si>
  <si>
    <t>令和元年以前の保育料を徴収していた頃に発生した保育料滞納額</t>
  </si>
  <si>
    <t>滞納者1名</t>
  </si>
  <si>
    <t>R5年度実績なし</t>
  </si>
  <si>
    <t>対象人数</t>
  </si>
  <si>
    <t>放課後児童クラブを利用する保護者が負担する利用料。基本月額6,000円ひとり親・障害児世帯3,000円生活保護世帯　0円</t>
  </si>
  <si>
    <t>放課後児童クラブ利用者の滞納金。</t>
  </si>
  <si>
    <t>民間保育園へ町が支弁する給付費への補助
3～5歳児：国  補助率   1/2～
2歳児：国  補助率   60.0％※参考
3～5歳児：県  補助率   1/4～
2歳児：県  補助率   20.0％　　</t>
  </si>
  <si>
    <t>公定価格上昇に伴い、費用も増加したため</t>
  </si>
  <si>
    <t>ひなづる幼稚園で一時預かりを利用した、認定された保護者への補助
国  補助率 1/2  県  補助率1/4</t>
  </si>
  <si>
    <t>R5年度は、利用者が2名いたため</t>
  </si>
  <si>
    <t>児童手当に関する事務の執行に要する費用を負担するもの。</t>
  </si>
  <si>
    <t>予定人数と実績の差異</t>
  </si>
  <si>
    <t>R6.10月からの制度改正のため。</t>
  </si>
  <si>
    <t>未熟児（未熟児・結核児童）医療費にかかる補助金国　補助率:1/2</t>
  </si>
  <si>
    <t>申請数</t>
  </si>
  <si>
    <t>放課後児童健全育成事業
　　国・県  補助率   1/3
利用者支援事業　
　　国補助率   2/3、県補助率1/6
一時預かり（ひなづる幼稚園）
　国・県  補助率   1/3</t>
  </si>
  <si>
    <t>R6年度は、利用者支援事業での費用が増加したため</t>
  </si>
  <si>
    <t>出産・子育て応援交付金事業に係る補助金(国)補助率伴走型　上期:2/3　下期:1/2給付金　上期:2/3下期:2/3</t>
  </si>
  <si>
    <t>予定数と実績の差異</t>
  </si>
  <si>
    <t>妊娠数及び出生数</t>
  </si>
  <si>
    <t>地域における児童虐待防止対策、社会的養育及び障がい児支援（巡回相談員の派遣）　補助率：1/2</t>
  </si>
  <si>
    <t>巡回相談員の交通費変動のため。</t>
  </si>
  <si>
    <t>訪問巡回数</t>
  </si>
  <si>
    <t>真鶴町こども計画策定に係る委託費用
補助率　1/2</t>
  </si>
  <si>
    <t>R6.10児童手当制度改正における補助金（国）10/10</t>
  </si>
  <si>
    <t>申請者数</t>
  </si>
  <si>
    <t>がんの早期発見・死亡者の減少を目的とした、がん検診の総合支援事業補助金。</t>
  </si>
  <si>
    <t>風しん追加的対策に係る抗体検査や事務手数料についての補助金</t>
  </si>
  <si>
    <t>R5年度に比べて実績が少なかったため</t>
  </si>
  <si>
    <t>母子保健衛生費に係る補助金　国　補助率:1/2</t>
  </si>
  <si>
    <t>R6年度は、利用者増のため</t>
  </si>
  <si>
    <t>利用人数</t>
  </si>
  <si>
    <t>特別児童扶養手当の交付事務に係る補助金</t>
  </si>
  <si>
    <t>受給者数</t>
  </si>
  <si>
    <t>民生児童委員活動費</t>
  </si>
  <si>
    <t>未熟児（未熟児・結核児童）医療費にかかる補助金県　補助率:1/4</t>
  </si>
  <si>
    <t>交付割合変更のため</t>
  </si>
  <si>
    <t>ひとり親家庭等の医療費にかかる補助金県　補助率:1/2</t>
  </si>
  <si>
    <t>R6年度は診療回数の増加や頻繁に入院
した子どもがいたことに伴い、医療費が増加した。</t>
  </si>
  <si>
    <t>小児医療費助成県補助対象　補助率：1/2</t>
  </si>
  <si>
    <t>補助対象者の医療費が前年より低かったため。</t>
  </si>
  <si>
    <t>出産・子育て応援交付金事業に係る補助金(県)補助率伴走型　上期:1/6　下期:1/4給付金　上期:1/6下期:1/6</t>
  </si>
  <si>
    <t>妊娠数および出生数</t>
  </si>
  <si>
    <t>放課後児童クラブ保護者負担金の内、ひとり親家庭に対し減免している分を補助するもの。　補助率　1/2</t>
  </si>
  <si>
    <t>R6年度より新たに実施されたため</t>
  </si>
  <si>
    <t>地域における児童虐待防止対策、社会的養育及び障がい児支援（巡回相談員の派遣）　補助率：1/4</t>
  </si>
  <si>
    <t>修正済み。収入未済なし。</t>
  </si>
  <si>
    <t>健康教育・健康相談・健康診査に要する経費への補助</t>
  </si>
  <si>
    <t>風しん（任意接種）に係る補助金</t>
  </si>
  <si>
    <t>感染症対策に関する寄付金</t>
  </si>
  <si>
    <t>感染症対策に要する経費へ充当</t>
  </si>
  <si>
    <t>後期高齢者の健康資産・データ管理システム登録手数料の経費に対する補助金</t>
  </si>
  <si>
    <t>前年度より受診者増</t>
  </si>
  <si>
    <t>受診者数</t>
  </si>
  <si>
    <t>食生活改善活動の推進等に必要な知識と実践のための技術を習得する真鶴町食育サポートメイト養成講座を開催し、推進員を養成することにより地域における食生活改善活動をはじめ、組織的な活動の推進を図る。（1名2,000円）</t>
  </si>
  <si>
    <t>町の食育推進計画の少年～青年期（７～19歳）の目標である「望ましい食習慣を理解し、自ら実践していく力を身につけます」に沿って、調理の方法や実践する力を身につける機会とする。（1名200円）</t>
  </si>
  <si>
    <t>家庭において保育を受けることが一時的に困難となった生後６か月から満１歳未満の乳児及び満１歳から就学前までの幼児を一時的に預かる事業で、利用した保護者が保険料を負担する。（年1回500円）</t>
  </si>
  <si>
    <t>R5年度は、登録者及び利用者が多かったため</t>
  </si>
  <si>
    <t>昨年度の子どものための教育・保育給付交付金に不足があったため、追加分が支給されたもの。</t>
  </si>
  <si>
    <t>R5年度は、年度末頃に公定価格の改定があり、不足分が翌年度に精算されたため</t>
  </si>
  <si>
    <t>高齢者の保健事業と介護予防等の一体的に実施する事業への補助金</t>
  </si>
  <si>
    <t>R6年度からの新規事業</t>
  </si>
  <si>
    <t>R６年度新型コロナウイルスワクチン定期接種に係る基金管理団体からの助成金 補助は、接種件数１件につき8,300円</t>
  </si>
  <si>
    <t>中間サーバ接続機器の５年に１度のリプレイスに要する経費措置の補助金。１年目下半期、２年目通年、３年目上半期が工期となっている。</t>
  </si>
  <si>
    <t>令和６年度は３か年の事業の１年目のため、前年度は補助金なし</t>
  </si>
  <si>
    <t>マイナンバーを利用した情報連携に係るシステム改修に要した経費を国庫措置するもの。</t>
  </si>
  <si>
    <t>前年度は当該補助金に該当する事業なし。</t>
  </si>
  <si>
    <t>地方公共団体での基幹業務20システムについてクラウドサービスを活用した標準準拠システム移行に令和８年３月移行させるための経費に措置される補助金</t>
  </si>
  <si>
    <t>当初見込んでいた経費に対して国審査の結果、一部対象外経費とされたための補助金現</t>
  </si>
  <si>
    <t>令和７年度中の標準化対応における準備作業として令和５年度から取り組んでいるため、昨年度とは実施内容が異なる。</t>
  </si>
  <si>
    <t>宝くじインターネット販売PR、HP(バナー)掲載料等交付金</t>
  </si>
  <si>
    <t>前年までと取り組みを変更し、広報紙面ではなく町公式ホームページへのR広告掲載に変更したため</t>
  </si>
  <si>
    <t>掲載件数</t>
  </si>
  <si>
    <t>広報真鶴への有料広告掲載料</t>
  </si>
  <si>
    <t>掲載事業者が目標数まで満たなかったため</t>
  </si>
  <si>
    <t>町ホームページに掲載するバナー広告掲載料</t>
  </si>
  <si>
    <t>貴船まつり開催日に他団体の来賓をお招きし開催する懇親会の開催のため、徴収する会費。</t>
  </si>
  <si>
    <t>参加者予算見込み数よりも減少したため</t>
  </si>
  <si>
    <t>予算積算は３か年平均にて実施していたが、その見込数よりも少なかったため。</t>
  </si>
  <si>
    <t>収入未済なし</t>
    <phoneticPr fontId="3"/>
  </si>
  <si>
    <t>琴ケ浜研修センター及び隣接する町有土地の貸付料</t>
  </si>
  <si>
    <t>コミュニティ真鶴に設置している公衆電話の清掃ｙ現金の回収を行っていることに対する手数料。</t>
  </si>
  <si>
    <t>琴ケ浜研修センターの賃貸借契約前に町と事業者で契約していた維持管理費用を賃貸借契約相手が負担するもの。</t>
  </si>
  <si>
    <t>森林整備等に必要な地方財源を安定的に確保する観点から、H31年3月に森林環境税が創設され、森林整備及びその促進に関する費用として譲与されるもの</t>
  </si>
  <si>
    <t>ふれあい農園使用者の使用料１区画6,300円/年</t>
  </si>
  <si>
    <t>利用者が2023年の7人から2024年6名となったため</t>
  </si>
  <si>
    <t>岩ガキの生産・販売を担う地域商社から使用料を徴収するもの。</t>
  </si>
  <si>
    <t>出荷ができず施設を使用しなかったため</t>
  </si>
  <si>
    <t>漁港区域内の占用許可を受けたものから占用料を徴収するもの。(海水浴場等)</t>
  </si>
  <si>
    <t>真鶴魚座の設置、管理等に関する条例第22条に基づき水産物荷捌き施設及び仲買人室の使用料を払い受けるもの</t>
  </si>
  <si>
    <t>前年度同額</t>
  </si>
  <si>
    <t>お林展望公園のパークゴルフ・BBQ・管理棟２階(短期)使用料。</t>
  </si>
  <si>
    <t>利用者増加による増</t>
  </si>
  <si>
    <t>パークゴルフ利用者数</t>
  </si>
  <si>
    <t>お林展望公園管理棟２階を使用していた方に対し、滞納分である平成27年７月分～平成27月８月分(125,000円)を徴収するもの。</t>
  </si>
  <si>
    <t>滞納者の納付が滞ったため。</t>
  </si>
  <si>
    <t>真鶴産業活性化ｾﾝﾀｰにおけるﾁｬﾚﾝｼﾞｼｮｯﾌﾟＡ及びＢの使用料</t>
  </si>
  <si>
    <t>観光協会の活性化センター利用期間が4か月となったため</t>
  </si>
  <si>
    <t>産業活性化センターにおけるテント及びテーブル、釣り具の貸出</t>
  </si>
  <si>
    <t>ケープ真鶴条例第４条に基づき、シーフロント使用料を徴するもの</t>
  </si>
  <si>
    <t>使用料の減免による減</t>
  </si>
  <si>
    <t>農業者年金加入推進等委託業務に対する手数料</t>
  </si>
  <si>
    <t>農業委員会の活動に対する交付金で、農家数、農地面積、前年度の農地法取扱い件数により交付されるもの。</t>
  </si>
  <si>
    <t>国有財産の管理等に要する経費（町内９筆分の事務費、年１回の現地確認）に対する交付金。</t>
  </si>
  <si>
    <t>タブレット端末に関するシステム利用料及び通信費にかかる補助金（事業費の10/10）</t>
  </si>
  <si>
    <t>松くい虫の被害防止のために実施する樹幹注入事業に充てる補助金（事業費の3/4以内）</t>
  </si>
  <si>
    <t>町内におけるナラ枯れ被害の拡散防止のために町有地かつ森林法５条森林内で発生したナラ枯れ被害木を伐倒駆除し、事業費の3/4以内が国・県により補助されるもの。</t>
  </si>
  <si>
    <t>岩漁港東物揚場設計監理委託料に係る県補助金（事業費の1/2）</t>
  </si>
  <si>
    <t>松くい虫の被害防止のために実施する伐倒駆除事業に充てる補助金（事業費の1/2）</t>
  </si>
  <si>
    <t>有害鳥獣による農作物被害・生活被害を防止するために行う追い払いや駆除等に必要な費用に対する交付金。</t>
  </si>
  <si>
    <t>真鶴魚座附属店舗施設の貸付け等に関する条例第6条に基づき、貸付料を払い受けるもの</t>
  </si>
  <si>
    <t>貸付料の減免による減</t>
  </si>
  <si>
    <t>『真鶴手帖』を販売した売上</t>
  </si>
  <si>
    <t>前年度は年度途中から販売を開始し、今年度は年間を通して販売したことによる増</t>
  </si>
  <si>
    <t>みどり基金への寄附（商工会青年部等）</t>
  </si>
  <si>
    <t>見込以上に寄附があったため</t>
  </si>
  <si>
    <t>岩海岸夏まつり花火への寄附</t>
  </si>
  <si>
    <t>前年度は寄附が無かった</t>
  </si>
  <si>
    <t>お林保全基金より繰入をし、松くい虫被害対策事業へ充当するもの</t>
  </si>
  <si>
    <t>水道事業企業会計からの償還額に合わせているため</t>
  </si>
  <si>
    <t>森林環境譲与税譲与金を活用した事業に充てるもの</t>
  </si>
  <si>
    <t>スプリンクラー撤去事業に充当するための増額</t>
  </si>
  <si>
    <t>魚座・ケープ真鶴運営基金からの繰入金</t>
  </si>
  <si>
    <t>魚座の修繕に基金を使用しなかったため</t>
  </si>
  <si>
    <t>特別会計廃止に伴う決算処理</t>
  </si>
  <si>
    <t>特別会計廃止により繰入金が発生していないため</t>
  </si>
  <si>
    <t>自販機を稼働させるための電気料金を請求</t>
  </si>
  <si>
    <t>施設使用者の使用した光熱水費を徴収するもの</t>
  </si>
  <si>
    <t>自動販売機における管理手数料を請求</t>
  </si>
  <si>
    <t>購入数の増加による増</t>
  </si>
  <si>
    <t>指定管理者が使用した電気使用料及び、施設維持に必要な業務委託料を請求するもの</t>
  </si>
  <si>
    <t>特別会計廃止により一般会計に移行したことにより皆増扱い</t>
  </si>
  <si>
    <t>真鶴魚座の電気料のうち、漁協使用分及び魚商組合使用分を請求するもの</t>
  </si>
  <si>
    <t>真鶴魚座の指定管理者との協定書に基づき、修繕積立金を払い受けるもの</t>
  </si>
  <si>
    <t>真鶴魚座に設置している港湾監視カメラに係る電気使用料を県に請求するもの</t>
  </si>
  <si>
    <t>R6年度新設科目</t>
  </si>
  <si>
    <t>JAF会員退会に伴う戻入金</t>
  </si>
  <si>
    <t>前年度に退会済みのため皆減</t>
  </si>
  <si>
    <t>少子高齢化社会を迎え、地域における福祉活動の促進、子育て環境の充実、快適な生活環境の形成等を図るための基金。</t>
  </si>
  <si>
    <t>少子高齢化社会を迎え、地域における福祉活動の促進、子育て環境の充実、快適な生活環境の形成等を図るため基金等から繰入れるもの</t>
  </si>
  <si>
    <t>災害対策事業のため繰入</t>
  </si>
  <si>
    <t>重度障害者医療費助成で負担した後期高齢者の高額療養費分の返還金</t>
  </si>
  <si>
    <t>障害児入所給付費等国庫負担金過年度精算金の支払いがあったもの</t>
  </si>
  <si>
    <t>障害者自立支援事業給付費等国庫負担金過年度精算金の支払いがあったもの</t>
  </si>
  <si>
    <t>個人番号（マイナンバー）カード交付に係る補助金。当該事務に従事する会計年度任用職員人件費及び正規職員の時間外勤務手当及び特急発行制度始まったことによる備品購入費(タブレット)や消耗品費、通信運搬費に係る補助金</t>
  </si>
  <si>
    <t>戸籍における振り仮名法制化に伴い、戸籍附票システムの附票証明書記載機能等及び通知に記載する振り仮名の仮登録の改修に係る補助金</t>
  </si>
  <si>
    <t>戸籍における振り仮名法制化に伴い、戸籍システムの証明書記載機能及び通知を出力するための機能の改修に係る補助金</t>
  </si>
  <si>
    <t>自衛官及び自衛官候補生募集事務に係る経費</t>
  </si>
  <si>
    <t>店舗使用者に管理棟の電気料を按分で請求するもの</t>
  </si>
  <si>
    <t>役場庁舎敷地内を例外的に使用する者に対し使用料を徴するもの</t>
  </si>
  <si>
    <t>１者の増</t>
  </si>
  <si>
    <t>職員駐輪場以外の許可者</t>
  </si>
  <si>
    <t>者</t>
  </si>
  <si>
    <t xml:space="preserve">市町村が実施する減災事業に対し神奈川県より補助金交付を受けるもの。消防用ホース20本及び、備蓄食糧アルファ化米5,000食パン缶詰2,000食保存水480本液体ミルク80本を購入。
</t>
  </si>
  <si>
    <t>前年度より備蓄食糧を多く購入したため。また今年度に限り補助率が1/3から1/2になったため。</t>
  </si>
  <si>
    <t>円</t>
  </si>
  <si>
    <t>役場庁舎敷地内に設置されている自販機の電気料の実費相当額を自販機メーカーに徴するもの</t>
  </si>
  <si>
    <t>実費相当額と固定額が混在しているため算出不可</t>
  </si>
  <si>
    <t>5年以上在籍し退職した消防団員に支払う退職奉書金に対し、満額共済基金より納入されるもの</t>
  </si>
  <si>
    <t>前年度対象者1名</t>
  </si>
  <si>
    <t>条例で定められた報償金</t>
  </si>
  <si>
    <t>役場庁舎敷地内に設置されている自販機のうち、リベート率が設定されているものの売上手数料</t>
  </si>
  <si>
    <t>売上本数16％の減</t>
  </si>
  <si>
    <t>本</t>
  </si>
  <si>
    <t>情報公開請求により複写したものの交付を行た際に実費相当額が支払われるもの</t>
  </si>
  <si>
    <t>条例に基づかないコピー手数料を含めているため算出不可</t>
  </si>
  <si>
    <t>賀詞交換会で提供する食事代等の費用として徴するもの</t>
  </si>
  <si>
    <t>参加数18人の減</t>
  </si>
  <si>
    <t>参加者数</t>
  </si>
  <si>
    <t>宝くじの社会貢献広報事業としてコミュニティ活動に必要な備品等に対し助成を行うもの。
自治会連合会にて使用するAppleiPad9台、タッチペン9本、ルーター3台を購入。</t>
  </si>
  <si>
    <t>前年度実施無し</t>
  </si>
  <si>
    <t>iPad及び周辺機器</t>
  </si>
  <si>
    <t>2013年に一時抹消登録した以後稼働していなかった高所放水車を入札により売却したもの</t>
  </si>
  <si>
    <t>元消防車両</t>
  </si>
  <si>
    <t>福祉共済加入団員の加入者に応じて支払われる事務費</t>
  </si>
  <si>
    <t>前年度同様</t>
  </si>
  <si>
    <t>共済加入消防団員50円/人</t>
  </si>
  <si>
    <t>消防団員退職者が無かったもの</t>
    <phoneticPr fontId="3"/>
  </si>
  <si>
    <t>R6.10.27執行衆議院議員総選挙執行に係る経費委託金</t>
    <rPh sb="8" eb="10">
      <t>シッコウ</t>
    </rPh>
    <rPh sb="10" eb="13">
      <t>シュウギイン</t>
    </rPh>
    <rPh sb="13" eb="15">
      <t>ギイン</t>
    </rPh>
    <rPh sb="15" eb="18">
      <t>ソウセンキョ</t>
    </rPh>
    <rPh sb="18" eb="20">
      <t>シッコウ</t>
    </rPh>
    <rPh sb="21" eb="22">
      <t>カカ</t>
    </rPh>
    <rPh sb="23" eb="25">
      <t>ケイヒ</t>
    </rPh>
    <rPh sb="25" eb="27">
      <t>イタク</t>
    </rPh>
    <rPh sb="27" eb="28">
      <t>キン</t>
    </rPh>
    <phoneticPr fontId="3"/>
  </si>
  <si>
    <t>R6.10.27執行最高裁判所裁判官国民審査執行に係る経費委託金</t>
    <rPh sb="8" eb="10">
      <t>シッコウ</t>
    </rPh>
    <rPh sb="10" eb="12">
      <t>サイコウ</t>
    </rPh>
    <rPh sb="12" eb="14">
      <t>サイバン</t>
    </rPh>
    <rPh sb="14" eb="15">
      <t>ショ</t>
    </rPh>
    <rPh sb="15" eb="18">
      <t>サイバンカン</t>
    </rPh>
    <rPh sb="18" eb="20">
      <t>コクミン</t>
    </rPh>
    <rPh sb="20" eb="22">
      <t>シンサ</t>
    </rPh>
    <rPh sb="22" eb="24">
      <t>シッコウ</t>
    </rPh>
    <rPh sb="25" eb="26">
      <t>カカ</t>
    </rPh>
    <rPh sb="27" eb="29">
      <t>ケイヒ</t>
    </rPh>
    <rPh sb="29" eb="31">
      <t>イタク</t>
    </rPh>
    <rPh sb="31" eb="32">
      <t>キン</t>
    </rPh>
    <phoneticPr fontId="3"/>
  </si>
  <si>
    <t>６年度不足による支払い</t>
    <rPh sb="1" eb="3">
      <t>ネンド</t>
    </rPh>
    <rPh sb="3" eb="5">
      <t>フソク</t>
    </rPh>
    <rPh sb="8" eb="10">
      <t>シハラ</t>
    </rPh>
    <phoneticPr fontId="3"/>
  </si>
  <si>
    <t>町有地からの倒木に伴う県有施設破損に伴う賠償金</t>
  </si>
  <si>
    <t>能登半島地震に係る市町村応援職員に係る経費交付金</t>
  </si>
  <si>
    <t>職員に係る公務災害負担金確定に伴う清算金</t>
  </si>
  <si>
    <t>町長選挙立候補に係る供託金</t>
  </si>
  <si>
    <t>―</t>
    <phoneticPr fontId="3"/>
  </si>
  <si>
    <t>放課後児童クラブの利用者が増加したため</t>
    <rPh sb="13" eb="15">
      <t>ゾウカ</t>
    </rPh>
    <phoneticPr fontId="3"/>
  </si>
  <si>
    <t>R5年度中に納付があり滞納繰越分は皆減</t>
    <rPh sb="4" eb="5">
      <t>チュウ</t>
    </rPh>
    <rPh sb="11" eb="13">
      <t>タイノウ</t>
    </rPh>
    <rPh sb="13" eb="16">
      <t>クリコシブン</t>
    </rPh>
    <rPh sb="17" eb="19">
      <t>カイゲン</t>
    </rPh>
    <phoneticPr fontId="3"/>
  </si>
  <si>
    <t>082</t>
    <phoneticPr fontId="3"/>
  </si>
  <si>
    <t>081</t>
    <phoneticPr fontId="3"/>
  </si>
  <si>
    <t>特別児童扶養手当事務取扱交付金過年度清算金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</si>
</sst>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
    <numFmt numFmtId="177" formatCode="#,##0.0;&quot;△ &quot;#,##0.0"/>
    <numFmt numFmtId="178" formatCode="#,##0;&quot;△&quot;#,##0"/>
    <numFmt numFmtId="179" formatCode="#,##0.0;[Red]\-#,##0.0"/>
    <numFmt numFmtId="180" formatCode="#,##0_ ;[Red]\-#,##0\ "/>
    <numFmt numFmtId="181" formatCode="0_);[Red]\(0\)"/>
    <numFmt numFmtId="182" formatCode="#,##0;[Red]&quot;△&quot;#,##0"/>
  </numFmts>
  <fonts count="21" x14ac:knownFonts="1">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8"/>
      <color theme="1"/>
      <name val="ＭＳ Ｐ明朝"/>
      <family val="1"/>
      <charset val="128"/>
    </font>
    <font>
      <sz val="9"/>
      <color theme="1"/>
      <name val="住基ネット明朝"/>
      <family val="1"/>
      <charset val="128"/>
    </font>
    <font>
      <sz val="16"/>
      <color theme="1"/>
      <name val="ＭＳ 明朝"/>
      <family val="1"/>
      <charset val="128"/>
    </font>
    <font>
      <b/>
      <sz val="9"/>
      <color theme="1"/>
      <name val="ＭＳ 明朝"/>
      <family val="1"/>
      <charset val="128"/>
    </font>
    <font>
      <sz val="11"/>
      <color theme="1"/>
      <name val="ＭＳ Ｐゴシック"/>
      <family val="2"/>
      <charset val="128"/>
      <scheme val="minor"/>
    </font>
    <font>
      <sz val="9"/>
      <color theme="1"/>
      <name val="BIZ UDゴシック"/>
      <family val="3"/>
      <charset val="128"/>
    </font>
    <font>
      <b/>
      <sz val="9"/>
      <color indexed="81"/>
      <name val="BIZ UDゴシック"/>
      <family val="3"/>
      <charset val="128"/>
    </font>
    <font>
      <sz val="11"/>
      <color theme="1"/>
      <name val="BIZ UDゴシック"/>
      <family val="3"/>
      <charset val="128"/>
    </font>
    <font>
      <sz val="14"/>
      <color theme="1"/>
      <name val="Yu Gothic UI"/>
      <family val="3"/>
      <charset val="128"/>
    </font>
    <font>
      <sz val="9"/>
      <color theme="1"/>
      <name val="Yu Gothic UI"/>
      <family val="3"/>
      <charset val="128"/>
    </font>
    <font>
      <b/>
      <sz val="9"/>
      <color theme="1"/>
      <name val="Yu Gothic UI"/>
      <family val="3"/>
      <charset val="128"/>
    </font>
    <font>
      <sz val="12"/>
      <color theme="1"/>
      <name val="Yu Gothic UI"/>
      <family val="3"/>
      <charset val="128"/>
    </font>
    <font>
      <sz val="9"/>
      <color rgb="FFFF0000"/>
      <name val="Yu Gothic UI"/>
      <family val="3"/>
      <charset val="128"/>
    </font>
    <font>
      <sz val="12"/>
      <color theme="1"/>
      <name val="BIZ UDゴシック"/>
      <family val="3"/>
      <charset val="128"/>
    </font>
    <font>
      <sz val="8"/>
      <name val="BIZ UDゴシック"/>
      <family val="3"/>
      <charset val="128"/>
    </font>
  </fonts>
  <fills count="10">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6"/>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499984740745262"/>
        <bgColor indexed="64"/>
      </patternFill>
    </fill>
  </fills>
  <borders count="105">
    <border>
      <left/>
      <right/>
      <top/>
      <bottom/>
      <diagonal/>
    </border>
    <border>
      <left style="thin">
        <color indexed="64"/>
      </left>
      <right/>
      <top style="thin">
        <color indexed="64"/>
      </top>
      <bottom/>
      <diagonal/>
    </border>
    <border>
      <left/>
      <right/>
      <top style="thin">
        <color auto="1"/>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auto="1"/>
      </top>
      <bottom style="hair">
        <color auto="1"/>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auto="1"/>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diagonal/>
    </border>
    <border>
      <left style="thin">
        <color indexed="64"/>
      </left>
      <right style="thin">
        <color indexed="64"/>
      </right>
      <top style="medium">
        <color indexed="64"/>
      </top>
      <bottom style="hair">
        <color auto="1"/>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auto="1"/>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style="hair">
        <color auto="1"/>
      </top>
      <bottom style="medium">
        <color indexed="64"/>
      </bottom>
      <diagonal/>
    </border>
    <border>
      <left style="hair">
        <color indexed="64"/>
      </left>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hair">
        <color indexed="64"/>
      </left>
      <right/>
      <top/>
      <bottom style="thin">
        <color indexed="64"/>
      </bottom>
      <diagonal/>
    </border>
    <border>
      <left style="medium">
        <color indexed="64"/>
      </left>
      <right style="hair">
        <color indexed="64"/>
      </right>
      <top style="medium">
        <color indexed="64"/>
      </top>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bottom style="hair">
        <color indexed="64"/>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medium">
        <color theme="8"/>
      </left>
      <right style="medium">
        <color theme="8"/>
      </right>
      <top style="medium">
        <color theme="8"/>
      </top>
      <bottom style="medium">
        <color theme="8"/>
      </bottom>
      <diagonal/>
    </border>
    <border>
      <left/>
      <right/>
      <top style="medium">
        <color theme="8"/>
      </top>
      <bottom style="medium">
        <color theme="8"/>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462">
    <xf numFmtId="0" fontId="0" fillId="0" borderId="0" xfId="0">
      <alignment vertical="center"/>
    </xf>
    <xf numFmtId="0" fontId="5" fillId="0" borderId="0" xfId="1" applyFont="1">
      <alignment vertical="center"/>
    </xf>
    <xf numFmtId="0" fontId="2"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right" vertical="center"/>
    </xf>
    <xf numFmtId="0" fontId="5" fillId="0" borderId="0" xfId="1" applyFont="1" applyAlignment="1">
      <alignment horizontal="center" vertical="center"/>
    </xf>
    <xf numFmtId="0" fontId="7" fillId="0" borderId="0" xfId="1" applyFont="1" applyAlignment="1">
      <alignment horizontal="left"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26" xfId="1" applyFont="1" applyBorder="1" applyAlignment="1">
      <alignment horizontal="center" vertical="center"/>
    </xf>
    <xf numFmtId="49" fontId="5" fillId="0" borderId="32" xfId="1" applyNumberFormat="1" applyFont="1" applyBorder="1" applyAlignment="1">
      <alignment horizontal="center" vertical="center"/>
    </xf>
    <xf numFmtId="0" fontId="7" fillId="0" borderId="12" xfId="1" applyFont="1" applyBorder="1" applyAlignment="1">
      <alignment vertical="center" wrapText="1"/>
    </xf>
    <xf numFmtId="176" fontId="5" fillId="0" borderId="31" xfId="2" applyNumberFormat="1" applyFont="1" applyBorder="1">
      <alignment vertical="center"/>
    </xf>
    <xf numFmtId="176" fontId="5" fillId="0" borderId="32" xfId="2" applyNumberFormat="1" applyFont="1" applyBorder="1">
      <alignment vertical="center"/>
    </xf>
    <xf numFmtId="177" fontId="5" fillId="0" borderId="32" xfId="2" applyNumberFormat="1" applyFont="1" applyBorder="1">
      <alignment vertical="center"/>
    </xf>
    <xf numFmtId="178" fontId="5" fillId="0" borderId="31" xfId="2" applyNumberFormat="1" applyFont="1" applyBorder="1">
      <alignment vertical="center"/>
    </xf>
    <xf numFmtId="177" fontId="5" fillId="0" borderId="15" xfId="2" applyNumberFormat="1" applyFont="1" applyBorder="1">
      <alignment vertical="center"/>
    </xf>
    <xf numFmtId="177" fontId="5" fillId="0" borderId="22" xfId="2" applyNumberFormat="1" applyFont="1" applyBorder="1">
      <alignment vertical="center"/>
    </xf>
    <xf numFmtId="0" fontId="7" fillId="0" borderId="12" xfId="1" applyFont="1" applyBorder="1" applyAlignment="1">
      <alignment horizontal="center" vertical="center" wrapText="1"/>
    </xf>
    <xf numFmtId="0" fontId="0" fillId="0" borderId="0" xfId="0" applyAlignment="1">
      <alignment horizontal="center" vertical="center"/>
    </xf>
    <xf numFmtId="0" fontId="7" fillId="0" borderId="22" xfId="1" applyFont="1" applyBorder="1" applyAlignment="1">
      <alignment horizontal="center" vertical="center" wrapText="1"/>
    </xf>
    <xf numFmtId="176" fontId="5" fillId="0" borderId="0" xfId="1" applyNumberFormat="1" applyFont="1">
      <alignment vertical="center"/>
    </xf>
    <xf numFmtId="0" fontId="5" fillId="0" borderId="23" xfId="1" applyFont="1" applyBorder="1">
      <alignment vertical="center"/>
    </xf>
    <xf numFmtId="0" fontId="5" fillId="0" borderId="23" xfId="1" applyFont="1" applyBorder="1" applyAlignment="1">
      <alignment horizontal="right" vertical="center"/>
    </xf>
    <xf numFmtId="0" fontId="5" fillId="0" borderId="10" xfId="1" applyFont="1" applyBorder="1" applyAlignment="1">
      <alignment horizontal="right" vertical="center"/>
    </xf>
    <xf numFmtId="49" fontId="5" fillId="0" borderId="42" xfId="1" applyNumberFormat="1" applyFont="1" applyBorder="1" applyAlignment="1">
      <alignment horizontal="center" vertical="center"/>
    </xf>
    <xf numFmtId="49" fontId="5" fillId="0" borderId="43" xfId="1" applyNumberFormat="1" applyFont="1" applyBorder="1" applyAlignment="1">
      <alignment horizontal="center" vertical="center"/>
    </xf>
    <xf numFmtId="0" fontId="7" fillId="0" borderId="44" xfId="1" applyFont="1" applyBorder="1" applyAlignment="1">
      <alignment vertical="center" wrapText="1"/>
    </xf>
    <xf numFmtId="0" fontId="7" fillId="0" borderId="45" xfId="1" applyFont="1" applyBorder="1" applyAlignment="1">
      <alignment horizontal="center" vertical="center" wrapText="1"/>
    </xf>
    <xf numFmtId="0" fontId="7" fillId="0" borderId="44" xfId="1" applyFont="1" applyBorder="1" applyAlignment="1">
      <alignment horizontal="center" vertical="center" wrapText="1"/>
    </xf>
    <xf numFmtId="176" fontId="5" fillId="0" borderId="46" xfId="2" applyNumberFormat="1" applyFont="1" applyBorder="1">
      <alignment vertical="center"/>
    </xf>
    <xf numFmtId="176" fontId="5" fillId="0" borderId="43" xfId="2" applyNumberFormat="1" applyFont="1" applyBorder="1">
      <alignment vertical="center"/>
    </xf>
    <xf numFmtId="177" fontId="5" fillId="0" borderId="43" xfId="2" applyNumberFormat="1" applyFont="1" applyBorder="1">
      <alignment vertical="center"/>
    </xf>
    <xf numFmtId="177" fontId="5" fillId="0" borderId="45" xfId="2" applyNumberFormat="1" applyFont="1" applyBorder="1">
      <alignment vertical="center"/>
    </xf>
    <xf numFmtId="178" fontId="5" fillId="0" borderId="46" xfId="2" applyNumberFormat="1" applyFont="1" applyBorder="1">
      <alignment vertical="center"/>
    </xf>
    <xf numFmtId="176" fontId="5" fillId="0" borderId="49" xfId="1" applyNumberFormat="1" applyFont="1" applyBorder="1">
      <alignment vertical="center"/>
    </xf>
    <xf numFmtId="49" fontId="5" fillId="0" borderId="51" xfId="1" applyNumberFormat="1" applyFont="1" applyBorder="1" applyAlignment="1">
      <alignment horizontal="center" vertical="center"/>
    </xf>
    <xf numFmtId="49" fontId="5" fillId="0" borderId="52" xfId="1" applyNumberFormat="1" applyFont="1" applyBorder="1" applyAlignment="1">
      <alignment horizontal="center" vertical="center"/>
    </xf>
    <xf numFmtId="49" fontId="5" fillId="0" borderId="53" xfId="1" applyNumberFormat="1" applyFont="1" applyBorder="1" applyAlignment="1">
      <alignment horizontal="center" vertical="center"/>
    </xf>
    <xf numFmtId="0" fontId="7" fillId="0" borderId="54" xfId="1" applyFont="1" applyBorder="1" applyAlignment="1">
      <alignment vertical="center" wrapText="1"/>
    </xf>
    <xf numFmtId="0" fontId="7" fillId="0" borderId="55" xfId="1" applyFont="1" applyBorder="1" applyAlignment="1">
      <alignment horizontal="center" vertical="center" wrapText="1"/>
    </xf>
    <xf numFmtId="0" fontId="7" fillId="0" borderId="54" xfId="1" applyFont="1" applyBorder="1" applyAlignment="1">
      <alignment horizontal="center" vertical="center" wrapText="1"/>
    </xf>
    <xf numFmtId="176" fontId="5" fillId="0" borderId="56" xfId="2" applyNumberFormat="1" applyFont="1" applyBorder="1">
      <alignment vertical="center"/>
    </xf>
    <xf numFmtId="176" fontId="5" fillId="0" borderId="53" xfId="2" applyNumberFormat="1" applyFont="1" applyBorder="1">
      <alignment vertical="center"/>
    </xf>
    <xf numFmtId="177" fontId="5" fillId="0" borderId="53" xfId="2" applyNumberFormat="1" applyFont="1" applyBorder="1">
      <alignment vertical="center"/>
    </xf>
    <xf numFmtId="177" fontId="5" fillId="0" borderId="55" xfId="2" applyNumberFormat="1" applyFont="1" applyBorder="1">
      <alignment vertical="center"/>
    </xf>
    <xf numFmtId="178" fontId="5" fillId="0" borderId="56" xfId="2" applyNumberFormat="1" applyFont="1" applyBorder="1">
      <alignment vertical="center"/>
    </xf>
    <xf numFmtId="176" fontId="5" fillId="0" borderId="59" xfId="1" applyNumberFormat="1" applyFont="1" applyBorder="1">
      <alignment vertical="center"/>
    </xf>
    <xf numFmtId="49" fontId="5" fillId="0" borderId="62" xfId="1" applyNumberFormat="1" applyFont="1" applyBorder="1" applyAlignment="1">
      <alignment horizontal="center" vertical="center"/>
    </xf>
    <xf numFmtId="49" fontId="5" fillId="0" borderId="63" xfId="1" applyNumberFormat="1" applyFont="1" applyBorder="1" applyAlignment="1">
      <alignment horizontal="center" vertical="center"/>
    </xf>
    <xf numFmtId="0" fontId="7" fillId="0" borderId="64" xfId="1" applyFont="1" applyBorder="1" applyAlignment="1">
      <alignment vertical="center" wrapText="1"/>
    </xf>
    <xf numFmtId="0" fontId="7" fillId="0" borderId="65" xfId="1" applyFont="1" applyBorder="1" applyAlignment="1">
      <alignment horizontal="center" vertical="center" wrapText="1"/>
    </xf>
    <xf numFmtId="0" fontId="7" fillId="0" borderId="64" xfId="1" applyFont="1" applyBorder="1" applyAlignment="1">
      <alignment horizontal="center" vertical="center" wrapText="1"/>
    </xf>
    <xf numFmtId="176" fontId="5" fillId="0" borderId="66" xfId="2" applyNumberFormat="1" applyFont="1" applyBorder="1">
      <alignment vertical="center"/>
    </xf>
    <xf numFmtId="176" fontId="5" fillId="0" borderId="63" xfId="2" applyNumberFormat="1" applyFont="1" applyBorder="1">
      <alignment vertical="center"/>
    </xf>
    <xf numFmtId="177" fontId="5" fillId="0" borderId="63" xfId="2" applyNumberFormat="1" applyFont="1" applyBorder="1">
      <alignment vertical="center"/>
    </xf>
    <xf numFmtId="177" fontId="5" fillId="0" borderId="65" xfId="2" applyNumberFormat="1" applyFont="1" applyBorder="1">
      <alignment vertical="center"/>
    </xf>
    <xf numFmtId="178" fontId="5" fillId="0" borderId="66" xfId="2" applyNumberFormat="1" applyFont="1" applyBorder="1">
      <alignment vertical="center"/>
    </xf>
    <xf numFmtId="176" fontId="5" fillId="0" borderId="64" xfId="1" applyNumberFormat="1" applyFont="1" applyBorder="1">
      <alignment vertical="center"/>
    </xf>
    <xf numFmtId="176" fontId="5" fillId="0" borderId="28" xfId="2" applyNumberFormat="1" applyFont="1" applyBorder="1">
      <alignment vertical="center"/>
    </xf>
    <xf numFmtId="176" fontId="5" fillId="0" borderId="29" xfId="2" applyNumberFormat="1" applyFont="1" applyBorder="1">
      <alignment vertical="center"/>
    </xf>
    <xf numFmtId="177" fontId="5" fillId="0" borderId="29" xfId="2" applyNumberFormat="1" applyFont="1" applyBorder="1">
      <alignment vertical="center"/>
    </xf>
    <xf numFmtId="177" fontId="5" fillId="0" borderId="27" xfId="2" applyNumberFormat="1" applyFont="1" applyBorder="1">
      <alignment vertical="center"/>
    </xf>
    <xf numFmtId="178" fontId="5" fillId="0" borderId="28" xfId="2" applyNumberFormat="1" applyFont="1" applyBorder="1">
      <alignment vertical="center"/>
    </xf>
    <xf numFmtId="0" fontId="5" fillId="0" borderId="80" xfId="1" applyFont="1" applyBorder="1" applyAlignment="1">
      <alignment horizontal="center" vertical="center"/>
    </xf>
    <xf numFmtId="0" fontId="5" fillId="0" borderId="59" xfId="1" applyFont="1" applyBorder="1" applyAlignment="1">
      <alignment horizontal="center" vertical="center"/>
    </xf>
    <xf numFmtId="0" fontId="5" fillId="0" borderId="83" xfId="1" applyFont="1" applyBorder="1">
      <alignment vertical="center"/>
    </xf>
    <xf numFmtId="0" fontId="5" fillId="0" borderId="83" xfId="1" applyFont="1" applyBorder="1" applyAlignment="1">
      <alignment horizontal="center" vertical="center"/>
    </xf>
    <xf numFmtId="0" fontId="5" fillId="0" borderId="84" xfId="1" applyFont="1" applyBorder="1" applyAlignment="1">
      <alignment horizontal="center" vertical="center"/>
    </xf>
    <xf numFmtId="0" fontId="5" fillId="0" borderId="82" xfId="1" applyFont="1" applyBorder="1" applyAlignment="1">
      <alignment horizontal="center" vertical="center"/>
    </xf>
    <xf numFmtId="0" fontId="5" fillId="0" borderId="83" xfId="1" applyFont="1" applyBorder="1" applyAlignment="1">
      <alignment horizontal="right" vertical="center"/>
    </xf>
    <xf numFmtId="0" fontId="5" fillId="0" borderId="40" xfId="1" applyFont="1" applyBorder="1">
      <alignment vertical="center"/>
    </xf>
    <xf numFmtId="0" fontId="5" fillId="0" borderId="41" xfId="1" applyFont="1" applyBorder="1">
      <alignment vertical="center"/>
    </xf>
    <xf numFmtId="176" fontId="5" fillId="0" borderId="87" xfId="1" applyNumberFormat="1" applyFont="1" applyBorder="1">
      <alignment vertical="center"/>
    </xf>
    <xf numFmtId="176" fontId="5" fillId="0" borderId="22" xfId="1" applyNumberFormat="1" applyFont="1" applyBorder="1">
      <alignment vertical="center"/>
    </xf>
    <xf numFmtId="0" fontId="5" fillId="0" borderId="91" xfId="1" applyFont="1" applyBorder="1" applyAlignment="1">
      <alignment horizontal="right" vertical="center"/>
    </xf>
    <xf numFmtId="176" fontId="9" fillId="0" borderId="43" xfId="2" applyNumberFormat="1" applyFont="1" applyBorder="1">
      <alignment vertical="center"/>
    </xf>
    <xf numFmtId="176" fontId="9" fillId="0" borderId="32" xfId="2" applyNumberFormat="1" applyFont="1" applyBorder="1">
      <alignment vertical="center"/>
    </xf>
    <xf numFmtId="176" fontId="9" fillId="0" borderId="53" xfId="2" applyNumberFormat="1" applyFont="1" applyBorder="1">
      <alignment vertical="center"/>
    </xf>
    <xf numFmtId="176" fontId="9" fillId="0" borderId="63" xfId="2" applyNumberFormat="1" applyFont="1" applyBorder="1">
      <alignment vertical="center"/>
    </xf>
    <xf numFmtId="176" fontId="9" fillId="0" borderId="29" xfId="2" applyNumberFormat="1" applyFont="1" applyBorder="1">
      <alignment vertical="center"/>
    </xf>
    <xf numFmtId="176" fontId="9" fillId="0" borderId="48" xfId="2" applyNumberFormat="1" applyFont="1" applyBorder="1">
      <alignment vertical="center"/>
    </xf>
    <xf numFmtId="176" fontId="9" fillId="0" borderId="13" xfId="2" applyNumberFormat="1" applyFont="1" applyBorder="1">
      <alignment vertical="center"/>
    </xf>
    <xf numFmtId="176" fontId="9" fillId="0" borderId="58" xfId="2" applyNumberFormat="1" applyFont="1" applyBorder="1">
      <alignment vertical="center"/>
    </xf>
    <xf numFmtId="176" fontId="9" fillId="0" borderId="68" xfId="2" applyNumberFormat="1" applyFont="1" applyBorder="1">
      <alignment vertical="center"/>
    </xf>
    <xf numFmtId="176" fontId="9" fillId="0" borderId="30" xfId="2" applyNumberFormat="1" applyFont="1" applyBorder="1">
      <alignment vertical="center"/>
    </xf>
    <xf numFmtId="0" fontId="5" fillId="0" borderId="93" xfId="1" applyFont="1" applyBorder="1">
      <alignment vertical="center"/>
    </xf>
    <xf numFmtId="0" fontId="11" fillId="0" borderId="0" xfId="1" applyFont="1">
      <alignment vertical="center"/>
    </xf>
    <xf numFmtId="0" fontId="11" fillId="0" borderId="0" xfId="1" applyFont="1" applyAlignment="1">
      <alignment horizontal="center" vertical="center"/>
    </xf>
    <xf numFmtId="49" fontId="11" fillId="2" borderId="12" xfId="1" applyNumberFormat="1" applyFont="1" applyFill="1" applyBorder="1" applyAlignment="1">
      <alignment horizontal="center" vertical="center"/>
    </xf>
    <xf numFmtId="0" fontId="11" fillId="2" borderId="12" xfId="1" applyFont="1" applyFill="1" applyBorder="1" applyAlignment="1">
      <alignment vertical="center" wrapText="1"/>
    </xf>
    <xf numFmtId="0" fontId="11" fillId="2" borderId="12" xfId="1" applyFont="1" applyFill="1" applyBorder="1" applyAlignment="1">
      <alignment horizontal="center" vertical="center" wrapText="1"/>
    </xf>
    <xf numFmtId="49" fontId="11" fillId="0" borderId="12" xfId="1" applyNumberFormat="1" applyFont="1" applyBorder="1" applyAlignment="1">
      <alignment horizontal="center" vertical="center"/>
    </xf>
    <xf numFmtId="0" fontId="11" fillId="0" borderId="12" xfId="1" applyFont="1" applyBorder="1" applyAlignment="1">
      <alignment vertical="center" wrapText="1"/>
    </xf>
    <xf numFmtId="0" fontId="11" fillId="0" borderId="12" xfId="1" applyFont="1" applyBorder="1" applyAlignment="1">
      <alignment horizontal="center" vertical="center" wrapText="1"/>
    </xf>
    <xf numFmtId="0" fontId="11" fillId="0" borderId="94" xfId="1" applyFont="1" applyBorder="1" applyAlignment="1">
      <alignment vertical="center" wrapText="1"/>
    </xf>
    <xf numFmtId="0" fontId="11" fillId="0" borderId="94" xfId="1" applyFont="1" applyBorder="1">
      <alignment vertical="center"/>
    </xf>
    <xf numFmtId="49" fontId="5" fillId="6" borderId="62" xfId="1" applyNumberFormat="1" applyFont="1" applyFill="1" applyBorder="1" applyAlignment="1">
      <alignment horizontal="center" vertical="center"/>
    </xf>
    <xf numFmtId="49" fontId="5" fillId="6" borderId="63" xfId="1" applyNumberFormat="1" applyFont="1" applyFill="1" applyBorder="1" applyAlignment="1">
      <alignment horizontal="center" vertical="center"/>
    </xf>
    <xf numFmtId="0" fontId="7" fillId="6" borderId="64" xfId="1" applyFont="1" applyFill="1" applyBorder="1" applyAlignment="1">
      <alignment vertical="center" wrapText="1"/>
    </xf>
    <xf numFmtId="0" fontId="7" fillId="6" borderId="65" xfId="1" applyFont="1" applyFill="1" applyBorder="1" applyAlignment="1">
      <alignment horizontal="center" vertical="center" wrapText="1"/>
    </xf>
    <xf numFmtId="0" fontId="7" fillId="6" borderId="64" xfId="1" applyFont="1" applyFill="1" applyBorder="1" applyAlignment="1">
      <alignment horizontal="center" vertical="center" wrapText="1"/>
    </xf>
    <xf numFmtId="176" fontId="5" fillId="6" borderId="66" xfId="2" applyNumberFormat="1" applyFont="1" applyFill="1" applyBorder="1">
      <alignment vertical="center"/>
    </xf>
    <xf numFmtId="176" fontId="5" fillId="6" borderId="63" xfId="2" applyNumberFormat="1" applyFont="1" applyFill="1" applyBorder="1">
      <alignment vertical="center"/>
    </xf>
    <xf numFmtId="176" fontId="9" fillId="6" borderId="63" xfId="2" applyNumberFormat="1" applyFont="1" applyFill="1" applyBorder="1">
      <alignment vertical="center"/>
    </xf>
    <xf numFmtId="177" fontId="5" fillId="6" borderId="63" xfId="2" applyNumberFormat="1" applyFont="1" applyFill="1" applyBorder="1">
      <alignment vertical="center"/>
    </xf>
    <xf numFmtId="177" fontId="5" fillId="6" borderId="65" xfId="2" applyNumberFormat="1" applyFont="1" applyFill="1" applyBorder="1">
      <alignment vertical="center"/>
    </xf>
    <xf numFmtId="176" fontId="9" fillId="6" borderId="68" xfId="2" applyNumberFormat="1" applyFont="1" applyFill="1" applyBorder="1">
      <alignment vertical="center"/>
    </xf>
    <xf numFmtId="178" fontId="5" fillId="6" borderId="66" xfId="2" applyNumberFormat="1" applyFont="1" applyFill="1" applyBorder="1">
      <alignment vertical="center"/>
    </xf>
    <xf numFmtId="176" fontId="5" fillId="6" borderId="64" xfId="1" applyNumberFormat="1" applyFont="1" applyFill="1" applyBorder="1">
      <alignment vertical="center"/>
    </xf>
    <xf numFmtId="0" fontId="5" fillId="6" borderId="41" xfId="1" applyFont="1" applyFill="1" applyBorder="1">
      <alignment vertical="center"/>
    </xf>
    <xf numFmtId="0" fontId="5" fillId="6" borderId="93" xfId="1" applyFont="1" applyFill="1" applyBorder="1">
      <alignment vertical="center"/>
    </xf>
    <xf numFmtId="0" fontId="5" fillId="6" borderId="0" xfId="1" applyFont="1" applyFill="1">
      <alignment vertical="center"/>
    </xf>
    <xf numFmtId="49" fontId="5" fillId="6" borderId="52" xfId="1" applyNumberFormat="1" applyFont="1" applyFill="1" applyBorder="1" applyAlignment="1">
      <alignment horizontal="center" vertical="center"/>
    </xf>
    <xf numFmtId="49" fontId="5" fillId="6" borderId="53" xfId="1" applyNumberFormat="1" applyFont="1" applyFill="1" applyBorder="1" applyAlignment="1">
      <alignment horizontal="center" vertical="center"/>
    </xf>
    <xf numFmtId="0" fontId="7" fillId="6" borderId="54" xfId="1" applyFont="1" applyFill="1" applyBorder="1" applyAlignment="1">
      <alignment vertical="center" wrapText="1"/>
    </xf>
    <xf numFmtId="0" fontId="7" fillId="6" borderId="55" xfId="1" applyFont="1" applyFill="1" applyBorder="1" applyAlignment="1">
      <alignment horizontal="center" vertical="center" wrapText="1"/>
    </xf>
    <xf numFmtId="0" fontId="7" fillId="6" borderId="54" xfId="1" applyFont="1" applyFill="1" applyBorder="1" applyAlignment="1">
      <alignment horizontal="center" vertical="center" wrapText="1"/>
    </xf>
    <xf numFmtId="176" fontId="5" fillId="6" borderId="56" xfId="2" applyNumberFormat="1" applyFont="1" applyFill="1" applyBorder="1">
      <alignment vertical="center"/>
    </xf>
    <xf numFmtId="176" fontId="5" fillId="6" borderId="53" xfId="2" applyNumberFormat="1" applyFont="1" applyFill="1" applyBorder="1">
      <alignment vertical="center"/>
    </xf>
    <xf numFmtId="176" fontId="9" fillId="6" borderId="53" xfId="2" applyNumberFormat="1" applyFont="1" applyFill="1" applyBorder="1">
      <alignment vertical="center"/>
    </xf>
    <xf numFmtId="177" fontId="5" fillId="6" borderId="53" xfId="2" applyNumberFormat="1" applyFont="1" applyFill="1" applyBorder="1">
      <alignment vertical="center"/>
    </xf>
    <xf numFmtId="177" fontId="5" fillId="6" borderId="55" xfId="2" applyNumberFormat="1" applyFont="1" applyFill="1" applyBorder="1">
      <alignment vertical="center"/>
    </xf>
    <xf numFmtId="176" fontId="9" fillId="6" borderId="58" xfId="2" applyNumberFormat="1" applyFont="1" applyFill="1" applyBorder="1">
      <alignment vertical="center"/>
    </xf>
    <xf numFmtId="178" fontId="5" fillId="6" borderId="56" xfId="2" applyNumberFormat="1" applyFont="1" applyFill="1" applyBorder="1">
      <alignment vertical="center"/>
    </xf>
    <xf numFmtId="176" fontId="5" fillId="6" borderId="59" xfId="1" applyNumberFormat="1" applyFont="1" applyFill="1" applyBorder="1">
      <alignment vertical="center"/>
    </xf>
    <xf numFmtId="0" fontId="7" fillId="6" borderId="12" xfId="1" applyFont="1" applyFill="1" applyBorder="1" applyAlignment="1">
      <alignment vertical="center" wrapText="1"/>
    </xf>
    <xf numFmtId="0" fontId="5" fillId="6" borderId="79" xfId="1" applyFont="1" applyFill="1" applyBorder="1">
      <alignment vertical="center"/>
    </xf>
    <xf numFmtId="0" fontId="5" fillId="6" borderId="39" xfId="1" applyFont="1" applyFill="1" applyBorder="1">
      <alignment vertical="center"/>
    </xf>
    <xf numFmtId="49" fontId="5" fillId="6" borderId="72" xfId="1" applyNumberFormat="1" applyFont="1" applyFill="1" applyBorder="1" applyAlignment="1">
      <alignment horizontal="center" vertical="center"/>
    </xf>
    <xf numFmtId="49" fontId="5" fillId="6" borderId="23" xfId="1" applyNumberFormat="1" applyFont="1" applyFill="1" applyBorder="1" applyAlignment="1">
      <alignment horizontal="center" vertical="center"/>
    </xf>
    <xf numFmtId="0" fontId="7" fillId="6" borderId="0" xfId="1" applyFont="1" applyFill="1" applyAlignment="1">
      <alignment vertical="center" wrapText="1"/>
    </xf>
    <xf numFmtId="0" fontId="7" fillId="6" borderId="10" xfId="1" applyFont="1" applyFill="1" applyBorder="1" applyAlignment="1">
      <alignment horizontal="center" vertical="center" wrapText="1"/>
    </xf>
    <xf numFmtId="0" fontId="7" fillId="6" borderId="0" xfId="1" applyFont="1" applyFill="1" applyAlignment="1">
      <alignment horizontal="center" vertical="center" wrapText="1"/>
    </xf>
    <xf numFmtId="176" fontId="5" fillId="6" borderId="24" xfId="2" applyNumberFormat="1" applyFont="1" applyFill="1" applyBorder="1">
      <alignment vertical="center"/>
    </xf>
    <xf numFmtId="176" fontId="5" fillId="6" borderId="23" xfId="2" applyNumberFormat="1" applyFont="1" applyFill="1" applyBorder="1">
      <alignment vertical="center"/>
    </xf>
    <xf numFmtId="176" fontId="9" fillId="6" borderId="23" xfId="2" applyNumberFormat="1" applyFont="1" applyFill="1" applyBorder="1">
      <alignment vertical="center"/>
    </xf>
    <xf numFmtId="177" fontId="5" fillId="6" borderId="23" xfId="2" applyNumberFormat="1" applyFont="1" applyFill="1" applyBorder="1">
      <alignment vertical="center"/>
    </xf>
    <xf numFmtId="177" fontId="5" fillId="6" borderId="10" xfId="2" applyNumberFormat="1" applyFont="1" applyFill="1" applyBorder="1">
      <alignment vertical="center"/>
    </xf>
    <xf numFmtId="176" fontId="9" fillId="6" borderId="9" xfId="2" applyNumberFormat="1" applyFont="1" applyFill="1" applyBorder="1">
      <alignment vertical="center"/>
    </xf>
    <xf numFmtId="178" fontId="5" fillId="6" borderId="24" xfId="2" applyNumberFormat="1" applyFont="1" applyFill="1" applyBorder="1">
      <alignment vertical="center"/>
    </xf>
    <xf numFmtId="176" fontId="5" fillId="6" borderId="0" xfId="1" applyNumberFormat="1" applyFont="1" applyFill="1">
      <alignment vertical="center"/>
    </xf>
    <xf numFmtId="176" fontId="5" fillId="0" borderId="56" xfId="2" applyNumberFormat="1" applyFont="1" applyFill="1" applyBorder="1">
      <alignment vertical="center"/>
    </xf>
    <xf numFmtId="176" fontId="5" fillId="0" borderId="53" xfId="2" applyNumberFormat="1" applyFont="1" applyFill="1" applyBorder="1">
      <alignment vertical="center"/>
    </xf>
    <xf numFmtId="176" fontId="9" fillId="0" borderId="53" xfId="2" applyNumberFormat="1" applyFont="1" applyFill="1" applyBorder="1">
      <alignment vertical="center"/>
    </xf>
    <xf numFmtId="177" fontId="5" fillId="0" borderId="53" xfId="2" applyNumberFormat="1" applyFont="1" applyFill="1" applyBorder="1">
      <alignment vertical="center"/>
    </xf>
    <xf numFmtId="177" fontId="5" fillId="0" borderId="55" xfId="2" applyNumberFormat="1" applyFont="1" applyFill="1" applyBorder="1">
      <alignment vertical="center"/>
    </xf>
    <xf numFmtId="176" fontId="9" fillId="0" borderId="58" xfId="2" applyNumberFormat="1" applyFont="1" applyFill="1" applyBorder="1">
      <alignment vertical="center"/>
    </xf>
    <xf numFmtId="178" fontId="5" fillId="0" borderId="56" xfId="2" applyNumberFormat="1" applyFont="1" applyFill="1" applyBorder="1">
      <alignment vertical="center"/>
    </xf>
    <xf numFmtId="0" fontId="13" fillId="0" borderId="0" xfId="0" applyFont="1">
      <alignment vertical="center"/>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5" xfId="1" applyFont="1" applyBorder="1" applyAlignment="1">
      <alignment horizontal="center" vertical="center"/>
    </xf>
    <xf numFmtId="49" fontId="11" fillId="2" borderId="11" xfId="1" applyNumberFormat="1" applyFont="1" applyFill="1" applyBorder="1" applyAlignment="1">
      <alignment horizontal="center" vertical="center"/>
    </xf>
    <xf numFmtId="38" fontId="11" fillId="0" borderId="12" xfId="3" applyFont="1" applyFill="1" applyBorder="1">
      <alignment vertical="center"/>
    </xf>
    <xf numFmtId="49" fontId="11" fillId="0" borderId="11" xfId="1" applyNumberFormat="1" applyFont="1" applyBorder="1" applyAlignment="1">
      <alignment horizontal="center" vertical="center"/>
    </xf>
    <xf numFmtId="38" fontId="11" fillId="0" borderId="102" xfId="3" applyFont="1" applyFill="1" applyBorder="1">
      <alignment vertical="center"/>
    </xf>
    <xf numFmtId="49" fontId="11" fillId="0" borderId="94" xfId="1" applyNumberFormat="1" applyFont="1" applyBorder="1" applyAlignment="1">
      <alignment horizontal="center" vertical="center"/>
    </xf>
    <xf numFmtId="0" fontId="11" fillId="0" borderId="94" xfId="1" applyFont="1" applyBorder="1" applyAlignment="1">
      <alignment horizontal="center" vertical="center" wrapText="1"/>
    </xf>
    <xf numFmtId="176" fontId="11" fillId="0" borderId="94" xfId="2" applyNumberFormat="1" applyFont="1" applyBorder="1">
      <alignment vertical="center"/>
    </xf>
    <xf numFmtId="178" fontId="11" fillId="0" borderId="94" xfId="2" applyNumberFormat="1" applyFont="1" applyFill="1" applyBorder="1">
      <alignment vertical="center"/>
    </xf>
    <xf numFmtId="38" fontId="11" fillId="2" borderId="12" xfId="3" applyFont="1" applyFill="1" applyBorder="1">
      <alignment vertical="center"/>
    </xf>
    <xf numFmtId="38" fontId="11" fillId="0" borderId="102" xfId="3" applyFont="1" applyBorder="1">
      <alignment vertical="center"/>
    </xf>
    <xf numFmtId="38" fontId="11" fillId="4" borderId="12" xfId="3" applyFont="1" applyFill="1" applyBorder="1">
      <alignment vertical="center"/>
    </xf>
    <xf numFmtId="38" fontId="11" fillId="4" borderId="102" xfId="3" applyFont="1" applyFill="1" applyBorder="1">
      <alignment vertical="center"/>
    </xf>
    <xf numFmtId="176" fontId="11" fillId="4" borderId="94" xfId="2" applyNumberFormat="1" applyFont="1" applyFill="1" applyBorder="1">
      <alignment vertical="center"/>
    </xf>
    <xf numFmtId="0" fontId="11" fillId="4" borderId="5" xfId="1" applyFont="1" applyFill="1" applyBorder="1" applyAlignment="1">
      <alignment horizontal="center" vertical="center"/>
    </xf>
    <xf numFmtId="0" fontId="11" fillId="4" borderId="0" xfId="1" applyFont="1" applyFill="1">
      <alignment vertical="center"/>
    </xf>
    <xf numFmtId="179" fontId="11" fillId="4" borderId="12" xfId="3" applyNumberFormat="1" applyFont="1" applyFill="1" applyBorder="1">
      <alignment vertical="center"/>
    </xf>
    <xf numFmtId="179" fontId="11" fillId="2" borderId="12" xfId="3" applyNumberFormat="1" applyFont="1" applyFill="1" applyBorder="1">
      <alignment vertical="center"/>
    </xf>
    <xf numFmtId="0" fontId="14" fillId="0" borderId="0" xfId="1" applyFont="1">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vertical="center" wrapText="1"/>
    </xf>
    <xf numFmtId="0" fontId="16" fillId="7" borderId="0" xfId="1" applyFont="1" applyFill="1" applyAlignment="1">
      <alignment horizontal="centerContinuous" vertical="center" wrapText="1"/>
    </xf>
    <xf numFmtId="0" fontId="15" fillId="7" borderId="0" xfId="1" applyFont="1" applyFill="1" applyAlignment="1">
      <alignment horizontal="centerContinuous" vertical="center" wrapText="1"/>
    </xf>
    <xf numFmtId="0" fontId="17" fillId="7" borderId="0" xfId="1" applyFont="1" applyFill="1" applyAlignment="1">
      <alignment horizontal="centerContinuous" vertical="center"/>
    </xf>
    <xf numFmtId="0" fontId="17" fillId="0" borderId="0" xfId="1" applyFont="1">
      <alignment vertical="center"/>
    </xf>
    <xf numFmtId="0" fontId="15" fillId="0" borderId="4"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5" xfId="1" applyFont="1" applyBorder="1" applyAlignment="1">
      <alignment horizontal="center" vertical="center"/>
    </xf>
    <xf numFmtId="0" fontId="15" fillId="4" borderId="5" xfId="1" applyFont="1" applyFill="1" applyBorder="1" applyAlignment="1">
      <alignment horizontal="center" vertical="center"/>
    </xf>
    <xf numFmtId="0" fontId="15" fillId="4" borderId="5" xfId="1" applyFont="1" applyFill="1" applyBorder="1" applyAlignment="1">
      <alignment horizontal="center" vertical="center" wrapText="1"/>
    </xf>
    <xf numFmtId="49" fontId="15" fillId="2" borderId="11" xfId="1" applyNumberFormat="1" applyFont="1" applyFill="1" applyBorder="1" applyAlignment="1">
      <alignment horizontal="center" vertical="center"/>
    </xf>
    <xf numFmtId="49" fontId="15" fillId="2" borderId="12" xfId="1" applyNumberFormat="1" applyFont="1" applyFill="1" applyBorder="1" applyAlignment="1">
      <alignment horizontal="center" vertical="center"/>
    </xf>
    <xf numFmtId="0" fontId="15" fillId="2" borderId="12" xfId="1" applyFont="1" applyFill="1" applyBorder="1" applyAlignment="1">
      <alignment vertical="center" wrapText="1"/>
    </xf>
    <xf numFmtId="0" fontId="15" fillId="2" borderId="12" xfId="1" applyFont="1" applyFill="1" applyBorder="1" applyAlignment="1">
      <alignment horizontal="center" vertical="center" wrapText="1"/>
    </xf>
    <xf numFmtId="38" fontId="15" fillId="2" borderId="12" xfId="3" applyFont="1" applyFill="1" applyBorder="1">
      <alignment vertical="center"/>
    </xf>
    <xf numFmtId="179" fontId="15" fillId="2" borderId="12" xfId="3" applyNumberFormat="1" applyFont="1" applyFill="1" applyBorder="1">
      <alignment vertical="center"/>
    </xf>
    <xf numFmtId="0" fontId="15" fillId="4" borderId="12" xfId="1" applyFont="1" applyFill="1" applyBorder="1" applyAlignment="1">
      <alignment horizontal="center" vertical="center"/>
    </xf>
    <xf numFmtId="0" fontId="15" fillId="4" borderId="100" xfId="1" applyFont="1" applyFill="1" applyBorder="1" applyAlignment="1">
      <alignment horizontal="center" vertical="center"/>
    </xf>
    <xf numFmtId="49" fontId="15" fillId="0" borderId="11" xfId="1" applyNumberFormat="1" applyFont="1" applyBorder="1" applyAlignment="1">
      <alignment horizontal="center" vertical="center"/>
    </xf>
    <xf numFmtId="49" fontId="15" fillId="0" borderId="12" xfId="1" applyNumberFormat="1" applyFont="1" applyBorder="1" applyAlignment="1">
      <alignment horizontal="center" vertical="center"/>
    </xf>
    <xf numFmtId="0" fontId="15" fillId="0" borderId="12" xfId="1" applyFont="1" applyBorder="1" applyAlignment="1">
      <alignment vertical="center" wrapText="1"/>
    </xf>
    <xf numFmtId="0" fontId="15" fillId="0" borderId="12" xfId="1" applyFont="1" applyBorder="1" applyAlignment="1">
      <alignment horizontal="center" vertical="center" wrapText="1"/>
    </xf>
    <xf numFmtId="38" fontId="15" fillId="0" borderId="12" xfId="3" applyFont="1" applyFill="1" applyBorder="1">
      <alignment vertical="center"/>
    </xf>
    <xf numFmtId="38" fontId="15" fillId="4" borderId="12" xfId="3" applyFont="1" applyFill="1" applyBorder="1">
      <alignment vertical="center"/>
    </xf>
    <xf numFmtId="179" fontId="15" fillId="4" borderId="12" xfId="3" applyNumberFormat="1" applyFont="1" applyFill="1" applyBorder="1">
      <alignment vertical="center"/>
    </xf>
    <xf numFmtId="0" fontId="15" fillId="0" borderId="12" xfId="1" applyFont="1" applyBorder="1" applyAlignment="1">
      <alignment horizontal="center" vertical="center"/>
    </xf>
    <xf numFmtId="0" fontId="15" fillId="0" borderId="100" xfId="1" applyFont="1" applyBorder="1" applyAlignment="1">
      <alignment horizontal="center" vertical="center"/>
    </xf>
    <xf numFmtId="38" fontId="15" fillId="0" borderId="102" xfId="3" applyFont="1" applyFill="1" applyBorder="1">
      <alignment vertical="center"/>
    </xf>
    <xf numFmtId="38" fontId="15" fillId="4" borderId="102" xfId="3" applyFont="1" applyFill="1" applyBorder="1">
      <alignment vertical="center"/>
    </xf>
    <xf numFmtId="0" fontId="15" fillId="4" borderId="102" xfId="1" applyFont="1" applyFill="1" applyBorder="1">
      <alignment vertical="center"/>
    </xf>
    <xf numFmtId="0" fontId="15" fillId="4" borderId="103" xfId="1" applyFont="1" applyFill="1" applyBorder="1">
      <alignment vertical="center"/>
    </xf>
    <xf numFmtId="0" fontId="18" fillId="3" borderId="95" xfId="1" applyFont="1" applyFill="1" applyBorder="1" applyAlignment="1">
      <alignment vertical="center" wrapText="1"/>
    </xf>
    <xf numFmtId="0" fontId="18" fillId="3" borderId="96" xfId="1" applyFont="1" applyFill="1" applyBorder="1" applyAlignment="1">
      <alignment vertical="center" wrapText="1"/>
    </xf>
    <xf numFmtId="0" fontId="18" fillId="3" borderId="97" xfId="1" applyFont="1" applyFill="1" applyBorder="1" applyAlignment="1">
      <alignment vertical="center" wrapText="1"/>
    </xf>
    <xf numFmtId="0" fontId="15" fillId="5" borderId="98" xfId="1" applyFont="1" applyFill="1" applyBorder="1" applyAlignment="1">
      <alignment vertical="center" wrapText="1"/>
    </xf>
    <xf numFmtId="0" fontId="15" fillId="5" borderId="99" xfId="1" applyFont="1" applyFill="1" applyBorder="1" applyAlignment="1">
      <alignment vertical="center" wrapText="1"/>
    </xf>
    <xf numFmtId="0" fontId="5" fillId="4" borderId="23" xfId="1" applyFont="1" applyFill="1" applyBorder="1">
      <alignment vertical="center"/>
    </xf>
    <xf numFmtId="176" fontId="5" fillId="4" borderId="43" xfId="2" applyNumberFormat="1" applyFont="1" applyFill="1" applyBorder="1">
      <alignment vertical="center"/>
    </xf>
    <xf numFmtId="176" fontId="5" fillId="4" borderId="32" xfId="2" applyNumberFormat="1" applyFont="1" applyFill="1" applyBorder="1">
      <alignment vertical="center"/>
    </xf>
    <xf numFmtId="176" fontId="5" fillId="4" borderId="53" xfId="2" applyNumberFormat="1" applyFont="1" applyFill="1" applyBorder="1">
      <alignment vertical="center"/>
    </xf>
    <xf numFmtId="176" fontId="5" fillId="4" borderId="63" xfId="2" applyNumberFormat="1" applyFont="1" applyFill="1" applyBorder="1">
      <alignment vertical="center"/>
    </xf>
    <xf numFmtId="176" fontId="5" fillId="4" borderId="23" xfId="2" applyNumberFormat="1" applyFont="1" applyFill="1" applyBorder="1">
      <alignment vertical="center"/>
    </xf>
    <xf numFmtId="176" fontId="5" fillId="4" borderId="29" xfId="2" applyNumberFormat="1" applyFont="1" applyFill="1" applyBorder="1">
      <alignment vertical="center"/>
    </xf>
    <xf numFmtId="0" fontId="5" fillId="4" borderId="23" xfId="1" applyFont="1" applyFill="1" applyBorder="1" applyAlignment="1">
      <alignment horizontal="center" vertical="center"/>
    </xf>
    <xf numFmtId="0" fontId="5" fillId="4" borderId="10" xfId="1" applyFont="1" applyFill="1" applyBorder="1" applyAlignment="1">
      <alignment horizontal="center" vertical="center"/>
    </xf>
    <xf numFmtId="177" fontId="5" fillId="4" borderId="43" xfId="2" applyNumberFormat="1" applyFont="1" applyFill="1" applyBorder="1">
      <alignment vertical="center"/>
    </xf>
    <xf numFmtId="177" fontId="5" fillId="4" borderId="47" xfId="2" applyNumberFormat="1" applyFont="1" applyFill="1" applyBorder="1">
      <alignment vertical="center"/>
    </xf>
    <xf numFmtId="177" fontId="5" fillId="4" borderId="45" xfId="2" applyNumberFormat="1" applyFont="1" applyFill="1" applyBorder="1">
      <alignment vertical="center"/>
    </xf>
    <xf numFmtId="177" fontId="5" fillId="4" borderId="32" xfId="2" applyNumberFormat="1" applyFont="1" applyFill="1" applyBorder="1">
      <alignment vertical="center"/>
    </xf>
    <xf numFmtId="177" fontId="5" fillId="4" borderId="15" xfId="2" applyNumberFormat="1" applyFont="1" applyFill="1" applyBorder="1">
      <alignment vertical="center"/>
    </xf>
    <xf numFmtId="177" fontId="5" fillId="4" borderId="22" xfId="2" applyNumberFormat="1" applyFont="1" applyFill="1" applyBorder="1">
      <alignment vertical="center"/>
    </xf>
    <xf numFmtId="177" fontId="5" fillId="4" borderId="53" xfId="2" applyNumberFormat="1" applyFont="1" applyFill="1" applyBorder="1">
      <alignment vertical="center"/>
    </xf>
    <xf numFmtId="177" fontId="5" fillId="4" borderId="57" xfId="2" applyNumberFormat="1" applyFont="1" applyFill="1" applyBorder="1">
      <alignment vertical="center"/>
    </xf>
    <xf numFmtId="177" fontId="5" fillId="4" borderId="55" xfId="2" applyNumberFormat="1" applyFont="1" applyFill="1" applyBorder="1">
      <alignment vertical="center"/>
    </xf>
    <xf numFmtId="177" fontId="5" fillId="4" borderId="63" xfId="2" applyNumberFormat="1" applyFont="1" applyFill="1" applyBorder="1">
      <alignment vertical="center"/>
    </xf>
    <xf numFmtId="177" fontId="5" fillId="4" borderId="67" xfId="2" applyNumberFormat="1" applyFont="1" applyFill="1" applyBorder="1">
      <alignment vertical="center"/>
    </xf>
    <xf numFmtId="177" fontId="5" fillId="4" borderId="65" xfId="2" applyNumberFormat="1" applyFont="1" applyFill="1" applyBorder="1">
      <alignment vertical="center"/>
    </xf>
    <xf numFmtId="177" fontId="5" fillId="4" borderId="23" xfId="2" applyNumberFormat="1" applyFont="1" applyFill="1" applyBorder="1">
      <alignment vertical="center"/>
    </xf>
    <xf numFmtId="177" fontId="5" fillId="4" borderId="36" xfId="2" applyNumberFormat="1" applyFont="1" applyFill="1" applyBorder="1">
      <alignment vertical="center"/>
    </xf>
    <xf numFmtId="177" fontId="5" fillId="4" borderId="10" xfId="2" applyNumberFormat="1" applyFont="1" applyFill="1" applyBorder="1">
      <alignment vertical="center"/>
    </xf>
    <xf numFmtId="177" fontId="5" fillId="4" borderId="29" xfId="2" applyNumberFormat="1" applyFont="1" applyFill="1" applyBorder="1">
      <alignment vertical="center"/>
    </xf>
    <xf numFmtId="177" fontId="5" fillId="4" borderId="71" xfId="2" applyNumberFormat="1" applyFont="1" applyFill="1" applyBorder="1">
      <alignment vertical="center"/>
    </xf>
    <xf numFmtId="177" fontId="5" fillId="4" borderId="27" xfId="2" applyNumberFormat="1" applyFont="1" applyFill="1" applyBorder="1">
      <alignment vertical="center"/>
    </xf>
    <xf numFmtId="0" fontId="5" fillId="4" borderId="9" xfId="1" applyFont="1" applyFill="1" applyBorder="1" applyAlignment="1">
      <alignment horizontal="center" vertical="center"/>
    </xf>
    <xf numFmtId="176" fontId="5" fillId="4" borderId="46" xfId="2" applyNumberFormat="1" applyFont="1" applyFill="1" applyBorder="1">
      <alignment vertical="center"/>
    </xf>
    <xf numFmtId="176" fontId="5" fillId="4" borderId="48" xfId="2" applyNumberFormat="1" applyFont="1" applyFill="1" applyBorder="1">
      <alignment vertical="center"/>
    </xf>
    <xf numFmtId="176" fontId="5" fillId="4" borderId="31" xfId="2" applyNumberFormat="1" applyFont="1" applyFill="1" applyBorder="1">
      <alignment vertical="center"/>
    </xf>
    <xf numFmtId="176" fontId="5" fillId="4" borderId="13" xfId="2" applyNumberFormat="1" applyFont="1" applyFill="1" applyBorder="1">
      <alignment vertical="center"/>
    </xf>
    <xf numFmtId="176" fontId="5" fillId="4" borderId="56" xfId="2" applyNumberFormat="1" applyFont="1" applyFill="1" applyBorder="1">
      <alignment vertical="center"/>
    </xf>
    <xf numFmtId="176" fontId="5" fillId="4" borderId="58" xfId="2" applyNumberFormat="1" applyFont="1" applyFill="1" applyBorder="1">
      <alignment vertical="center"/>
    </xf>
    <xf numFmtId="176" fontId="5" fillId="4" borderId="66" xfId="2" applyNumberFormat="1" applyFont="1" applyFill="1" applyBorder="1">
      <alignment vertical="center"/>
    </xf>
    <xf numFmtId="176" fontId="5" fillId="4" borderId="68" xfId="2" applyNumberFormat="1" applyFont="1" applyFill="1" applyBorder="1">
      <alignment vertical="center"/>
    </xf>
    <xf numFmtId="176" fontId="5" fillId="4" borderId="24" xfId="2" applyNumberFormat="1" applyFont="1" applyFill="1" applyBorder="1">
      <alignment vertical="center"/>
    </xf>
    <xf numFmtId="176" fontId="5" fillId="4" borderId="9" xfId="2" applyNumberFormat="1" applyFont="1" applyFill="1" applyBorder="1">
      <alignment vertical="center"/>
    </xf>
    <xf numFmtId="176" fontId="5" fillId="4" borderId="28" xfId="2" applyNumberFormat="1" applyFont="1" applyFill="1" applyBorder="1">
      <alignment vertical="center"/>
    </xf>
    <xf numFmtId="176" fontId="5" fillId="4" borderId="30" xfId="2" applyNumberFormat="1" applyFont="1" applyFill="1" applyBorder="1">
      <alignment vertical="center"/>
    </xf>
    <xf numFmtId="0" fontId="5" fillId="4" borderId="8" xfId="1" applyFont="1" applyFill="1" applyBorder="1" applyAlignment="1">
      <alignment horizontal="center" vertical="center"/>
    </xf>
    <xf numFmtId="0" fontId="5" fillId="4" borderId="0" xfId="1" applyFont="1" applyFill="1" applyAlignment="1">
      <alignment horizontal="center" vertical="center"/>
    </xf>
    <xf numFmtId="0" fontId="5" fillId="4" borderId="50" xfId="1" applyFont="1" applyFill="1" applyBorder="1" applyAlignment="1">
      <alignment horizontal="center" vertical="center"/>
    </xf>
    <xf numFmtId="49" fontId="5" fillId="4" borderId="46" xfId="1" applyNumberFormat="1" applyFont="1" applyFill="1" applyBorder="1" applyAlignment="1">
      <alignment horizontal="center" vertical="center"/>
    </xf>
    <xf numFmtId="49" fontId="5" fillId="4" borderId="43" xfId="1" applyNumberFormat="1" applyFont="1" applyFill="1" applyBorder="1" applyAlignment="1">
      <alignment horizontal="center" vertical="center"/>
    </xf>
    <xf numFmtId="0" fontId="7" fillId="4" borderId="44" xfId="1" applyFont="1" applyFill="1" applyBorder="1" applyAlignment="1">
      <alignment vertical="center" wrapText="1"/>
    </xf>
    <xf numFmtId="0" fontId="7" fillId="4" borderId="45" xfId="1" applyFont="1" applyFill="1" applyBorder="1" applyAlignment="1">
      <alignment vertical="center" wrapText="1"/>
    </xf>
    <xf numFmtId="0" fontId="7" fillId="4" borderId="47" xfId="1" applyFont="1" applyFill="1" applyBorder="1" applyAlignment="1">
      <alignment vertical="center" wrapText="1"/>
    </xf>
    <xf numFmtId="0" fontId="5" fillId="4" borderId="33" xfId="1" applyFont="1" applyFill="1" applyBorder="1" applyAlignment="1">
      <alignment horizontal="center" vertical="center"/>
    </xf>
    <xf numFmtId="49" fontId="5" fillId="4" borderId="31" xfId="1" applyNumberFormat="1" applyFont="1" applyFill="1" applyBorder="1" applyAlignment="1">
      <alignment horizontal="center" vertical="center"/>
    </xf>
    <xf numFmtId="49" fontId="5" fillId="4" borderId="32" xfId="1" applyNumberFormat="1" applyFont="1" applyFill="1" applyBorder="1" applyAlignment="1">
      <alignment horizontal="center" vertical="center"/>
    </xf>
    <xf numFmtId="0" fontId="7" fillId="4" borderId="12" xfId="1" applyFont="1" applyFill="1" applyBorder="1" applyAlignment="1">
      <alignment vertical="center" wrapText="1"/>
    </xf>
    <xf numFmtId="0" fontId="7" fillId="4" borderId="22" xfId="1" applyFont="1" applyFill="1" applyBorder="1" applyAlignment="1">
      <alignment vertical="center" wrapText="1"/>
    </xf>
    <xf numFmtId="0" fontId="7" fillId="4" borderId="15" xfId="1" applyFont="1" applyFill="1" applyBorder="1" applyAlignment="1">
      <alignment vertical="center" wrapText="1"/>
    </xf>
    <xf numFmtId="0" fontId="5" fillId="4" borderId="60" xfId="1" applyFont="1" applyFill="1" applyBorder="1" applyAlignment="1">
      <alignment horizontal="center" vertical="center"/>
    </xf>
    <xf numFmtId="49" fontId="5" fillId="4" borderId="56" xfId="1" applyNumberFormat="1" applyFont="1" applyFill="1" applyBorder="1" applyAlignment="1">
      <alignment horizontal="center" vertical="center"/>
    </xf>
    <xf numFmtId="49" fontId="5" fillId="4" borderId="53" xfId="1" applyNumberFormat="1" applyFont="1" applyFill="1" applyBorder="1" applyAlignment="1">
      <alignment horizontal="center" vertical="center"/>
    </xf>
    <xf numFmtId="0" fontId="7" fillId="4" borderId="54" xfId="1" applyFont="1" applyFill="1" applyBorder="1" applyAlignment="1">
      <alignment vertical="center" wrapText="1"/>
    </xf>
    <xf numFmtId="0" fontId="7" fillId="4" borderId="55" xfId="1" applyFont="1" applyFill="1" applyBorder="1" applyAlignment="1">
      <alignment vertical="center" wrapText="1"/>
    </xf>
    <xf numFmtId="0" fontId="7" fillId="4" borderId="57" xfId="1" applyFont="1" applyFill="1" applyBorder="1" applyAlignment="1">
      <alignment vertical="center" wrapText="1"/>
    </xf>
    <xf numFmtId="0" fontId="5" fillId="4" borderId="69" xfId="1" applyFont="1" applyFill="1" applyBorder="1" applyAlignment="1">
      <alignment horizontal="center" vertical="center"/>
    </xf>
    <xf numFmtId="49" fontId="5" fillId="4" borderId="66" xfId="1" applyNumberFormat="1" applyFont="1" applyFill="1" applyBorder="1" applyAlignment="1">
      <alignment horizontal="center" vertical="center"/>
    </xf>
    <xf numFmtId="49" fontId="5" fillId="4" borderId="63" xfId="1" applyNumberFormat="1" applyFont="1" applyFill="1" applyBorder="1" applyAlignment="1">
      <alignment horizontal="center" vertical="center"/>
    </xf>
    <xf numFmtId="0" fontId="7" fillId="4" borderId="64" xfId="1" applyFont="1" applyFill="1" applyBorder="1" applyAlignment="1">
      <alignment vertical="center" wrapText="1"/>
    </xf>
    <xf numFmtId="0" fontId="7" fillId="4" borderId="65" xfId="1" applyFont="1" applyFill="1" applyBorder="1" applyAlignment="1">
      <alignment vertical="center" wrapText="1"/>
    </xf>
    <xf numFmtId="0" fontId="7" fillId="4" borderId="67" xfId="1" applyFont="1" applyFill="1" applyBorder="1" applyAlignment="1">
      <alignment vertical="center" wrapText="1"/>
    </xf>
    <xf numFmtId="0" fontId="5" fillId="4" borderId="18" xfId="1" applyFont="1" applyFill="1" applyBorder="1" applyAlignment="1">
      <alignment horizontal="center" vertical="center"/>
    </xf>
    <xf numFmtId="49" fontId="5" fillId="4" borderId="24" xfId="1" applyNumberFormat="1" applyFont="1" applyFill="1" applyBorder="1" applyAlignment="1">
      <alignment horizontal="center" vertical="center"/>
    </xf>
    <xf numFmtId="49" fontId="5" fillId="4" borderId="23" xfId="1" applyNumberFormat="1" applyFont="1" applyFill="1" applyBorder="1" applyAlignment="1">
      <alignment horizontal="center" vertical="center"/>
    </xf>
    <xf numFmtId="0" fontId="7" fillId="4" borderId="0" xfId="1" applyFont="1" applyFill="1" applyAlignment="1">
      <alignment vertical="center" wrapText="1"/>
    </xf>
    <xf numFmtId="0" fontId="7" fillId="4" borderId="10" xfId="1" applyFont="1" applyFill="1" applyBorder="1" applyAlignment="1">
      <alignment vertical="center" wrapText="1"/>
    </xf>
    <xf numFmtId="0" fontId="7" fillId="4" borderId="36" xfId="1" applyFont="1" applyFill="1" applyBorder="1" applyAlignment="1">
      <alignment vertical="center" wrapText="1"/>
    </xf>
    <xf numFmtId="0" fontId="5" fillId="4" borderId="0" xfId="1" applyFont="1" applyFill="1">
      <alignment vertical="center"/>
    </xf>
    <xf numFmtId="0" fontId="5" fillId="4" borderId="83" xfId="1" applyFont="1" applyFill="1" applyBorder="1">
      <alignment vertical="center"/>
    </xf>
    <xf numFmtId="0" fontId="5" fillId="4" borderId="83" xfId="1" applyFont="1" applyFill="1" applyBorder="1" applyAlignment="1">
      <alignment horizontal="center" vertical="center"/>
    </xf>
    <xf numFmtId="0" fontId="5" fillId="4" borderId="81" xfId="1" applyFont="1" applyFill="1" applyBorder="1" applyAlignment="1">
      <alignment horizontal="center" vertical="center"/>
    </xf>
    <xf numFmtId="0" fontId="5" fillId="4" borderId="84" xfId="1" applyFont="1" applyFill="1" applyBorder="1" applyAlignment="1">
      <alignment horizontal="center" vertical="center"/>
    </xf>
    <xf numFmtId="0" fontId="5" fillId="4" borderId="86" xfId="1" applyFont="1" applyFill="1" applyBorder="1" applyAlignment="1">
      <alignment horizontal="center" vertical="center"/>
    </xf>
    <xf numFmtId="0" fontId="5" fillId="4" borderId="59" xfId="1" applyFont="1" applyFill="1" applyBorder="1" applyAlignment="1">
      <alignment horizontal="center" vertical="center"/>
    </xf>
    <xf numFmtId="0" fontId="5" fillId="4" borderId="78" xfId="1" applyFont="1" applyFill="1" applyBorder="1" applyAlignment="1">
      <alignment horizontal="center" vertical="center"/>
    </xf>
    <xf numFmtId="49" fontId="5" fillId="4" borderId="88" xfId="1" applyNumberFormat="1" applyFont="1" applyFill="1" applyBorder="1" applyAlignment="1">
      <alignment horizontal="center" vertical="center"/>
    </xf>
    <xf numFmtId="49" fontId="5" fillId="4" borderId="89" xfId="1" applyNumberFormat="1" applyFont="1" applyFill="1" applyBorder="1" applyAlignment="1">
      <alignment horizontal="center" vertical="center"/>
    </xf>
    <xf numFmtId="0" fontId="7" fillId="4" borderId="49" xfId="1" applyFont="1" applyFill="1" applyBorder="1" applyAlignment="1">
      <alignment vertical="center" wrapText="1"/>
    </xf>
    <xf numFmtId="0" fontId="7" fillId="4" borderId="75" xfId="1" applyFont="1" applyFill="1" applyBorder="1" applyAlignment="1">
      <alignment vertical="center" wrapText="1"/>
    </xf>
    <xf numFmtId="0" fontId="7" fillId="4" borderId="90" xfId="1" applyFont="1" applyFill="1" applyBorder="1" applyAlignment="1">
      <alignment vertical="center" wrapText="1"/>
    </xf>
    <xf numFmtId="0" fontId="5" fillId="4" borderId="85" xfId="1" applyFont="1" applyFill="1" applyBorder="1" applyAlignment="1">
      <alignment horizontal="center" vertical="center"/>
    </xf>
    <xf numFmtId="49" fontId="5" fillId="4" borderId="82" xfId="1" applyNumberFormat="1" applyFont="1" applyFill="1" applyBorder="1" applyAlignment="1">
      <alignment horizontal="center" vertical="center"/>
    </xf>
    <xf numFmtId="49" fontId="5" fillId="4" borderId="83" xfId="1" applyNumberFormat="1" applyFont="1" applyFill="1" applyBorder="1" applyAlignment="1">
      <alignment horizontal="center" vertical="center"/>
    </xf>
    <xf numFmtId="0" fontId="7" fillId="4" borderId="59" xfId="1" applyFont="1" applyFill="1" applyBorder="1" applyAlignment="1">
      <alignment vertical="center" wrapText="1"/>
    </xf>
    <xf numFmtId="0" fontId="7" fillId="4" borderId="81" xfId="1" applyFont="1" applyFill="1" applyBorder="1" applyAlignment="1">
      <alignment vertical="center" wrapText="1"/>
    </xf>
    <xf numFmtId="0" fontId="7" fillId="4" borderId="91" xfId="1" applyFont="1" applyFill="1" applyBorder="1" applyAlignment="1">
      <alignment vertical="center" wrapText="1"/>
    </xf>
    <xf numFmtId="0" fontId="17" fillId="0" borderId="5" xfId="1" applyFont="1" applyBorder="1" applyAlignment="1">
      <alignment horizontal="center" vertical="center" wrapText="1"/>
    </xf>
    <xf numFmtId="0" fontId="17" fillId="0" borderId="6" xfId="1" applyFont="1" applyBorder="1" applyAlignment="1">
      <alignment horizontal="center" vertical="center" wrapText="1"/>
    </xf>
    <xf numFmtId="0" fontId="17" fillId="4" borderId="12" xfId="1" applyFont="1" applyFill="1" applyBorder="1" applyAlignment="1">
      <alignment horizontal="center" vertical="center"/>
    </xf>
    <xf numFmtId="0" fontId="17" fillId="4" borderId="100" xfId="1" applyFont="1" applyFill="1" applyBorder="1" applyAlignment="1">
      <alignment horizontal="center" vertical="center"/>
    </xf>
    <xf numFmtId="0" fontId="17" fillId="0" borderId="12" xfId="1" applyFont="1" applyBorder="1" applyAlignment="1">
      <alignment horizontal="center" vertical="center"/>
    </xf>
    <xf numFmtId="0" fontId="17" fillId="0" borderId="100" xfId="1" applyFont="1" applyBorder="1" applyAlignment="1">
      <alignment horizontal="center" vertical="center"/>
    </xf>
    <xf numFmtId="0" fontId="17" fillId="4" borderId="102" xfId="1" applyFont="1" applyFill="1" applyBorder="1">
      <alignment vertical="center"/>
    </xf>
    <xf numFmtId="0" fontId="17" fillId="4" borderId="103" xfId="1" applyFont="1" applyFill="1" applyBorder="1">
      <alignment vertical="center"/>
    </xf>
    <xf numFmtId="0" fontId="19" fillId="0" borderId="94" xfId="1" applyFont="1" applyBorder="1">
      <alignment vertical="center"/>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4" borderId="12" xfId="1" applyFont="1" applyFill="1" applyBorder="1" applyAlignment="1">
      <alignment horizontal="center" vertical="center"/>
    </xf>
    <xf numFmtId="0" fontId="19" fillId="4" borderId="100" xfId="1" applyFont="1" applyFill="1" applyBorder="1" applyAlignment="1">
      <alignment horizontal="center" vertical="center"/>
    </xf>
    <xf numFmtId="0" fontId="19" fillId="0" borderId="12" xfId="1" applyFont="1" applyBorder="1" applyAlignment="1">
      <alignment horizontal="center" vertical="center"/>
    </xf>
    <xf numFmtId="0" fontId="19" fillId="0" borderId="100" xfId="1" applyFont="1" applyBorder="1" applyAlignment="1">
      <alignment horizontal="center" vertical="center"/>
    </xf>
    <xf numFmtId="0" fontId="19" fillId="4" borderId="102" xfId="1" applyFont="1" applyFill="1" applyBorder="1">
      <alignment vertical="center"/>
    </xf>
    <xf numFmtId="0" fontId="19" fillId="4" borderId="103" xfId="1" applyFont="1" applyFill="1" applyBorder="1">
      <alignment vertical="center"/>
    </xf>
    <xf numFmtId="0" fontId="19" fillId="0" borderId="0" xfId="1" applyFont="1">
      <alignment vertical="center"/>
    </xf>
    <xf numFmtId="0" fontId="17" fillId="4" borderId="20" xfId="1" applyFont="1" applyFill="1" applyBorder="1" applyAlignment="1">
      <alignment horizontal="center" vertical="center"/>
    </xf>
    <xf numFmtId="0" fontId="17" fillId="4" borderId="94" xfId="1" applyFont="1" applyFill="1" applyBorder="1" applyAlignment="1">
      <alignment horizontal="center" vertical="center"/>
    </xf>
    <xf numFmtId="0" fontId="20" fillId="8" borderId="104" xfId="0" applyFont="1" applyFill="1" applyBorder="1" applyAlignment="1">
      <alignment horizontal="center" vertical="center" shrinkToFit="1"/>
    </xf>
    <xf numFmtId="0" fontId="20" fillId="8" borderId="104" xfId="1" applyFont="1" applyFill="1" applyBorder="1" applyAlignment="1">
      <alignment horizontal="center" vertical="center" shrinkToFit="1"/>
    </xf>
    <xf numFmtId="0" fontId="20" fillId="0" borderId="0" xfId="0" applyFont="1" applyAlignment="1">
      <alignment horizontal="center" vertical="center" shrinkToFit="1"/>
    </xf>
    <xf numFmtId="0" fontId="20" fillId="0" borderId="0" xfId="1" applyFont="1" applyAlignment="1">
      <alignment horizontal="center" vertical="center" shrinkToFit="1"/>
    </xf>
    <xf numFmtId="0" fontId="20" fillId="0" borderId="0" xfId="1" applyFont="1" applyAlignment="1">
      <alignment horizontal="right" vertical="center" shrinkToFit="1"/>
    </xf>
    <xf numFmtId="0" fontId="20" fillId="0" borderId="0" xfId="1" applyFont="1" applyAlignment="1">
      <alignment horizontal="left" vertical="center" shrinkToFit="1"/>
    </xf>
    <xf numFmtId="180" fontId="20" fillId="0" borderId="0" xfId="3" applyNumberFormat="1" applyFont="1" applyFill="1" applyBorder="1" applyAlignment="1">
      <alignment vertical="center" shrinkToFit="1"/>
    </xf>
    <xf numFmtId="180" fontId="20" fillId="0" borderId="0" xfId="1" applyNumberFormat="1" applyFont="1" applyAlignment="1">
      <alignment vertical="center" shrinkToFit="1"/>
    </xf>
    <xf numFmtId="0" fontId="20" fillId="0" borderId="0" xfId="0" applyFont="1" applyAlignment="1">
      <alignment vertical="center" shrinkToFit="1"/>
    </xf>
    <xf numFmtId="180" fontId="20" fillId="0" borderId="0" xfId="2" applyNumberFormat="1" applyFont="1" applyFill="1" applyBorder="1" applyAlignment="1">
      <alignment vertical="center" shrinkToFit="1"/>
    </xf>
    <xf numFmtId="0" fontId="20" fillId="0" borderId="0" xfId="0" applyFont="1" applyAlignment="1">
      <alignment horizontal="right" vertical="center" shrinkToFit="1"/>
    </xf>
    <xf numFmtId="0" fontId="20" fillId="0" borderId="0" xfId="1" applyFont="1" applyAlignment="1">
      <alignment vertical="center" shrinkToFit="1"/>
    </xf>
    <xf numFmtId="0" fontId="20" fillId="8" borderId="104" xfId="1" applyFont="1" applyFill="1" applyBorder="1" applyAlignment="1">
      <alignment horizontal="center" vertical="center" wrapText="1" shrinkToFit="1"/>
    </xf>
    <xf numFmtId="181" fontId="20" fillId="0" borderId="104" xfId="1" quotePrefix="1" applyNumberFormat="1" applyFont="1" applyBorder="1" applyAlignment="1">
      <alignment horizontal="right" vertical="center" shrinkToFit="1"/>
    </xf>
    <xf numFmtId="0" fontId="20" fillId="2" borderId="104" xfId="1" applyFont="1" applyFill="1" applyBorder="1" applyAlignment="1">
      <alignment horizontal="right" vertical="center" shrinkToFit="1"/>
    </xf>
    <xf numFmtId="0" fontId="20" fillId="2" borderId="104" xfId="1" applyFont="1" applyFill="1" applyBorder="1" applyAlignment="1">
      <alignment horizontal="left" vertical="center" shrinkToFit="1"/>
    </xf>
    <xf numFmtId="182" fontId="20" fillId="2" borderId="104" xfId="3" applyNumberFormat="1" applyFont="1" applyFill="1" applyBorder="1" applyAlignment="1">
      <alignment horizontal="right" vertical="center" shrinkToFit="1"/>
    </xf>
    <xf numFmtId="9" fontId="20" fillId="2" borderId="104" xfId="4" applyFont="1" applyFill="1" applyBorder="1" applyAlignment="1">
      <alignment horizontal="right" vertical="center" shrinkToFit="1"/>
    </xf>
    <xf numFmtId="182" fontId="20" fillId="2" borderId="104" xfId="1" applyNumberFormat="1" applyFont="1" applyFill="1" applyBorder="1" applyAlignment="1">
      <alignment horizontal="right" vertical="center" shrinkToFit="1"/>
    </xf>
    <xf numFmtId="0" fontId="20" fillId="9" borderId="104" xfId="1" applyFont="1" applyFill="1" applyBorder="1" applyAlignment="1">
      <alignment horizontal="left" vertical="center" shrinkToFit="1"/>
    </xf>
    <xf numFmtId="0" fontId="20" fillId="9" borderId="104" xfId="1" applyFont="1" applyFill="1" applyBorder="1" applyAlignment="1">
      <alignment horizontal="right" vertical="center" shrinkToFit="1"/>
    </xf>
    <xf numFmtId="0" fontId="20" fillId="0" borderId="104" xfId="1" applyFont="1" applyBorder="1" applyAlignment="1">
      <alignment horizontal="right" vertical="center" shrinkToFit="1"/>
    </xf>
    <xf numFmtId="0" fontId="20" fillId="0" borderId="104" xfId="1" applyFont="1" applyBorder="1" applyAlignment="1">
      <alignment horizontal="left" vertical="center" shrinkToFit="1"/>
    </xf>
    <xf numFmtId="182" fontId="20" fillId="0" borderId="104" xfId="3" applyNumberFormat="1" applyFont="1" applyFill="1" applyBorder="1" applyAlignment="1">
      <alignment horizontal="right" vertical="center" shrinkToFit="1"/>
    </xf>
    <xf numFmtId="9" fontId="20" fillId="0" borderId="104" xfId="4" applyFont="1" applyFill="1" applyBorder="1" applyAlignment="1">
      <alignment horizontal="right" vertical="center" shrinkToFit="1"/>
    </xf>
    <xf numFmtId="182" fontId="20" fillId="0" borderId="104" xfId="1" applyNumberFormat="1" applyFont="1" applyBorder="1" applyAlignment="1">
      <alignment horizontal="right" vertical="center" shrinkToFit="1"/>
    </xf>
    <xf numFmtId="2" fontId="20" fillId="0" borderId="104" xfId="1" applyNumberFormat="1" applyFont="1" applyBorder="1" applyAlignment="1">
      <alignment horizontal="right" vertical="center" shrinkToFit="1"/>
    </xf>
    <xf numFmtId="49" fontId="20" fillId="0" borderId="104" xfId="1" applyNumberFormat="1" applyFont="1" applyBorder="1" applyAlignment="1">
      <alignment horizontal="right" vertical="center" shrinkToFit="1"/>
    </xf>
    <xf numFmtId="182" fontId="20" fillId="0" borderId="104" xfId="2" applyNumberFormat="1" applyFont="1" applyFill="1" applyBorder="1" applyAlignment="1">
      <alignment horizontal="right" vertical="center" shrinkToFit="1"/>
    </xf>
    <xf numFmtId="49" fontId="20" fillId="2" borderId="104" xfId="1" applyNumberFormat="1" applyFont="1" applyFill="1" applyBorder="1" applyAlignment="1">
      <alignment horizontal="right" vertical="center" shrinkToFit="1"/>
    </xf>
    <xf numFmtId="182" fontId="20" fillId="2" borderId="104" xfId="2" applyNumberFormat="1" applyFont="1" applyFill="1" applyBorder="1" applyAlignment="1">
      <alignment horizontal="right" vertical="center" shrinkToFit="1"/>
    </xf>
    <xf numFmtId="38" fontId="20" fillId="0" borderId="104" xfId="3" applyFont="1" applyFill="1" applyBorder="1" applyAlignment="1">
      <alignment horizontal="right" vertical="center" shrinkToFit="1"/>
    </xf>
    <xf numFmtId="38" fontId="20" fillId="0" borderId="104" xfId="3" applyFont="1" applyFill="1" applyBorder="1" applyAlignment="1">
      <alignment horizontal="left" vertical="center" shrinkToFit="1"/>
    </xf>
    <xf numFmtId="38" fontId="20" fillId="2" borderId="104" xfId="3" applyFont="1" applyFill="1" applyBorder="1" applyAlignment="1">
      <alignment horizontal="right" vertical="center" shrinkToFit="1"/>
    </xf>
    <xf numFmtId="38" fontId="20" fillId="2" borderId="104" xfId="3" applyFont="1" applyFill="1" applyBorder="1" applyAlignment="1">
      <alignment horizontal="left" vertical="center" shrinkToFit="1"/>
    </xf>
    <xf numFmtId="38" fontId="20" fillId="9" borderId="104" xfId="3" applyFont="1" applyFill="1" applyBorder="1" applyAlignment="1">
      <alignment horizontal="left" vertical="center" shrinkToFit="1"/>
    </xf>
    <xf numFmtId="38" fontId="20" fillId="9" borderId="104" xfId="3" applyFont="1" applyFill="1" applyBorder="1" applyAlignment="1">
      <alignment horizontal="right" vertical="center" shrinkToFit="1"/>
    </xf>
    <xf numFmtId="3" fontId="20" fillId="9" borderId="104" xfId="1" applyNumberFormat="1" applyFont="1" applyFill="1" applyBorder="1" applyAlignment="1">
      <alignment horizontal="right" vertical="center" shrinkToFit="1"/>
    </xf>
    <xf numFmtId="0" fontId="20" fillId="9" borderId="104" xfId="0" applyFont="1" applyFill="1" applyBorder="1" applyAlignment="1">
      <alignment horizontal="left" vertical="center" shrinkToFit="1"/>
    </xf>
    <xf numFmtId="38" fontId="20" fillId="0" borderId="104" xfId="3" applyFont="1" applyBorder="1" applyAlignment="1">
      <alignment horizontal="left" vertical="center" shrinkToFit="1"/>
    </xf>
    <xf numFmtId="49" fontId="15" fillId="0" borderId="101" xfId="1" applyNumberFormat="1" applyFont="1" applyBorder="1" applyAlignment="1">
      <alignment horizontal="center" vertical="center"/>
    </xf>
    <xf numFmtId="49" fontId="15" fillId="0" borderId="102" xfId="1" applyNumberFormat="1" applyFont="1" applyBorder="1" applyAlignment="1">
      <alignment horizontal="center" vertical="center"/>
    </xf>
    <xf numFmtId="0" fontId="11" fillId="0" borderId="101" xfId="1" applyFont="1" applyBorder="1" applyAlignment="1">
      <alignment horizontal="center" vertical="center"/>
    </xf>
    <xf numFmtId="0" fontId="11" fillId="0" borderId="102" xfId="1" applyFont="1" applyBorder="1" applyAlignment="1">
      <alignment horizontal="center" vertical="center"/>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90" xfId="1" applyFont="1" applyBorder="1" applyAlignment="1">
      <alignment horizontal="center" vertical="center" wrapText="1"/>
    </xf>
    <xf numFmtId="0" fontId="5" fillId="0" borderId="92"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8" xfId="1" applyFont="1" applyBorder="1" applyAlignment="1">
      <alignment horizontal="center" vertical="center"/>
    </xf>
    <xf numFmtId="0" fontId="8" fillId="0" borderId="38" xfId="1" applyFont="1" applyBorder="1" applyAlignment="1">
      <alignment horizontal="center" vertical="center" wrapText="1"/>
    </xf>
    <xf numFmtId="0" fontId="8" fillId="0" borderId="39" xfId="1" applyFont="1" applyBorder="1" applyAlignment="1">
      <alignment horizontal="center" vertical="center"/>
    </xf>
    <xf numFmtId="0" fontId="5" fillId="0" borderId="75" xfId="1" applyFont="1" applyBorder="1" applyAlignment="1">
      <alignment horizontal="center" vertical="center" wrapText="1"/>
    </xf>
    <xf numFmtId="0" fontId="5" fillId="0" borderId="10" xfId="1" applyFont="1" applyBorder="1" applyAlignment="1">
      <alignment horizontal="center" vertical="center"/>
    </xf>
    <xf numFmtId="0" fontId="5" fillId="0" borderId="81" xfId="1" applyFont="1" applyBorder="1" applyAlignment="1">
      <alignment horizontal="center" vertical="center"/>
    </xf>
    <xf numFmtId="0" fontId="5" fillId="4" borderId="14" xfId="1" applyFont="1" applyFill="1" applyBorder="1" applyAlignment="1">
      <alignment horizontal="center" vertical="center"/>
    </xf>
    <xf numFmtId="0" fontId="5" fillId="4" borderId="23" xfId="1" applyFont="1" applyFill="1" applyBorder="1" applyAlignment="1">
      <alignment horizontal="center" vertical="center"/>
    </xf>
    <xf numFmtId="0" fontId="5" fillId="4" borderId="17" xfId="1" applyFont="1" applyFill="1" applyBorder="1" applyAlignment="1">
      <alignment horizontal="center" vertical="center"/>
    </xf>
    <xf numFmtId="0" fontId="5" fillId="4" borderId="24"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23"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19" xfId="1" applyFont="1" applyFill="1" applyBorder="1" applyAlignment="1">
      <alignment horizontal="center" vertical="center" wrapText="1"/>
    </xf>
    <xf numFmtId="0" fontId="5" fillId="4" borderId="20" xfId="1" applyFont="1" applyFill="1" applyBorder="1" applyAlignment="1">
      <alignment horizontal="center" vertical="center" wrapText="1"/>
    </xf>
    <xf numFmtId="0" fontId="5" fillId="4" borderId="21"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5" fillId="4" borderId="0" xfId="1" applyFont="1" applyFill="1" applyAlignment="1">
      <alignment horizontal="center" vertical="center" wrapText="1"/>
    </xf>
    <xf numFmtId="0" fontId="5" fillId="4" borderId="9"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5" fillId="4" borderId="10"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12" xfId="1" applyFont="1" applyFill="1" applyBorder="1" applyAlignment="1">
      <alignment horizontal="center" vertical="center" wrapText="1"/>
    </xf>
    <xf numFmtId="0" fontId="5" fillId="4" borderId="13" xfId="1" applyFont="1" applyFill="1" applyBorder="1" applyAlignment="1">
      <alignment horizontal="center" vertical="center" wrapText="1"/>
    </xf>
    <xf numFmtId="0" fontId="5" fillId="0" borderId="14" xfId="1" applyFont="1" applyBorder="1" applyAlignment="1">
      <alignment horizontal="center" wrapText="1"/>
    </xf>
    <xf numFmtId="0" fontId="5" fillId="0" borderId="23" xfId="1" applyFont="1" applyBorder="1" applyAlignment="1">
      <alignment horizontal="center" wrapText="1"/>
    </xf>
    <xf numFmtId="0" fontId="5" fillId="4" borderId="22" xfId="1" applyFont="1" applyFill="1" applyBorder="1" applyAlignment="1">
      <alignment horizontal="center" vertical="center" wrapText="1"/>
    </xf>
    <xf numFmtId="0" fontId="5" fillId="0" borderId="17" xfId="1" applyFont="1" applyBorder="1" applyAlignment="1">
      <alignment horizontal="center" vertical="center"/>
    </xf>
    <xf numFmtId="0" fontId="5" fillId="0" borderId="24" xfId="1" applyFont="1" applyBorder="1" applyAlignment="1">
      <alignment horizontal="center" vertical="center"/>
    </xf>
    <xf numFmtId="0" fontId="5" fillId="0" borderId="14" xfId="1" applyFont="1" applyBorder="1" applyAlignment="1">
      <alignment horizontal="center" vertical="center"/>
    </xf>
    <xf numFmtId="0" fontId="5" fillId="0" borderId="23" xfId="1" applyFont="1" applyBorder="1" applyAlignment="1">
      <alignment horizontal="center" vertical="center"/>
    </xf>
    <xf numFmtId="0" fontId="5" fillId="0" borderId="14" xfId="1" applyFont="1" applyBorder="1" applyAlignment="1">
      <alignment horizontal="center" vertical="center" wrapText="1"/>
    </xf>
    <xf numFmtId="0" fontId="5" fillId="0" borderId="23" xfId="1" applyFont="1" applyBorder="1" applyAlignment="1">
      <alignment horizontal="center" vertical="center" wrapText="1"/>
    </xf>
    <xf numFmtId="0" fontId="5" fillId="4" borderId="14" xfId="1" applyFont="1" applyFill="1" applyBorder="1" applyAlignment="1">
      <alignment horizontal="center" wrapText="1"/>
    </xf>
    <xf numFmtId="0" fontId="5" fillId="4" borderId="23" xfId="1" applyFont="1" applyFill="1" applyBorder="1" applyAlignment="1">
      <alignment horizontal="center" wrapText="1"/>
    </xf>
    <xf numFmtId="0" fontId="5" fillId="4" borderId="15" xfId="1" applyFont="1" applyFill="1" applyBorder="1" applyAlignment="1">
      <alignment horizontal="center" vertical="center"/>
    </xf>
    <xf numFmtId="0" fontId="5" fillId="4" borderId="13" xfId="1" applyFont="1" applyFill="1" applyBorder="1" applyAlignment="1">
      <alignment horizontal="center" vertical="center"/>
    </xf>
    <xf numFmtId="0" fontId="5" fillId="4" borderId="16" xfId="1" applyFont="1" applyFill="1" applyBorder="1" applyAlignment="1">
      <alignment horizontal="center" vertical="center" wrapText="1" shrinkToFit="1"/>
    </xf>
    <xf numFmtId="0" fontId="5" fillId="4" borderId="10" xfId="1" applyFont="1" applyFill="1" applyBorder="1" applyAlignment="1">
      <alignment horizontal="center" vertical="center" wrapText="1" shrinkToFit="1"/>
    </xf>
    <xf numFmtId="0" fontId="5" fillId="0" borderId="17" xfId="1" applyFont="1" applyBorder="1" applyAlignment="1">
      <alignment horizontal="center" vertical="center" wrapText="1"/>
    </xf>
    <xf numFmtId="0" fontId="5" fillId="0" borderId="24" xfId="1" applyFont="1" applyBorder="1" applyAlignment="1">
      <alignment horizontal="center" vertical="center" wrapText="1"/>
    </xf>
    <xf numFmtId="0" fontId="6" fillId="4" borderId="7" xfId="1" applyFont="1" applyFill="1" applyBorder="1" applyAlignment="1">
      <alignment vertical="center" wrapText="1" shrinkToFit="1"/>
    </xf>
    <xf numFmtId="0" fontId="6" fillId="4" borderId="18" xfId="1" applyFont="1" applyFill="1" applyBorder="1" applyAlignment="1">
      <alignment vertical="center" wrapText="1" shrinkToFit="1"/>
    </xf>
    <xf numFmtId="0" fontId="2" fillId="0" borderId="0" xfId="1" applyFont="1" applyAlignment="1">
      <alignment horizontal="center"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4" borderId="11" xfId="1" applyFont="1" applyFill="1" applyBorder="1" applyAlignment="1">
      <alignment horizontal="center" vertical="center"/>
    </xf>
    <xf numFmtId="0" fontId="5" fillId="4" borderId="12" xfId="1" applyFont="1" applyFill="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6"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76" xfId="1" applyFont="1" applyBorder="1" applyAlignment="1">
      <alignment horizontal="center" vertical="center"/>
    </xf>
    <xf numFmtId="0" fontId="5" fillId="0" borderId="44" xfId="1" applyFont="1" applyBorder="1" applyAlignment="1">
      <alignment horizontal="center" vertical="center"/>
    </xf>
    <xf numFmtId="0" fontId="5" fillId="4" borderId="82" xfId="1" applyFont="1" applyFill="1" applyBorder="1" applyAlignment="1">
      <alignment horizontal="center" vertical="center"/>
    </xf>
    <xf numFmtId="0" fontId="5" fillId="4" borderId="83" xfId="1" applyFont="1" applyFill="1" applyBorder="1" applyAlignment="1">
      <alignment horizontal="center" vertical="center" wrapText="1"/>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70" xfId="1" applyFont="1" applyBorder="1" applyAlignment="1">
      <alignment horizontal="center" vertical="center"/>
    </xf>
    <xf numFmtId="0" fontId="5" fillId="0" borderId="73" xfId="1" applyFont="1" applyBorder="1" applyAlignment="1">
      <alignment horizontal="center" vertical="center" wrapText="1"/>
    </xf>
    <xf numFmtId="0" fontId="5" fillId="0" borderId="49" xfId="1" applyFont="1" applyBorder="1" applyAlignment="1">
      <alignment horizontal="center" vertical="center"/>
    </xf>
    <xf numFmtId="0" fontId="5" fillId="0" borderId="74" xfId="1" applyFont="1" applyBorder="1" applyAlignment="1">
      <alignment horizontal="center" vertical="center"/>
    </xf>
    <xf numFmtId="0" fontId="5" fillId="0" borderId="79" xfId="1" applyFont="1" applyBorder="1" applyAlignment="1">
      <alignment horizontal="center" vertical="center"/>
    </xf>
    <xf numFmtId="0" fontId="5" fillId="0" borderId="77" xfId="1" applyFont="1" applyBorder="1" applyAlignment="1">
      <alignment horizontal="center" vertical="center"/>
    </xf>
    <xf numFmtId="0" fontId="5" fillId="4" borderId="83" xfId="1" applyFont="1" applyFill="1" applyBorder="1" applyAlignment="1">
      <alignment horizontal="center" vertical="center"/>
    </xf>
    <xf numFmtId="0" fontId="8" fillId="0" borderId="40" xfId="1" applyFont="1" applyBorder="1" applyAlignment="1">
      <alignment horizontal="center" vertical="center"/>
    </xf>
    <xf numFmtId="0" fontId="5" fillId="0" borderId="82" xfId="1" applyFont="1" applyBorder="1" applyAlignment="1">
      <alignment horizontal="center" vertical="center"/>
    </xf>
    <xf numFmtId="0" fontId="5" fillId="0" borderId="83" xfId="1" applyFont="1" applyBorder="1" applyAlignment="1">
      <alignment horizontal="center" vertical="center"/>
    </xf>
    <xf numFmtId="0" fontId="5" fillId="0" borderId="83" xfId="1" applyFont="1" applyBorder="1" applyAlignment="1">
      <alignment horizontal="center" vertical="center" wrapText="1"/>
    </xf>
    <xf numFmtId="0" fontId="6" fillId="4" borderId="78" xfId="1" applyFont="1" applyFill="1" applyBorder="1" applyAlignment="1">
      <alignment vertical="center" wrapText="1" shrinkToFit="1"/>
    </xf>
    <xf numFmtId="0" fontId="6" fillId="4" borderId="85" xfId="1" applyFont="1" applyFill="1" applyBorder="1" applyAlignment="1">
      <alignment vertical="center" wrapText="1" shrinkToFit="1"/>
    </xf>
    <xf numFmtId="0" fontId="5" fillId="4" borderId="76" xfId="1" applyFont="1" applyFill="1" applyBorder="1" applyAlignment="1">
      <alignment horizontal="center" vertical="center" wrapText="1"/>
    </xf>
    <xf numFmtId="0" fontId="5" fillId="4" borderId="44" xfId="1" applyFont="1" applyFill="1" applyBorder="1" applyAlignment="1">
      <alignment horizontal="center" vertical="center" wrapText="1"/>
    </xf>
    <xf numFmtId="0" fontId="5" fillId="4" borderId="77" xfId="1" applyFont="1" applyFill="1" applyBorder="1" applyAlignment="1">
      <alignment horizontal="center" vertical="center" wrapText="1"/>
    </xf>
    <xf numFmtId="0" fontId="5" fillId="0" borderId="61" xfId="1" applyFont="1" applyBorder="1" applyAlignment="1">
      <alignment horizontal="center" vertical="center" wrapText="1"/>
    </xf>
  </cellXfs>
  <cellStyles count="5">
    <cellStyle name="パーセント" xfId="4" builtinId="5"/>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36</xdr:col>
      <xdr:colOff>161926</xdr:colOff>
      <xdr:row>0</xdr:row>
      <xdr:rowOff>76200</xdr:rowOff>
    </xdr:from>
    <xdr:to>
      <xdr:col>37</xdr:col>
      <xdr:colOff>1533525</xdr:colOff>
      <xdr:row>1</xdr:row>
      <xdr:rowOff>180975</xdr:rowOff>
    </xdr:to>
    <xdr:sp macro="" textlink="">
      <xdr:nvSpPr>
        <xdr:cNvPr id="2" name="正方形/長方形 1">
          <a:extLst>
            <a:ext uri="{FF2B5EF4-FFF2-40B4-BE49-F238E27FC236}">
              <a16:creationId xmlns:a16="http://schemas.microsoft.com/office/drawing/2014/main" id="{9FC628FD-8B9A-4A82-9CBF-6ADE5E19F3A9}"/>
            </a:ext>
          </a:extLst>
        </xdr:cNvPr>
        <xdr:cNvSpPr/>
      </xdr:nvSpPr>
      <xdr:spPr>
        <a:xfrm>
          <a:off x="14678026" y="76200"/>
          <a:ext cx="3057524" cy="361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latin typeface="BIZ UDPゴシック" panose="020B0400000000000000" pitchFamily="50" charset="-128"/>
              <a:ea typeface="BIZ UDPゴシック" panose="020B0400000000000000" pitchFamily="50" charset="-128"/>
            </a:rPr>
            <a:t>記載なしの場合は　</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　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D9FA8-FA8F-49F7-86DD-0C2991D1D8CF}">
  <sheetPr>
    <tabColor theme="7" tint="0.39997558519241921"/>
    <pageSetUpPr fitToPage="1"/>
  </sheetPr>
  <dimension ref="A1:AP45"/>
  <sheetViews>
    <sheetView zoomScaleNormal="100" workbookViewId="0">
      <pane xSplit="6" ySplit="3" topLeftCell="AJ4" activePane="bottomRight" state="frozen"/>
      <selection activeCell="AK5" sqref="AK5:AP7"/>
      <selection pane="topRight" activeCell="AK5" sqref="AK5:AP7"/>
      <selection pane="bottomLeft" activeCell="AK5" sqref="AK5:AP7"/>
      <selection pane="bottomRight" activeCell="AK5" sqref="AK5:AP7"/>
    </sheetView>
  </sheetViews>
  <sheetFormatPr defaultColWidth="9" defaultRowHeight="40.5" customHeight="1" x14ac:dyDescent="0.15"/>
  <cols>
    <col min="1" max="5" width="2.25" style="91" customWidth="1"/>
    <col min="6" max="6" width="26" style="90" customWidth="1"/>
    <col min="7" max="8" width="9.625" style="91" customWidth="1"/>
    <col min="9" max="9" width="12.375" style="90" customWidth="1"/>
    <col min="10" max="10" width="9.875" style="90" customWidth="1"/>
    <col min="11" max="11" width="10.375" style="90" customWidth="1"/>
    <col min="12" max="12" width="9.5" style="90" bestFit="1" customWidth="1"/>
    <col min="13" max="13" width="10.875" style="170" hidden="1" customWidth="1"/>
    <col min="14" max="14" width="14" style="90" bestFit="1" customWidth="1"/>
    <col min="15" max="16" width="15.625" style="90" bestFit="1" customWidth="1"/>
    <col min="17" max="17" width="15.125" style="170" hidden="1" customWidth="1"/>
    <col min="18" max="19" width="16.25" style="170" hidden="1" customWidth="1"/>
    <col min="20" max="20" width="14" style="170" hidden="1" customWidth="1"/>
    <col min="21" max="22" width="15.625" style="170" hidden="1" customWidth="1"/>
    <col min="23" max="23" width="15.25" style="170" hidden="1" customWidth="1"/>
    <col min="24" max="24" width="9.5" style="170" hidden="1" customWidth="1"/>
    <col min="25" max="25" width="12.5" style="170" hidden="1" customWidth="1"/>
    <col min="26" max="26" width="14" style="90" bestFit="1" customWidth="1"/>
    <col min="27" max="28" width="15.625" style="170" hidden="1" customWidth="1"/>
    <col min="29" max="30" width="16.25" style="170" hidden="1" customWidth="1"/>
    <col min="31" max="32" width="14" style="170" hidden="1" customWidth="1"/>
    <col min="33" max="33" width="12.875" style="170" hidden="1" customWidth="1"/>
    <col min="34" max="34" width="12.375" style="170" hidden="1" customWidth="1"/>
    <col min="35" max="35" width="16.75" style="90" bestFit="1" customWidth="1"/>
    <col min="36" max="36" width="15.875" style="320" bestFit="1" customWidth="1"/>
    <col min="37" max="37" width="22.125" style="320" bestFit="1" customWidth="1"/>
    <col min="38" max="38" width="26.25" style="320" bestFit="1" customWidth="1"/>
    <col min="39" max="42" width="11.875" style="320" bestFit="1" customWidth="1"/>
    <col min="43" max="16384" width="9" style="152"/>
  </cols>
  <sheetData>
    <row r="1" spans="1:42" ht="20.25" x14ac:dyDescent="0.15">
      <c r="A1" s="173" t="s">
        <v>149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80"/>
      <c r="AK1" s="180"/>
      <c r="AL1" s="180"/>
      <c r="AM1" s="180"/>
      <c r="AN1" s="180"/>
      <c r="AO1" s="180"/>
      <c r="AP1" s="180"/>
    </row>
    <row r="2" spans="1:42" ht="17.25" x14ac:dyDescent="0.15">
      <c r="A2" s="174" t="s">
        <v>150</v>
      </c>
      <c r="B2" s="175"/>
      <c r="C2" s="175"/>
      <c r="D2" s="176"/>
      <c r="E2" s="176"/>
      <c r="F2" s="176"/>
      <c r="G2" s="177" t="s">
        <v>199</v>
      </c>
      <c r="H2" s="178"/>
      <c r="I2" s="179"/>
      <c r="J2" s="179"/>
      <c r="K2" s="179"/>
      <c r="L2" s="179"/>
      <c r="M2" s="179"/>
      <c r="N2" s="179"/>
      <c r="O2" s="179"/>
      <c r="P2" s="179"/>
      <c r="Q2" s="180"/>
      <c r="R2" s="180"/>
      <c r="S2" s="180"/>
      <c r="T2" s="180"/>
      <c r="U2" s="180"/>
      <c r="V2" s="180"/>
      <c r="W2" s="180"/>
      <c r="X2" s="180"/>
      <c r="Y2" s="180"/>
      <c r="Z2" s="180"/>
      <c r="AA2" s="180"/>
      <c r="AB2" s="180"/>
      <c r="AC2" s="180"/>
      <c r="AD2" s="180"/>
      <c r="AE2" s="180"/>
      <c r="AF2" s="180"/>
      <c r="AG2" s="180"/>
      <c r="AH2" s="180"/>
      <c r="AI2" s="174"/>
      <c r="AJ2" s="180"/>
      <c r="AK2" s="180"/>
      <c r="AL2" s="180"/>
      <c r="AM2" s="180"/>
      <c r="AN2" s="180"/>
      <c r="AO2" s="180"/>
      <c r="AP2" s="180"/>
    </row>
    <row r="3" spans="1:42" ht="40.5" customHeight="1" x14ac:dyDescent="0.15">
      <c r="A3" s="181" t="s">
        <v>151</v>
      </c>
      <c r="B3" s="182" t="s">
        <v>152</v>
      </c>
      <c r="C3" s="182" t="s">
        <v>153</v>
      </c>
      <c r="D3" s="183" t="s">
        <v>154</v>
      </c>
      <c r="E3" s="183" t="s">
        <v>155</v>
      </c>
      <c r="F3" s="183" t="s">
        <v>156</v>
      </c>
      <c r="G3" s="182" t="s">
        <v>157</v>
      </c>
      <c r="H3" s="182" t="s">
        <v>158</v>
      </c>
      <c r="I3" s="183" t="s">
        <v>159</v>
      </c>
      <c r="J3" s="183" t="s">
        <v>160</v>
      </c>
      <c r="K3" s="182" t="s">
        <v>161</v>
      </c>
      <c r="L3" s="183" t="s">
        <v>162</v>
      </c>
      <c r="M3" s="184" t="s">
        <v>172</v>
      </c>
      <c r="N3" s="182" t="s">
        <v>168</v>
      </c>
      <c r="O3" s="182" t="s">
        <v>196</v>
      </c>
      <c r="P3" s="182" t="s">
        <v>197</v>
      </c>
      <c r="Q3" s="185" t="s">
        <v>180</v>
      </c>
      <c r="R3" s="185" t="s">
        <v>181</v>
      </c>
      <c r="S3" s="185" t="s">
        <v>182</v>
      </c>
      <c r="T3" s="185" t="s">
        <v>183</v>
      </c>
      <c r="U3" s="185" t="s">
        <v>173</v>
      </c>
      <c r="V3" s="185" t="s">
        <v>174</v>
      </c>
      <c r="W3" s="185" t="s">
        <v>175</v>
      </c>
      <c r="X3" s="185" t="s">
        <v>176</v>
      </c>
      <c r="Y3" s="185" t="s">
        <v>177</v>
      </c>
      <c r="Z3" s="182" t="s">
        <v>169</v>
      </c>
      <c r="AA3" s="184" t="s">
        <v>184</v>
      </c>
      <c r="AB3" s="185" t="s">
        <v>185</v>
      </c>
      <c r="AC3" s="185" t="s">
        <v>186</v>
      </c>
      <c r="AD3" s="185" t="s">
        <v>187</v>
      </c>
      <c r="AE3" s="185" t="s">
        <v>188</v>
      </c>
      <c r="AF3" s="185" t="s">
        <v>189</v>
      </c>
      <c r="AG3" s="185" t="s">
        <v>192</v>
      </c>
      <c r="AH3" s="185" t="s">
        <v>191</v>
      </c>
      <c r="AI3" s="182" t="s">
        <v>178</v>
      </c>
      <c r="AJ3" s="303" t="s">
        <v>163</v>
      </c>
      <c r="AK3" s="303" t="s">
        <v>198</v>
      </c>
      <c r="AL3" s="303" t="s">
        <v>194</v>
      </c>
      <c r="AM3" s="303" t="s">
        <v>164</v>
      </c>
      <c r="AN3" s="303" t="s">
        <v>165</v>
      </c>
      <c r="AO3" s="303" t="s">
        <v>166</v>
      </c>
      <c r="AP3" s="304" t="s">
        <v>167</v>
      </c>
    </row>
    <row r="4" spans="1:42" ht="24" customHeight="1" thickBot="1" x14ac:dyDescent="0.2">
      <c r="A4" s="186" t="s">
        <v>37</v>
      </c>
      <c r="B4" s="187" t="s">
        <v>38</v>
      </c>
      <c r="C4" s="187" t="s">
        <v>38</v>
      </c>
      <c r="D4" s="187" t="s">
        <v>38</v>
      </c>
      <c r="E4" s="187" t="s">
        <v>38</v>
      </c>
      <c r="F4" s="188" t="s">
        <v>39</v>
      </c>
      <c r="G4" s="189" t="s">
        <v>38</v>
      </c>
      <c r="H4" s="189"/>
      <c r="I4" s="190">
        <v>0</v>
      </c>
      <c r="J4" s="190">
        <v>0</v>
      </c>
      <c r="K4" s="190">
        <v>0</v>
      </c>
      <c r="L4" s="190">
        <v>0</v>
      </c>
      <c r="M4" s="190">
        <v>0</v>
      </c>
      <c r="N4" s="190">
        <v>0</v>
      </c>
      <c r="O4" s="190">
        <v>0</v>
      </c>
      <c r="P4" s="190">
        <v>0</v>
      </c>
      <c r="Q4" s="190">
        <v>0</v>
      </c>
      <c r="R4" s="191" t="s">
        <v>38</v>
      </c>
      <c r="S4" s="191" t="s">
        <v>38</v>
      </c>
      <c r="T4" s="191">
        <v>0</v>
      </c>
      <c r="U4" s="190">
        <v>30000</v>
      </c>
      <c r="V4" s="190">
        <v>0</v>
      </c>
      <c r="W4" s="190">
        <v>0</v>
      </c>
      <c r="X4" s="190">
        <v>30000</v>
      </c>
      <c r="Y4" s="190">
        <v>30000</v>
      </c>
      <c r="Z4" s="190">
        <v>30000</v>
      </c>
      <c r="AA4" s="190">
        <v>0</v>
      </c>
      <c r="AB4" s="190">
        <v>0</v>
      </c>
      <c r="AC4" s="191">
        <v>100</v>
      </c>
      <c r="AD4" s="191">
        <v>100</v>
      </c>
      <c r="AE4" s="191">
        <v>1.9366865908249008E-2</v>
      </c>
      <c r="AF4" s="190">
        <v>-30000</v>
      </c>
      <c r="AG4" s="191" t="s">
        <v>179</v>
      </c>
      <c r="AH4" s="191">
        <v>-1.9366865908249008E-2</v>
      </c>
      <c r="AI4" s="190">
        <v>-30000</v>
      </c>
      <c r="AJ4" s="321"/>
      <c r="AK4" s="305"/>
      <c r="AL4" s="305"/>
      <c r="AM4" s="305"/>
      <c r="AN4" s="305"/>
      <c r="AO4" s="305"/>
      <c r="AP4" s="306"/>
    </row>
    <row r="5" spans="1:42" ht="24" customHeight="1" thickBot="1" x14ac:dyDescent="0.2">
      <c r="A5" s="194" t="s">
        <v>37</v>
      </c>
      <c r="B5" s="195" t="s">
        <v>40</v>
      </c>
      <c r="C5" s="195" t="s">
        <v>40</v>
      </c>
      <c r="D5" s="195" t="s">
        <v>40</v>
      </c>
      <c r="E5" s="195" t="s">
        <v>44</v>
      </c>
      <c r="F5" s="196" t="s">
        <v>45</v>
      </c>
      <c r="G5" s="197" t="s">
        <v>46</v>
      </c>
      <c r="H5" s="197" t="s">
        <v>190</v>
      </c>
      <c r="I5" s="198">
        <v>0</v>
      </c>
      <c r="J5" s="198">
        <v>0</v>
      </c>
      <c r="K5" s="198">
        <v>0</v>
      </c>
      <c r="L5" s="198">
        <v>0</v>
      </c>
      <c r="M5" s="199"/>
      <c r="N5" s="198"/>
      <c r="O5" s="198"/>
      <c r="P5" s="198"/>
      <c r="Q5" s="199"/>
      <c r="R5" s="200"/>
      <c r="S5" s="200"/>
      <c r="T5" s="200"/>
      <c r="U5" s="199"/>
      <c r="V5" s="199"/>
      <c r="W5" s="199"/>
      <c r="X5" s="199"/>
      <c r="Y5" s="199"/>
      <c r="Z5" s="198">
        <v>30000</v>
      </c>
      <c r="AA5" s="199"/>
      <c r="AB5" s="199"/>
      <c r="AC5" s="200"/>
      <c r="AD5" s="200"/>
      <c r="AE5" s="200"/>
      <c r="AF5" s="199"/>
      <c r="AG5" s="200"/>
      <c r="AH5" s="200"/>
      <c r="AI5" s="198">
        <f>N5-Z5</f>
        <v>-30000</v>
      </c>
      <c r="AJ5" s="207" t="s">
        <v>200</v>
      </c>
      <c r="AK5" s="208" t="s">
        <v>200</v>
      </c>
      <c r="AL5" s="209" t="s">
        <v>200</v>
      </c>
      <c r="AM5" s="210" t="s">
        <v>200</v>
      </c>
      <c r="AN5" s="210" t="s">
        <v>200</v>
      </c>
      <c r="AO5" s="211" t="s">
        <v>200</v>
      </c>
      <c r="AP5" s="210" t="s">
        <v>200</v>
      </c>
    </row>
    <row r="6" spans="1:42" ht="24" customHeight="1" x14ac:dyDescent="0.15">
      <c r="A6" s="186" t="s">
        <v>47</v>
      </c>
      <c r="B6" s="187" t="s">
        <v>38</v>
      </c>
      <c r="C6" s="187" t="s">
        <v>38</v>
      </c>
      <c r="D6" s="187" t="s">
        <v>38</v>
      </c>
      <c r="E6" s="187" t="s">
        <v>38</v>
      </c>
      <c r="F6" s="188" t="s">
        <v>48</v>
      </c>
      <c r="G6" s="189" t="s">
        <v>38</v>
      </c>
      <c r="H6" s="189"/>
      <c r="I6" s="190">
        <v>320000</v>
      </c>
      <c r="J6" s="190">
        <v>0</v>
      </c>
      <c r="K6" s="190">
        <v>0</v>
      </c>
      <c r="L6" s="190">
        <v>320000</v>
      </c>
      <c r="M6" s="190">
        <v>374760</v>
      </c>
      <c r="N6" s="190">
        <v>374760</v>
      </c>
      <c r="O6" s="190">
        <v>0</v>
      </c>
      <c r="P6" s="190">
        <v>0</v>
      </c>
      <c r="Q6" s="190">
        <v>54760</v>
      </c>
      <c r="R6" s="191">
        <v>117.1125</v>
      </c>
      <c r="S6" s="191">
        <v>100</v>
      </c>
      <c r="T6" s="191">
        <v>0.24780987869522608</v>
      </c>
      <c r="U6" s="190">
        <v>1303000</v>
      </c>
      <c r="V6" s="190">
        <v>0</v>
      </c>
      <c r="W6" s="190">
        <v>0</v>
      </c>
      <c r="X6" s="190">
        <v>1303000</v>
      </c>
      <c r="Y6" s="190">
        <v>272000</v>
      </c>
      <c r="Z6" s="190">
        <v>272000</v>
      </c>
      <c r="AA6" s="190">
        <v>0</v>
      </c>
      <c r="AB6" s="190">
        <v>0</v>
      </c>
      <c r="AC6" s="191">
        <v>20.874904067536455</v>
      </c>
      <c r="AD6" s="191">
        <v>100</v>
      </c>
      <c r="AE6" s="191">
        <v>0.17559291756812434</v>
      </c>
      <c r="AF6" s="190">
        <v>102760</v>
      </c>
      <c r="AG6" s="191">
        <v>37.779411764705884</v>
      </c>
      <c r="AH6" s="191">
        <v>7.2216961127101742E-2</v>
      </c>
      <c r="AI6" s="190">
        <v>102760</v>
      </c>
      <c r="AJ6" s="322"/>
      <c r="AK6" s="305"/>
      <c r="AL6" s="305"/>
      <c r="AM6" s="305"/>
      <c r="AN6" s="305"/>
      <c r="AO6" s="305"/>
      <c r="AP6" s="306"/>
    </row>
    <row r="7" spans="1:42" ht="24" customHeight="1" x14ac:dyDescent="0.15">
      <c r="A7" s="194" t="s">
        <v>47</v>
      </c>
      <c r="B7" s="195" t="s">
        <v>40</v>
      </c>
      <c r="C7" s="195" t="s">
        <v>40</v>
      </c>
      <c r="D7" s="195" t="s">
        <v>40</v>
      </c>
      <c r="E7" s="195" t="s">
        <v>52</v>
      </c>
      <c r="F7" s="196" t="s">
        <v>53</v>
      </c>
      <c r="G7" s="197" t="s">
        <v>46</v>
      </c>
      <c r="H7" s="197" t="s">
        <v>190</v>
      </c>
      <c r="I7" s="198">
        <v>320000</v>
      </c>
      <c r="J7" s="198">
        <v>0</v>
      </c>
      <c r="K7" s="198">
        <v>0</v>
      </c>
      <c r="L7" s="198">
        <v>320000</v>
      </c>
      <c r="M7" s="199">
        <v>374760</v>
      </c>
      <c r="N7" s="198">
        <v>374760</v>
      </c>
      <c r="O7" s="198">
        <v>0</v>
      </c>
      <c r="P7" s="198">
        <v>0</v>
      </c>
      <c r="Q7" s="199">
        <v>54760</v>
      </c>
      <c r="R7" s="200">
        <f t="shared" ref="R7" si="0">IF(OR(N7="", L7="", L7=0), "", N7/L7*100)</f>
        <v>117.1125</v>
      </c>
      <c r="S7" s="200">
        <f t="shared" ref="S7" si="1">IF(OR(N7="", M7="", M7=0), "", N7/M7*100)</f>
        <v>100</v>
      </c>
      <c r="T7" s="200" t="str">
        <f>IF(OR(N7="", N53="", N53=0), "", N7/N$64*100)</f>
        <v/>
      </c>
      <c r="U7" s="199">
        <v>1303000</v>
      </c>
      <c r="V7" s="199">
        <v>0</v>
      </c>
      <c r="W7" s="199">
        <v>0</v>
      </c>
      <c r="X7" s="199">
        <v>1303000</v>
      </c>
      <c r="Y7" s="199">
        <v>272000</v>
      </c>
      <c r="Z7" s="198">
        <v>272000</v>
      </c>
      <c r="AA7" s="199">
        <v>0</v>
      </c>
      <c r="AB7" s="199">
        <v>0</v>
      </c>
      <c r="AC7" s="200">
        <f>IF(OR(Z7="", X7="", X7=0), "", Z7/X7*100)</f>
        <v>20.874904067536455</v>
      </c>
      <c r="AD7" s="200">
        <f>IF(OR(Z7="", Y7="", Y7=0), "", Z7/Y7*100)</f>
        <v>100</v>
      </c>
      <c r="AE7" s="200" t="str">
        <f>IF(OR(Z7="", Z53="", Z53=0), "", Z7/Z$64*100)</f>
        <v/>
      </c>
      <c r="AF7" s="199">
        <v>102760</v>
      </c>
      <c r="AG7" s="200">
        <f>IF(AF7=0, 0, IF(AND(OR(N7="", N7=0), Z7&lt;&gt;"", Z7&lt;&gt;0), "皆減", IF(AND(OR(Z7="", Z7=0), N7&lt;&gt;"", N7&lt;&gt;0), "皆増", AF7/Z7*100)))</f>
        <v>37.779411764705884</v>
      </c>
      <c r="AH7" s="200" t="str">
        <f t="shared" ref="AH7" si="2">IF(T7="", IF(AE7="", "", 0-AE7), IF(AE7="", T7, T7-AE7))</f>
        <v/>
      </c>
      <c r="AI7" s="198">
        <f>N7-Z7</f>
        <v>102760</v>
      </c>
      <c r="AJ7" s="307"/>
      <c r="AK7" s="307"/>
      <c r="AL7" s="307"/>
      <c r="AM7" s="307"/>
      <c r="AN7" s="307"/>
      <c r="AO7" s="307"/>
      <c r="AP7" s="308"/>
    </row>
    <row r="8" spans="1:42" ht="24" customHeight="1" x14ac:dyDescent="0.15">
      <c r="A8" s="186" t="s">
        <v>54</v>
      </c>
      <c r="B8" s="187" t="s">
        <v>38</v>
      </c>
      <c r="C8" s="187" t="s">
        <v>38</v>
      </c>
      <c r="D8" s="187" t="s">
        <v>38</v>
      </c>
      <c r="E8" s="187" t="s">
        <v>38</v>
      </c>
      <c r="F8" s="188" t="s">
        <v>55</v>
      </c>
      <c r="G8" s="189" t="s">
        <v>38</v>
      </c>
      <c r="H8" s="189"/>
      <c r="I8" s="190">
        <v>12698000</v>
      </c>
      <c r="J8" s="190">
        <v>167279000</v>
      </c>
      <c r="K8" s="190">
        <v>7349000</v>
      </c>
      <c r="L8" s="190">
        <v>187326000</v>
      </c>
      <c r="M8" s="190">
        <v>147432618</v>
      </c>
      <c r="N8" s="190">
        <v>147432618</v>
      </c>
      <c r="O8" s="190">
        <v>0</v>
      </c>
      <c r="P8" s="190">
        <v>0</v>
      </c>
      <c r="Q8" s="190">
        <v>-39893382</v>
      </c>
      <c r="R8" s="191">
        <v>78.703766695493414</v>
      </c>
      <c r="S8" s="191">
        <v>100</v>
      </c>
      <c r="T8" s="191">
        <v>97.4897512602722</v>
      </c>
      <c r="U8" s="190">
        <v>87717000</v>
      </c>
      <c r="V8" s="190">
        <v>70402000</v>
      </c>
      <c r="W8" s="190">
        <v>0</v>
      </c>
      <c r="X8" s="190">
        <v>158119000</v>
      </c>
      <c r="Y8" s="190">
        <v>150600389</v>
      </c>
      <c r="Z8" s="190">
        <v>150600389</v>
      </c>
      <c r="AA8" s="190">
        <v>0</v>
      </c>
      <c r="AB8" s="190">
        <v>0</v>
      </c>
      <c r="AC8" s="191">
        <v>95.244966765537356</v>
      </c>
      <c r="AD8" s="191">
        <v>100</v>
      </c>
      <c r="AE8" s="191">
        <v>97.221917983104632</v>
      </c>
      <c r="AF8" s="190">
        <v>-3167771</v>
      </c>
      <c r="AG8" s="191">
        <v>-2.1034281657798375</v>
      </c>
      <c r="AH8" s="191">
        <v>0.26783327716756844</v>
      </c>
      <c r="AI8" s="190">
        <v>-3167771</v>
      </c>
      <c r="AJ8" s="305"/>
      <c r="AK8" s="305"/>
      <c r="AL8" s="305"/>
      <c r="AM8" s="305"/>
      <c r="AN8" s="305"/>
      <c r="AO8" s="305"/>
      <c r="AP8" s="306"/>
    </row>
    <row r="9" spans="1:42" ht="24" customHeight="1" x14ac:dyDescent="0.15">
      <c r="A9" s="194" t="s">
        <v>54</v>
      </c>
      <c r="B9" s="195" t="s">
        <v>56</v>
      </c>
      <c r="C9" s="195" t="s">
        <v>40</v>
      </c>
      <c r="D9" s="195" t="s">
        <v>59</v>
      </c>
      <c r="E9" s="195" t="s">
        <v>61</v>
      </c>
      <c r="F9" s="196" t="s">
        <v>60</v>
      </c>
      <c r="G9" s="197" t="s">
        <v>46</v>
      </c>
      <c r="H9" s="197" t="s">
        <v>139</v>
      </c>
      <c r="I9" s="198">
        <v>320000</v>
      </c>
      <c r="J9" s="198">
        <v>0</v>
      </c>
      <c r="K9" s="198">
        <v>0</v>
      </c>
      <c r="L9" s="198">
        <v>320000</v>
      </c>
      <c r="M9" s="199">
        <v>374760</v>
      </c>
      <c r="N9" s="198">
        <v>374760</v>
      </c>
      <c r="O9" s="198">
        <v>0</v>
      </c>
      <c r="P9" s="198">
        <v>0</v>
      </c>
      <c r="Q9" s="199">
        <v>54760</v>
      </c>
      <c r="R9" s="200">
        <v>117.1125</v>
      </c>
      <c r="S9" s="200">
        <v>100</v>
      </c>
      <c r="T9" s="200">
        <v>0.24780987869522608</v>
      </c>
      <c r="U9" s="199">
        <v>1303000</v>
      </c>
      <c r="V9" s="199">
        <v>0</v>
      </c>
      <c r="W9" s="199">
        <v>0</v>
      </c>
      <c r="X9" s="199">
        <v>1303000</v>
      </c>
      <c r="Y9" s="199">
        <v>272000</v>
      </c>
      <c r="Z9" s="198">
        <v>272000</v>
      </c>
      <c r="AA9" s="199">
        <v>0</v>
      </c>
      <c r="AB9" s="199">
        <v>0</v>
      </c>
      <c r="AC9" s="200">
        <v>20.874904067536455</v>
      </c>
      <c r="AD9" s="200">
        <v>100</v>
      </c>
      <c r="AE9" s="200">
        <v>0.17559291756812434</v>
      </c>
      <c r="AF9" s="199">
        <v>102760</v>
      </c>
      <c r="AG9" s="200">
        <v>37.779411764705884</v>
      </c>
      <c r="AH9" s="200">
        <v>7.2216961127101742E-2</v>
      </c>
      <c r="AI9" s="198">
        <f>N9-Z9</f>
        <v>102760</v>
      </c>
      <c r="AJ9" s="307"/>
      <c r="AK9" s="307"/>
      <c r="AL9" s="307"/>
      <c r="AM9" s="307"/>
      <c r="AN9" s="307"/>
      <c r="AO9" s="307"/>
      <c r="AP9" s="308"/>
    </row>
    <row r="10" spans="1:42" ht="24" customHeight="1" x14ac:dyDescent="0.15">
      <c r="A10" s="194" t="s">
        <v>54</v>
      </c>
      <c r="B10" s="195" t="s">
        <v>56</v>
      </c>
      <c r="C10" s="195" t="s">
        <v>40</v>
      </c>
      <c r="D10" s="195" t="s">
        <v>62</v>
      </c>
      <c r="E10" s="195" t="s">
        <v>61</v>
      </c>
      <c r="F10" s="196" t="s">
        <v>63</v>
      </c>
      <c r="G10" s="197" t="s">
        <v>46</v>
      </c>
      <c r="H10" s="197" t="s">
        <v>190</v>
      </c>
      <c r="I10" s="198">
        <v>0</v>
      </c>
      <c r="J10" s="198">
        <v>0</v>
      </c>
      <c r="K10" s="198">
        <v>0</v>
      </c>
      <c r="L10" s="198">
        <v>0</v>
      </c>
      <c r="M10" s="199">
        <v>0</v>
      </c>
      <c r="N10" s="198">
        <v>0</v>
      </c>
      <c r="O10" s="198">
        <v>0</v>
      </c>
      <c r="P10" s="198">
        <v>0</v>
      </c>
      <c r="Q10" s="199">
        <v>0</v>
      </c>
      <c r="R10" s="200" t="s">
        <v>38</v>
      </c>
      <c r="S10" s="200" t="s">
        <v>38</v>
      </c>
      <c r="T10" s="200">
        <v>0</v>
      </c>
      <c r="U10" s="199">
        <v>0</v>
      </c>
      <c r="V10" s="199">
        <v>751000</v>
      </c>
      <c r="W10" s="199">
        <v>0</v>
      </c>
      <c r="X10" s="199">
        <v>751000</v>
      </c>
      <c r="Y10" s="199">
        <v>728000</v>
      </c>
      <c r="Z10" s="198">
        <v>728000</v>
      </c>
      <c r="AA10" s="199">
        <v>0</v>
      </c>
      <c r="AB10" s="199">
        <v>0</v>
      </c>
      <c r="AC10" s="200">
        <v>96.937416777629821</v>
      </c>
      <c r="AD10" s="200">
        <v>100</v>
      </c>
      <c r="AE10" s="200">
        <v>0.46996927937350924</v>
      </c>
      <c r="AF10" s="199">
        <v>-728000</v>
      </c>
      <c r="AG10" s="200" t="s">
        <v>179</v>
      </c>
      <c r="AH10" s="200">
        <v>-0.46996927937350924</v>
      </c>
      <c r="AI10" s="198">
        <f t="shared" ref="AI10:AI19" si="3">N10-Z10</f>
        <v>-728000</v>
      </c>
      <c r="AJ10" s="307"/>
      <c r="AK10" s="307"/>
      <c r="AL10" s="307"/>
      <c r="AM10" s="307"/>
      <c r="AN10" s="307"/>
      <c r="AO10" s="307"/>
      <c r="AP10" s="308"/>
    </row>
    <row r="11" spans="1:42" ht="24" customHeight="1" x14ac:dyDescent="0.15">
      <c r="A11" s="194" t="s">
        <v>54</v>
      </c>
      <c r="B11" s="195" t="s">
        <v>64</v>
      </c>
      <c r="C11" s="195" t="s">
        <v>64</v>
      </c>
      <c r="D11" s="195" t="s">
        <v>40</v>
      </c>
      <c r="E11" s="195" t="s">
        <v>61</v>
      </c>
      <c r="F11" s="196" t="s">
        <v>66</v>
      </c>
      <c r="G11" s="197" t="s">
        <v>46</v>
      </c>
      <c r="H11" s="197" t="s">
        <v>190</v>
      </c>
      <c r="I11" s="198">
        <v>0</v>
      </c>
      <c r="J11" s="198">
        <v>0</v>
      </c>
      <c r="K11" s="198">
        <v>0</v>
      </c>
      <c r="L11" s="198">
        <v>0</v>
      </c>
      <c r="M11" s="199">
        <v>0</v>
      </c>
      <c r="N11" s="198">
        <v>0</v>
      </c>
      <c r="O11" s="198">
        <v>0</v>
      </c>
      <c r="P11" s="198">
        <v>0</v>
      </c>
      <c r="Q11" s="199">
        <v>0</v>
      </c>
      <c r="R11" s="200" t="s">
        <v>38</v>
      </c>
      <c r="S11" s="200" t="s">
        <v>38</v>
      </c>
      <c r="T11" s="200">
        <v>0</v>
      </c>
      <c r="U11" s="199">
        <v>10652000</v>
      </c>
      <c r="V11" s="199">
        <v>-968000</v>
      </c>
      <c r="W11" s="199">
        <v>0</v>
      </c>
      <c r="X11" s="199">
        <v>9684000</v>
      </c>
      <c r="Y11" s="199">
        <v>9537389</v>
      </c>
      <c r="Z11" s="198">
        <v>9537389</v>
      </c>
      <c r="AA11" s="199">
        <v>0</v>
      </c>
      <c r="AB11" s="199">
        <v>0</v>
      </c>
      <c r="AC11" s="200">
        <v>98.486049153242462</v>
      </c>
      <c r="AD11" s="200">
        <v>100</v>
      </c>
      <c r="AE11" s="200">
        <v>6.15697779592697</v>
      </c>
      <c r="AF11" s="199">
        <v>-9537389</v>
      </c>
      <c r="AG11" s="200" t="s">
        <v>179</v>
      </c>
      <c r="AH11" s="200">
        <v>-6.15697779592697</v>
      </c>
      <c r="AI11" s="198">
        <f t="shared" si="3"/>
        <v>-9537389</v>
      </c>
      <c r="AJ11" s="307"/>
      <c r="AK11" s="307"/>
      <c r="AL11" s="307"/>
      <c r="AM11" s="307"/>
      <c r="AN11" s="307"/>
      <c r="AO11" s="307"/>
      <c r="AP11" s="308"/>
    </row>
    <row r="12" spans="1:42" ht="24" customHeight="1" x14ac:dyDescent="0.15">
      <c r="A12" s="194" t="s">
        <v>54</v>
      </c>
      <c r="B12" s="195" t="s">
        <v>64</v>
      </c>
      <c r="C12" s="195" t="s">
        <v>59</v>
      </c>
      <c r="D12" s="195" t="s">
        <v>40</v>
      </c>
      <c r="E12" s="195" t="s">
        <v>61</v>
      </c>
      <c r="F12" s="196" t="s">
        <v>67</v>
      </c>
      <c r="G12" s="197" t="s">
        <v>46</v>
      </c>
      <c r="H12" s="197" t="s">
        <v>190</v>
      </c>
      <c r="I12" s="198">
        <v>0</v>
      </c>
      <c r="J12" s="198">
        <v>69007000</v>
      </c>
      <c r="K12" s="198">
        <v>7349000</v>
      </c>
      <c r="L12" s="198">
        <v>76356000</v>
      </c>
      <c r="M12" s="199">
        <v>69358315</v>
      </c>
      <c r="N12" s="198">
        <v>69358315</v>
      </c>
      <c r="O12" s="198">
        <v>0</v>
      </c>
      <c r="P12" s="198">
        <v>0</v>
      </c>
      <c r="Q12" s="199">
        <v>-6997685</v>
      </c>
      <c r="R12" s="200">
        <v>90.835448425794965</v>
      </c>
      <c r="S12" s="200">
        <v>100</v>
      </c>
      <c r="T12" s="200">
        <v>45.863154089698156</v>
      </c>
      <c r="U12" s="199">
        <v>77065000</v>
      </c>
      <c r="V12" s="199">
        <v>70619000</v>
      </c>
      <c r="W12" s="199">
        <v>0</v>
      </c>
      <c r="X12" s="199">
        <v>147684000</v>
      </c>
      <c r="Y12" s="199">
        <v>140335000</v>
      </c>
      <c r="Z12" s="198">
        <v>140335000</v>
      </c>
      <c r="AA12" s="199">
        <v>0</v>
      </c>
      <c r="AB12" s="199">
        <v>0</v>
      </c>
      <c r="AC12" s="200">
        <v>95.023834674033751</v>
      </c>
      <c r="AD12" s="200">
        <v>100</v>
      </c>
      <c r="AE12" s="200">
        <v>90.594970907804154</v>
      </c>
      <c r="AF12" s="199">
        <v>-70976685</v>
      </c>
      <c r="AG12" s="200">
        <v>-50.576609541454374</v>
      </c>
      <c r="AH12" s="200">
        <v>-44.731816818105997</v>
      </c>
      <c r="AI12" s="198">
        <f t="shared" si="3"/>
        <v>-70976685</v>
      </c>
      <c r="AJ12" s="307"/>
      <c r="AK12" s="307"/>
      <c r="AL12" s="307"/>
      <c r="AM12" s="307"/>
      <c r="AN12" s="307"/>
      <c r="AO12" s="307"/>
      <c r="AP12" s="308"/>
    </row>
    <row r="13" spans="1:42" ht="24" customHeight="1" x14ac:dyDescent="0.15">
      <c r="A13" s="194" t="s">
        <v>54</v>
      </c>
      <c r="B13" s="195" t="s">
        <v>64</v>
      </c>
      <c r="C13" s="195" t="s">
        <v>59</v>
      </c>
      <c r="D13" s="195" t="s">
        <v>56</v>
      </c>
      <c r="E13" s="195" t="s">
        <v>61</v>
      </c>
      <c r="F13" s="196" t="s">
        <v>69</v>
      </c>
      <c r="G13" s="197" t="s">
        <v>46</v>
      </c>
      <c r="H13" s="197" t="s">
        <v>190</v>
      </c>
      <c r="I13" s="198">
        <v>0</v>
      </c>
      <c r="J13" s="198">
        <v>73339000</v>
      </c>
      <c r="K13" s="198">
        <v>0</v>
      </c>
      <c r="L13" s="198">
        <v>73339000</v>
      </c>
      <c r="M13" s="199">
        <v>67570000</v>
      </c>
      <c r="N13" s="198">
        <v>67570000</v>
      </c>
      <c r="O13" s="198">
        <v>0</v>
      </c>
      <c r="P13" s="198">
        <v>0</v>
      </c>
      <c r="Q13" s="199">
        <v>-5769000</v>
      </c>
      <c r="R13" s="200">
        <v>92.133789661707951</v>
      </c>
      <c r="S13" s="200">
        <v>100</v>
      </c>
      <c r="T13" s="200">
        <v>44.680631613396379</v>
      </c>
      <c r="U13" s="199" t="s">
        <v>38</v>
      </c>
      <c r="V13" s="199" t="s">
        <v>38</v>
      </c>
      <c r="W13" s="199" t="s">
        <v>38</v>
      </c>
      <c r="X13" s="199" t="s">
        <v>38</v>
      </c>
      <c r="Y13" s="199" t="s">
        <v>38</v>
      </c>
      <c r="Z13" s="198">
        <v>0</v>
      </c>
      <c r="AA13" s="199" t="s">
        <v>38</v>
      </c>
      <c r="AB13" s="199" t="s">
        <v>38</v>
      </c>
      <c r="AC13" s="200" t="s">
        <v>38</v>
      </c>
      <c r="AD13" s="200" t="s">
        <v>38</v>
      </c>
      <c r="AE13" s="200">
        <v>0</v>
      </c>
      <c r="AF13" s="199">
        <v>67570000</v>
      </c>
      <c r="AG13" s="200" t="s">
        <v>193</v>
      </c>
      <c r="AH13" s="200">
        <v>44.680631613396379</v>
      </c>
      <c r="AI13" s="198">
        <f t="shared" si="3"/>
        <v>67570000</v>
      </c>
      <c r="AJ13" s="307"/>
      <c r="AK13" s="307"/>
      <c r="AL13" s="307"/>
      <c r="AM13" s="307"/>
      <c r="AN13" s="307"/>
      <c r="AO13" s="307"/>
      <c r="AP13" s="308"/>
    </row>
    <row r="14" spans="1:42" ht="24" customHeight="1" x14ac:dyDescent="0.15">
      <c r="A14" s="194" t="s">
        <v>54</v>
      </c>
      <c r="B14" s="195" t="s">
        <v>64</v>
      </c>
      <c r="C14" s="195" t="s">
        <v>59</v>
      </c>
      <c r="D14" s="195" t="s">
        <v>56</v>
      </c>
      <c r="E14" s="195" t="s">
        <v>44</v>
      </c>
      <c r="F14" s="196" t="s">
        <v>70</v>
      </c>
      <c r="G14" s="197" t="s">
        <v>46</v>
      </c>
      <c r="H14" s="197" t="s">
        <v>190</v>
      </c>
      <c r="I14" s="198">
        <v>0</v>
      </c>
      <c r="J14" s="198">
        <v>26678000</v>
      </c>
      <c r="K14" s="198">
        <v>0</v>
      </c>
      <c r="L14" s="198">
        <v>26678000</v>
      </c>
      <c r="M14" s="199">
        <v>267000</v>
      </c>
      <c r="N14" s="198">
        <v>267000</v>
      </c>
      <c r="O14" s="198">
        <v>0</v>
      </c>
      <c r="P14" s="198">
        <v>0</v>
      </c>
      <c r="Q14" s="199">
        <v>-26411000</v>
      </c>
      <c r="R14" s="200">
        <v>1.0008246495239523</v>
      </c>
      <c r="S14" s="200">
        <v>100</v>
      </c>
      <c r="T14" s="200">
        <v>0.17655362795289084</v>
      </c>
      <c r="U14" s="199" t="s">
        <v>38</v>
      </c>
      <c r="V14" s="199" t="s">
        <v>38</v>
      </c>
      <c r="W14" s="199" t="s">
        <v>38</v>
      </c>
      <c r="X14" s="199" t="s">
        <v>38</v>
      </c>
      <c r="Y14" s="199" t="s">
        <v>38</v>
      </c>
      <c r="Z14" s="198">
        <v>0</v>
      </c>
      <c r="AA14" s="199" t="s">
        <v>38</v>
      </c>
      <c r="AB14" s="199" t="s">
        <v>38</v>
      </c>
      <c r="AC14" s="200" t="s">
        <v>38</v>
      </c>
      <c r="AD14" s="200" t="s">
        <v>38</v>
      </c>
      <c r="AE14" s="200">
        <v>0</v>
      </c>
      <c r="AF14" s="199">
        <v>267000</v>
      </c>
      <c r="AG14" s="200" t="s">
        <v>193</v>
      </c>
      <c r="AH14" s="200">
        <v>0.17655362795289084</v>
      </c>
      <c r="AI14" s="198">
        <f t="shared" si="3"/>
        <v>267000</v>
      </c>
      <c r="AJ14" s="307"/>
      <c r="AK14" s="307"/>
      <c r="AL14" s="307"/>
      <c r="AM14" s="307"/>
      <c r="AN14" s="307"/>
      <c r="AO14" s="307"/>
      <c r="AP14" s="308"/>
    </row>
    <row r="15" spans="1:42" ht="24" customHeight="1" x14ac:dyDescent="0.15">
      <c r="A15" s="194" t="s">
        <v>54</v>
      </c>
      <c r="B15" s="195" t="s">
        <v>64</v>
      </c>
      <c r="C15" s="195" t="s">
        <v>71</v>
      </c>
      <c r="D15" s="195" t="s">
        <v>40</v>
      </c>
      <c r="E15" s="195" t="s">
        <v>61</v>
      </c>
      <c r="F15" s="196" t="s">
        <v>72</v>
      </c>
      <c r="G15" s="197" t="s">
        <v>46</v>
      </c>
      <c r="H15" s="197" t="s">
        <v>139</v>
      </c>
      <c r="I15" s="198">
        <v>9926000</v>
      </c>
      <c r="J15" s="198">
        <v>-1745000</v>
      </c>
      <c r="K15" s="198">
        <v>0</v>
      </c>
      <c r="L15" s="198">
        <v>8181000</v>
      </c>
      <c r="M15" s="199">
        <v>7465303</v>
      </c>
      <c r="N15" s="198">
        <v>7465303</v>
      </c>
      <c r="O15" s="198">
        <v>0</v>
      </c>
      <c r="P15" s="198">
        <v>0</v>
      </c>
      <c r="Q15" s="199">
        <v>-715697</v>
      </c>
      <c r="R15" s="200">
        <v>91.251717393961613</v>
      </c>
      <c r="S15" s="200">
        <v>100</v>
      </c>
      <c r="T15" s="200">
        <v>4.9364281963205983</v>
      </c>
      <c r="U15" s="199">
        <v>0</v>
      </c>
      <c r="V15" s="199">
        <v>0</v>
      </c>
      <c r="W15" s="199">
        <v>0</v>
      </c>
      <c r="X15" s="199">
        <v>0</v>
      </c>
      <c r="Y15" s="199">
        <v>0</v>
      </c>
      <c r="Z15" s="198">
        <v>0</v>
      </c>
      <c r="AA15" s="199">
        <v>0</v>
      </c>
      <c r="AB15" s="199">
        <v>0</v>
      </c>
      <c r="AC15" s="200" t="s">
        <v>38</v>
      </c>
      <c r="AD15" s="200" t="s">
        <v>38</v>
      </c>
      <c r="AE15" s="200">
        <v>0</v>
      </c>
      <c r="AF15" s="199">
        <v>7465303</v>
      </c>
      <c r="AG15" s="200" t="s">
        <v>193</v>
      </c>
      <c r="AH15" s="200">
        <v>4.9364281963205983</v>
      </c>
      <c r="AI15" s="198">
        <f t="shared" si="3"/>
        <v>7465303</v>
      </c>
      <c r="AJ15" s="307"/>
      <c r="AK15" s="307"/>
      <c r="AL15" s="307"/>
      <c r="AM15" s="307"/>
      <c r="AN15" s="307"/>
      <c r="AO15" s="307"/>
      <c r="AP15" s="308"/>
    </row>
    <row r="16" spans="1:42" ht="24" customHeight="1" x14ac:dyDescent="0.15">
      <c r="A16" s="186" t="s">
        <v>73</v>
      </c>
      <c r="B16" s="187" t="s">
        <v>38</v>
      </c>
      <c r="C16" s="187" t="s">
        <v>38</v>
      </c>
      <c r="D16" s="187" t="s">
        <v>38</v>
      </c>
      <c r="E16" s="187" t="s">
        <v>38</v>
      </c>
      <c r="F16" s="188" t="s">
        <v>74</v>
      </c>
      <c r="G16" s="189" t="s">
        <v>38</v>
      </c>
      <c r="H16" s="189"/>
      <c r="I16" s="190">
        <v>1597000</v>
      </c>
      <c r="J16" s="190">
        <v>0</v>
      </c>
      <c r="K16" s="190">
        <v>0</v>
      </c>
      <c r="L16" s="190">
        <v>1597000</v>
      </c>
      <c r="M16" s="190">
        <v>1597666</v>
      </c>
      <c r="N16" s="190">
        <v>1597666</v>
      </c>
      <c r="O16" s="190">
        <v>0</v>
      </c>
      <c r="P16" s="190">
        <v>0</v>
      </c>
      <c r="Q16" s="190">
        <v>666</v>
      </c>
      <c r="R16" s="191">
        <v>100.04170319348779</v>
      </c>
      <c r="S16" s="191">
        <v>100</v>
      </c>
      <c r="T16" s="191">
        <v>1.0564559121984392</v>
      </c>
      <c r="U16" s="190">
        <v>2558000</v>
      </c>
      <c r="V16" s="190">
        <v>0</v>
      </c>
      <c r="W16" s="190">
        <v>0</v>
      </c>
      <c r="X16" s="190">
        <v>2558000</v>
      </c>
      <c r="Y16" s="190">
        <v>2558599</v>
      </c>
      <c r="Z16" s="190">
        <v>2558599</v>
      </c>
      <c r="AA16" s="190">
        <v>0</v>
      </c>
      <c r="AB16" s="190">
        <v>0</v>
      </c>
      <c r="AC16" s="191">
        <v>100.02341673182174</v>
      </c>
      <c r="AD16" s="191">
        <v>100</v>
      </c>
      <c r="AE16" s="191">
        <v>1.6517347915326668</v>
      </c>
      <c r="AF16" s="190">
        <v>-960933</v>
      </c>
      <c r="AG16" s="191">
        <v>-37.556998967012802</v>
      </c>
      <c r="AH16" s="191">
        <v>-0.59527887933422763</v>
      </c>
      <c r="AI16" s="190">
        <v>-960933</v>
      </c>
      <c r="AJ16" s="305"/>
      <c r="AK16" s="305"/>
      <c r="AL16" s="305"/>
      <c r="AM16" s="305"/>
      <c r="AN16" s="305"/>
      <c r="AO16" s="305"/>
      <c r="AP16" s="306"/>
    </row>
    <row r="17" spans="1:42" ht="24" customHeight="1" x14ac:dyDescent="0.15">
      <c r="A17" s="194" t="s">
        <v>73</v>
      </c>
      <c r="B17" s="195" t="s">
        <v>40</v>
      </c>
      <c r="C17" s="195" t="s">
        <v>59</v>
      </c>
      <c r="D17" s="195" t="s">
        <v>40</v>
      </c>
      <c r="E17" s="195" t="s">
        <v>61</v>
      </c>
      <c r="F17" s="196" t="s">
        <v>76</v>
      </c>
      <c r="G17" s="197" t="s">
        <v>46</v>
      </c>
      <c r="H17" s="197" t="s">
        <v>190</v>
      </c>
      <c r="I17" s="198">
        <v>1597000</v>
      </c>
      <c r="J17" s="198">
        <v>0</v>
      </c>
      <c r="K17" s="198">
        <v>0</v>
      </c>
      <c r="L17" s="198">
        <v>1597000</v>
      </c>
      <c r="M17" s="199">
        <v>1597666</v>
      </c>
      <c r="N17" s="198">
        <v>1597666</v>
      </c>
      <c r="O17" s="198">
        <v>0</v>
      </c>
      <c r="P17" s="198">
        <v>0</v>
      </c>
      <c r="Q17" s="199">
        <v>666</v>
      </c>
      <c r="R17" s="200">
        <v>100.04170319348779</v>
      </c>
      <c r="S17" s="200">
        <v>100</v>
      </c>
      <c r="T17" s="200">
        <v>1.0564559121984392</v>
      </c>
      <c r="U17" s="199">
        <v>2558000</v>
      </c>
      <c r="V17" s="199">
        <v>0</v>
      </c>
      <c r="W17" s="199">
        <v>0</v>
      </c>
      <c r="X17" s="199">
        <v>2558000</v>
      </c>
      <c r="Y17" s="199">
        <v>2558599</v>
      </c>
      <c r="Z17" s="198">
        <v>2558599</v>
      </c>
      <c r="AA17" s="199">
        <v>0</v>
      </c>
      <c r="AB17" s="199">
        <v>0</v>
      </c>
      <c r="AC17" s="200">
        <v>100.02341673182174</v>
      </c>
      <c r="AD17" s="200">
        <v>100</v>
      </c>
      <c r="AE17" s="200">
        <v>1.6517347915326668</v>
      </c>
      <c r="AF17" s="199">
        <v>-960933</v>
      </c>
      <c r="AG17" s="200">
        <v>-37.556998967012802</v>
      </c>
      <c r="AH17" s="200">
        <v>-0.59527887933422763</v>
      </c>
      <c r="AI17" s="198">
        <f t="shared" si="3"/>
        <v>-960933</v>
      </c>
      <c r="AJ17" s="307"/>
      <c r="AK17" s="307"/>
      <c r="AL17" s="307"/>
      <c r="AM17" s="307"/>
      <c r="AN17" s="307"/>
      <c r="AO17" s="307"/>
      <c r="AP17" s="308"/>
    </row>
    <row r="18" spans="1:42" ht="24" customHeight="1" x14ac:dyDescent="0.15">
      <c r="A18" s="186" t="s">
        <v>77</v>
      </c>
      <c r="B18" s="187" t="s">
        <v>38</v>
      </c>
      <c r="C18" s="187" t="s">
        <v>38</v>
      </c>
      <c r="D18" s="187" t="s">
        <v>38</v>
      </c>
      <c r="E18" s="187" t="s">
        <v>38</v>
      </c>
      <c r="F18" s="188" t="s">
        <v>78</v>
      </c>
      <c r="G18" s="189" t="s">
        <v>38</v>
      </c>
      <c r="H18" s="189"/>
      <c r="I18" s="190">
        <v>0</v>
      </c>
      <c r="J18" s="190">
        <v>0</v>
      </c>
      <c r="K18" s="190">
        <v>0</v>
      </c>
      <c r="L18" s="190">
        <v>0</v>
      </c>
      <c r="M18" s="190">
        <v>0</v>
      </c>
      <c r="N18" s="190">
        <v>0</v>
      </c>
      <c r="O18" s="190">
        <v>0</v>
      </c>
      <c r="P18" s="190">
        <v>0</v>
      </c>
      <c r="Q18" s="190">
        <v>0</v>
      </c>
      <c r="R18" s="191" t="s">
        <v>38</v>
      </c>
      <c r="S18" s="191" t="s">
        <v>38</v>
      </c>
      <c r="T18" s="191">
        <v>0</v>
      </c>
      <c r="U18" s="190">
        <v>0</v>
      </c>
      <c r="V18" s="190">
        <v>10000</v>
      </c>
      <c r="W18" s="190">
        <v>0</v>
      </c>
      <c r="X18" s="190">
        <v>10000</v>
      </c>
      <c r="Y18" s="190">
        <v>10000</v>
      </c>
      <c r="Z18" s="190">
        <v>10000</v>
      </c>
      <c r="AA18" s="190">
        <v>0</v>
      </c>
      <c r="AB18" s="190">
        <v>0</v>
      </c>
      <c r="AC18" s="191">
        <v>100</v>
      </c>
      <c r="AD18" s="191">
        <v>100</v>
      </c>
      <c r="AE18" s="191">
        <v>6.4556219694163353E-3</v>
      </c>
      <c r="AF18" s="190">
        <v>-10000</v>
      </c>
      <c r="AG18" s="191" t="s">
        <v>179</v>
      </c>
      <c r="AH18" s="191">
        <v>-6.4556219694163353E-3</v>
      </c>
      <c r="AI18" s="190">
        <v>-10000</v>
      </c>
      <c r="AJ18" s="305"/>
      <c r="AK18" s="305"/>
      <c r="AL18" s="305"/>
      <c r="AM18" s="305"/>
      <c r="AN18" s="305"/>
      <c r="AO18" s="305"/>
      <c r="AP18" s="306"/>
    </row>
    <row r="19" spans="1:42" ht="24" customHeight="1" x14ac:dyDescent="0.15">
      <c r="A19" s="194" t="s">
        <v>77</v>
      </c>
      <c r="B19" s="195" t="s">
        <v>40</v>
      </c>
      <c r="C19" s="195" t="s">
        <v>62</v>
      </c>
      <c r="D19" s="195" t="s">
        <v>40</v>
      </c>
      <c r="E19" s="195" t="s">
        <v>61</v>
      </c>
      <c r="F19" s="196" t="s">
        <v>81</v>
      </c>
      <c r="G19" s="197" t="s">
        <v>46</v>
      </c>
      <c r="H19" s="197" t="s">
        <v>190</v>
      </c>
      <c r="I19" s="198">
        <v>0</v>
      </c>
      <c r="J19" s="198">
        <v>0</v>
      </c>
      <c r="K19" s="198">
        <v>0</v>
      </c>
      <c r="L19" s="198">
        <v>0</v>
      </c>
      <c r="M19" s="199">
        <v>0</v>
      </c>
      <c r="N19" s="198">
        <v>0</v>
      </c>
      <c r="O19" s="198">
        <v>0</v>
      </c>
      <c r="P19" s="198">
        <v>0</v>
      </c>
      <c r="Q19" s="199">
        <v>0</v>
      </c>
      <c r="R19" s="200" t="s">
        <v>38</v>
      </c>
      <c r="S19" s="200" t="s">
        <v>38</v>
      </c>
      <c r="T19" s="200">
        <v>0</v>
      </c>
      <c r="U19" s="199">
        <v>0</v>
      </c>
      <c r="V19" s="199">
        <v>10000</v>
      </c>
      <c r="W19" s="199">
        <v>0</v>
      </c>
      <c r="X19" s="199">
        <v>10000</v>
      </c>
      <c r="Y19" s="199">
        <v>10000</v>
      </c>
      <c r="Z19" s="198">
        <v>10000</v>
      </c>
      <c r="AA19" s="199">
        <v>0</v>
      </c>
      <c r="AB19" s="199">
        <v>0</v>
      </c>
      <c r="AC19" s="200">
        <v>100</v>
      </c>
      <c r="AD19" s="200">
        <v>100</v>
      </c>
      <c r="AE19" s="200">
        <v>6.4556219694163353E-3</v>
      </c>
      <c r="AF19" s="199">
        <v>-10000</v>
      </c>
      <c r="AG19" s="200" t="s">
        <v>179</v>
      </c>
      <c r="AH19" s="200">
        <v>-6.4556219694163353E-3</v>
      </c>
      <c r="AI19" s="198">
        <f t="shared" si="3"/>
        <v>-10000</v>
      </c>
      <c r="AJ19" s="307"/>
      <c r="AK19" s="307"/>
      <c r="AL19" s="307"/>
      <c r="AM19" s="307"/>
      <c r="AN19" s="307"/>
      <c r="AO19" s="307"/>
      <c r="AP19" s="308"/>
    </row>
    <row r="20" spans="1:42" ht="24" customHeight="1" x14ac:dyDescent="0.15">
      <c r="A20" s="186" t="s">
        <v>82</v>
      </c>
      <c r="B20" s="187" t="s">
        <v>38</v>
      </c>
      <c r="C20" s="187" t="s">
        <v>38</v>
      </c>
      <c r="D20" s="187" t="s">
        <v>38</v>
      </c>
      <c r="E20" s="187" t="s">
        <v>38</v>
      </c>
      <c r="F20" s="188" t="s">
        <v>83</v>
      </c>
      <c r="G20" s="189" t="s">
        <v>38</v>
      </c>
      <c r="H20" s="189"/>
      <c r="I20" s="190">
        <v>2203000</v>
      </c>
      <c r="J20" s="190">
        <v>-250000</v>
      </c>
      <c r="K20" s="190">
        <v>0</v>
      </c>
      <c r="L20" s="190">
        <v>1953000</v>
      </c>
      <c r="M20" s="190">
        <v>1823794</v>
      </c>
      <c r="N20" s="190">
        <v>1823794</v>
      </c>
      <c r="O20" s="190">
        <v>0</v>
      </c>
      <c r="P20" s="190">
        <v>0</v>
      </c>
      <c r="Q20" s="190">
        <v>-129206</v>
      </c>
      <c r="R20" s="191">
        <v>93.384229390681</v>
      </c>
      <c r="S20" s="191">
        <v>100</v>
      </c>
      <c r="T20" s="191">
        <v>1.2059829488341369</v>
      </c>
      <c r="U20" s="190">
        <v>2421000</v>
      </c>
      <c r="V20" s="190">
        <v>-680000</v>
      </c>
      <c r="W20" s="190">
        <v>0</v>
      </c>
      <c r="X20" s="190">
        <v>1741000</v>
      </c>
      <c r="Y20" s="190">
        <v>1432754</v>
      </c>
      <c r="Z20" s="190">
        <v>1432754</v>
      </c>
      <c r="AA20" s="190">
        <v>0</v>
      </c>
      <c r="AB20" s="190">
        <v>0</v>
      </c>
      <c r="AC20" s="191">
        <v>82.294887995404935</v>
      </c>
      <c r="AD20" s="191">
        <v>100</v>
      </c>
      <c r="AE20" s="191">
        <v>0.92493181991691342</v>
      </c>
      <c r="AF20" s="190">
        <v>391040</v>
      </c>
      <c r="AG20" s="191">
        <v>27.29289187117956</v>
      </c>
      <c r="AH20" s="191">
        <v>0.2810511289172235</v>
      </c>
      <c r="AI20" s="190">
        <v>391040</v>
      </c>
      <c r="AJ20" s="305"/>
      <c r="AK20" s="305"/>
      <c r="AL20" s="305"/>
      <c r="AM20" s="305"/>
      <c r="AN20" s="305"/>
      <c r="AO20" s="305"/>
      <c r="AP20" s="306"/>
    </row>
    <row r="21" spans="1:42" ht="24" customHeight="1" x14ac:dyDescent="0.15">
      <c r="A21" s="194" t="s">
        <v>82</v>
      </c>
      <c r="B21" s="195" t="s">
        <v>59</v>
      </c>
      <c r="C21" s="195" t="s">
        <v>40</v>
      </c>
      <c r="D21" s="195" t="s">
        <v>40</v>
      </c>
      <c r="E21" s="195" t="s">
        <v>85</v>
      </c>
      <c r="F21" s="196" t="s">
        <v>86</v>
      </c>
      <c r="G21" s="197" t="s">
        <v>46</v>
      </c>
      <c r="H21" s="197" t="s">
        <v>139</v>
      </c>
      <c r="I21" s="198">
        <v>220000</v>
      </c>
      <c r="J21" s="198">
        <v>0</v>
      </c>
      <c r="K21" s="198">
        <v>0</v>
      </c>
      <c r="L21" s="198">
        <v>220000</v>
      </c>
      <c r="M21" s="199">
        <v>0</v>
      </c>
      <c r="N21" s="198">
        <v>0</v>
      </c>
      <c r="O21" s="198">
        <v>0</v>
      </c>
      <c r="P21" s="198">
        <v>0</v>
      </c>
      <c r="Q21" s="199">
        <v>-220000</v>
      </c>
      <c r="R21" s="200">
        <v>0</v>
      </c>
      <c r="S21" s="200" t="s">
        <v>38</v>
      </c>
      <c r="T21" s="200">
        <v>0</v>
      </c>
      <c r="U21" s="199">
        <v>220000</v>
      </c>
      <c r="V21" s="199">
        <v>-30000</v>
      </c>
      <c r="W21" s="199">
        <v>0</v>
      </c>
      <c r="X21" s="199">
        <v>190000</v>
      </c>
      <c r="Y21" s="199">
        <v>190000</v>
      </c>
      <c r="Z21" s="198">
        <v>190000</v>
      </c>
      <c r="AA21" s="199">
        <v>0</v>
      </c>
      <c r="AB21" s="199">
        <v>0</v>
      </c>
      <c r="AC21" s="200">
        <v>100</v>
      </c>
      <c r="AD21" s="200">
        <v>100</v>
      </c>
      <c r="AE21" s="200">
        <v>0.12265681741891038</v>
      </c>
      <c r="AF21" s="199">
        <v>-190000</v>
      </c>
      <c r="AG21" s="200" t="s">
        <v>179</v>
      </c>
      <c r="AH21" s="200">
        <v>-0.12265681741891038</v>
      </c>
      <c r="AI21" s="198">
        <v>-190000</v>
      </c>
      <c r="AJ21" s="307"/>
      <c r="AK21" s="307"/>
      <c r="AL21" s="307"/>
      <c r="AM21" s="307"/>
      <c r="AN21" s="307"/>
      <c r="AO21" s="307"/>
      <c r="AP21" s="308"/>
    </row>
    <row r="22" spans="1:42" ht="24" customHeight="1" x14ac:dyDescent="0.15">
      <c r="A22" s="194" t="s">
        <v>82</v>
      </c>
      <c r="B22" s="195" t="s">
        <v>59</v>
      </c>
      <c r="C22" s="195" t="s">
        <v>40</v>
      </c>
      <c r="D22" s="195" t="s">
        <v>40</v>
      </c>
      <c r="E22" s="195" t="s">
        <v>87</v>
      </c>
      <c r="F22" s="196" t="s">
        <v>88</v>
      </c>
      <c r="G22" s="197" t="s">
        <v>46</v>
      </c>
      <c r="H22" s="197" t="s">
        <v>190</v>
      </c>
      <c r="I22" s="198">
        <v>11000</v>
      </c>
      <c r="J22" s="198">
        <v>0</v>
      </c>
      <c r="K22" s="198">
        <v>0</v>
      </c>
      <c r="L22" s="198">
        <v>11000</v>
      </c>
      <c r="M22" s="199">
        <v>10880</v>
      </c>
      <c r="N22" s="198">
        <v>10880</v>
      </c>
      <c r="O22" s="198">
        <v>0</v>
      </c>
      <c r="P22" s="198">
        <v>0</v>
      </c>
      <c r="Q22" s="199">
        <v>-120</v>
      </c>
      <c r="R22" s="200">
        <v>98.909090909090907</v>
      </c>
      <c r="S22" s="200">
        <v>100</v>
      </c>
      <c r="T22" s="200">
        <v>7.1943950266945781E-3</v>
      </c>
      <c r="U22" s="199">
        <v>29000</v>
      </c>
      <c r="V22" s="199">
        <v>0</v>
      </c>
      <c r="W22" s="199">
        <v>0</v>
      </c>
      <c r="X22" s="199">
        <v>29000</v>
      </c>
      <c r="Y22" s="199">
        <v>5160</v>
      </c>
      <c r="Z22" s="198">
        <v>5160</v>
      </c>
      <c r="AA22" s="199">
        <v>0</v>
      </c>
      <c r="AB22" s="199">
        <v>0</v>
      </c>
      <c r="AC22" s="200">
        <v>17.793103448275861</v>
      </c>
      <c r="AD22" s="200">
        <v>100</v>
      </c>
      <c r="AE22" s="200">
        <v>3.3311009362188291E-3</v>
      </c>
      <c r="AF22" s="199">
        <v>5720</v>
      </c>
      <c r="AG22" s="200">
        <v>110.85271317829456</v>
      </c>
      <c r="AH22" s="200">
        <v>3.863294090475749E-3</v>
      </c>
      <c r="AI22" s="198">
        <v>5720</v>
      </c>
      <c r="AJ22" s="307"/>
      <c r="AK22" s="307"/>
      <c r="AL22" s="307"/>
      <c r="AM22" s="307"/>
      <c r="AN22" s="307"/>
      <c r="AO22" s="307"/>
      <c r="AP22" s="308"/>
    </row>
    <row r="23" spans="1:42" ht="24" customHeight="1" x14ac:dyDescent="0.15">
      <c r="A23" s="194" t="s">
        <v>82</v>
      </c>
      <c r="B23" s="195" t="s">
        <v>59</v>
      </c>
      <c r="C23" s="195" t="s">
        <v>40</v>
      </c>
      <c r="D23" s="195" t="s">
        <v>40</v>
      </c>
      <c r="E23" s="195" t="s">
        <v>89</v>
      </c>
      <c r="F23" s="196" t="s">
        <v>90</v>
      </c>
      <c r="G23" s="197" t="s">
        <v>46</v>
      </c>
      <c r="H23" s="197" t="s">
        <v>190</v>
      </c>
      <c r="I23" s="198">
        <v>36000</v>
      </c>
      <c r="J23" s="198">
        <v>0</v>
      </c>
      <c r="K23" s="198">
        <v>0</v>
      </c>
      <c r="L23" s="198">
        <v>36000</v>
      </c>
      <c r="M23" s="199">
        <v>29653</v>
      </c>
      <c r="N23" s="198">
        <v>29653</v>
      </c>
      <c r="O23" s="198">
        <v>0</v>
      </c>
      <c r="P23" s="198">
        <v>0</v>
      </c>
      <c r="Q23" s="199">
        <v>-6347</v>
      </c>
      <c r="R23" s="200">
        <v>82.36944444444444</v>
      </c>
      <c r="S23" s="200">
        <v>100</v>
      </c>
      <c r="T23" s="200">
        <v>1.96080326954572E-2</v>
      </c>
      <c r="U23" s="199">
        <v>29000</v>
      </c>
      <c r="V23" s="199">
        <v>0</v>
      </c>
      <c r="W23" s="199">
        <v>0</v>
      </c>
      <c r="X23" s="199">
        <v>29000</v>
      </c>
      <c r="Y23" s="199">
        <v>29787</v>
      </c>
      <c r="Z23" s="198">
        <v>29787</v>
      </c>
      <c r="AA23" s="199">
        <v>0</v>
      </c>
      <c r="AB23" s="199">
        <v>0</v>
      </c>
      <c r="AC23" s="200">
        <v>102.71379310344828</v>
      </c>
      <c r="AD23" s="200">
        <v>100</v>
      </c>
      <c r="AE23" s="200">
        <v>1.922936116030044E-2</v>
      </c>
      <c r="AF23" s="199">
        <v>-134</v>
      </c>
      <c r="AG23" s="200">
        <v>-0.44986067747675162</v>
      </c>
      <c r="AH23" s="200">
        <v>3.7867153515675975E-4</v>
      </c>
      <c r="AI23" s="198">
        <v>-134</v>
      </c>
      <c r="AJ23" s="307"/>
      <c r="AK23" s="307"/>
      <c r="AL23" s="307"/>
      <c r="AM23" s="307"/>
      <c r="AN23" s="307"/>
      <c r="AO23" s="307"/>
      <c r="AP23" s="308"/>
    </row>
    <row r="24" spans="1:42" ht="24" customHeight="1" x14ac:dyDescent="0.15">
      <c r="A24" s="194" t="s">
        <v>82</v>
      </c>
      <c r="B24" s="195" t="s">
        <v>59</v>
      </c>
      <c r="C24" s="195" t="s">
        <v>40</v>
      </c>
      <c r="D24" s="195" t="s">
        <v>40</v>
      </c>
      <c r="E24" s="195" t="s">
        <v>91</v>
      </c>
      <c r="F24" s="196" t="s">
        <v>92</v>
      </c>
      <c r="G24" s="197" t="s">
        <v>46</v>
      </c>
      <c r="H24" s="197" t="s">
        <v>139</v>
      </c>
      <c r="I24" s="198">
        <v>429000</v>
      </c>
      <c r="J24" s="198">
        <v>0</v>
      </c>
      <c r="K24" s="198">
        <v>0</v>
      </c>
      <c r="L24" s="198">
        <v>429000</v>
      </c>
      <c r="M24" s="199">
        <v>612000</v>
      </c>
      <c r="N24" s="198">
        <v>612000</v>
      </c>
      <c r="O24" s="198">
        <v>0</v>
      </c>
      <c r="P24" s="198">
        <v>0</v>
      </c>
      <c r="Q24" s="199">
        <v>183000</v>
      </c>
      <c r="R24" s="200">
        <v>142.65734265734267</v>
      </c>
      <c r="S24" s="200">
        <v>100</v>
      </c>
      <c r="T24" s="200">
        <v>0.40468472025157004</v>
      </c>
      <c r="U24" s="199">
        <v>441000</v>
      </c>
      <c r="V24" s="199">
        <v>0</v>
      </c>
      <c r="W24" s="199">
        <v>0</v>
      </c>
      <c r="X24" s="199">
        <v>441000</v>
      </c>
      <c r="Y24" s="199">
        <v>387000</v>
      </c>
      <c r="Z24" s="198">
        <v>387000</v>
      </c>
      <c r="AA24" s="199">
        <v>0</v>
      </c>
      <c r="AB24" s="199">
        <v>0</v>
      </c>
      <c r="AC24" s="200">
        <v>87.755102040816325</v>
      </c>
      <c r="AD24" s="200">
        <v>100</v>
      </c>
      <c r="AE24" s="200">
        <v>0.2498325702164122</v>
      </c>
      <c r="AF24" s="199">
        <v>225000</v>
      </c>
      <c r="AG24" s="200">
        <v>58.139534883720934</v>
      </c>
      <c r="AH24" s="200">
        <v>0.15485215003515784</v>
      </c>
      <c r="AI24" s="198">
        <v>225000</v>
      </c>
      <c r="AJ24" s="307"/>
      <c r="AK24" s="307"/>
      <c r="AL24" s="307"/>
      <c r="AM24" s="307"/>
      <c r="AN24" s="307"/>
      <c r="AO24" s="307"/>
      <c r="AP24" s="308"/>
    </row>
    <row r="25" spans="1:42" ht="24" customHeight="1" x14ac:dyDescent="0.15">
      <c r="A25" s="194" t="s">
        <v>82</v>
      </c>
      <c r="B25" s="195" t="s">
        <v>59</v>
      </c>
      <c r="C25" s="195" t="s">
        <v>40</v>
      </c>
      <c r="D25" s="195" t="s">
        <v>40</v>
      </c>
      <c r="E25" s="195" t="s">
        <v>93</v>
      </c>
      <c r="F25" s="196" t="s">
        <v>94</v>
      </c>
      <c r="G25" s="197" t="s">
        <v>46</v>
      </c>
      <c r="H25" s="197" t="s">
        <v>139</v>
      </c>
      <c r="I25" s="198">
        <v>50000</v>
      </c>
      <c r="J25" s="198">
        <v>0</v>
      </c>
      <c r="K25" s="198">
        <v>0</v>
      </c>
      <c r="L25" s="198">
        <v>50000</v>
      </c>
      <c r="M25" s="199">
        <v>100000</v>
      </c>
      <c r="N25" s="198">
        <v>100000</v>
      </c>
      <c r="O25" s="198">
        <v>0</v>
      </c>
      <c r="P25" s="198">
        <v>0</v>
      </c>
      <c r="Q25" s="199">
        <v>50000</v>
      </c>
      <c r="R25" s="200">
        <v>200</v>
      </c>
      <c r="S25" s="200">
        <v>100</v>
      </c>
      <c r="T25" s="200">
        <v>6.6124954289472224E-2</v>
      </c>
      <c r="U25" s="199">
        <v>50000</v>
      </c>
      <c r="V25" s="199">
        <v>0</v>
      </c>
      <c r="W25" s="199">
        <v>0</v>
      </c>
      <c r="X25" s="199">
        <v>50000</v>
      </c>
      <c r="Y25" s="199">
        <v>27500</v>
      </c>
      <c r="Z25" s="198">
        <v>27500</v>
      </c>
      <c r="AA25" s="199">
        <v>0</v>
      </c>
      <c r="AB25" s="199">
        <v>0</v>
      </c>
      <c r="AC25" s="200">
        <v>55.000000000000007</v>
      </c>
      <c r="AD25" s="200">
        <v>100</v>
      </c>
      <c r="AE25" s="200">
        <v>1.7752960415894924E-2</v>
      </c>
      <c r="AF25" s="199">
        <v>72500</v>
      </c>
      <c r="AG25" s="200">
        <v>263.63636363636363</v>
      </c>
      <c r="AH25" s="200">
        <v>4.8371993873577296E-2</v>
      </c>
      <c r="AI25" s="198">
        <v>72500</v>
      </c>
      <c r="AJ25" s="307"/>
      <c r="AK25" s="307"/>
      <c r="AL25" s="307"/>
      <c r="AM25" s="307"/>
      <c r="AN25" s="307"/>
      <c r="AO25" s="307"/>
      <c r="AP25" s="308"/>
    </row>
    <row r="26" spans="1:42" ht="24" customHeight="1" x14ac:dyDescent="0.15">
      <c r="A26" s="194" t="s">
        <v>82</v>
      </c>
      <c r="B26" s="195" t="s">
        <v>59</v>
      </c>
      <c r="C26" s="195" t="s">
        <v>40</v>
      </c>
      <c r="D26" s="195" t="s">
        <v>40</v>
      </c>
      <c r="E26" s="195" t="s">
        <v>95</v>
      </c>
      <c r="F26" s="196" t="s">
        <v>96</v>
      </c>
      <c r="G26" s="197" t="s">
        <v>46</v>
      </c>
      <c r="H26" s="197" t="s">
        <v>190</v>
      </c>
      <c r="I26" s="198">
        <v>50000</v>
      </c>
      <c r="J26" s="198">
        <v>0</v>
      </c>
      <c r="K26" s="198">
        <v>0</v>
      </c>
      <c r="L26" s="198">
        <v>50000</v>
      </c>
      <c r="M26" s="199">
        <v>76000</v>
      </c>
      <c r="N26" s="198">
        <v>76000</v>
      </c>
      <c r="O26" s="198">
        <v>0</v>
      </c>
      <c r="P26" s="198">
        <v>0</v>
      </c>
      <c r="Q26" s="199">
        <v>26000</v>
      </c>
      <c r="R26" s="200">
        <v>152</v>
      </c>
      <c r="S26" s="200">
        <v>100</v>
      </c>
      <c r="T26" s="200">
        <v>5.0254965259998896E-2</v>
      </c>
      <c r="U26" s="199">
        <v>65000</v>
      </c>
      <c r="V26" s="199">
        <v>0</v>
      </c>
      <c r="W26" s="199">
        <v>0</v>
      </c>
      <c r="X26" s="199">
        <v>65000</v>
      </c>
      <c r="Y26" s="199">
        <v>63000</v>
      </c>
      <c r="Z26" s="198">
        <v>63000</v>
      </c>
      <c r="AA26" s="199">
        <v>0</v>
      </c>
      <c r="AB26" s="199">
        <v>0</v>
      </c>
      <c r="AC26" s="200">
        <v>96.92307692307692</v>
      </c>
      <c r="AD26" s="200">
        <v>100</v>
      </c>
      <c r="AE26" s="200">
        <v>4.0670418407322918E-2</v>
      </c>
      <c r="AF26" s="199">
        <v>13000</v>
      </c>
      <c r="AG26" s="200">
        <v>20.634920634920633</v>
      </c>
      <c r="AH26" s="200">
        <v>9.5845468526759778E-3</v>
      </c>
      <c r="AI26" s="198">
        <v>13000</v>
      </c>
      <c r="AJ26" s="307"/>
      <c r="AK26" s="307"/>
      <c r="AL26" s="307"/>
      <c r="AM26" s="307"/>
      <c r="AN26" s="307"/>
      <c r="AO26" s="307"/>
      <c r="AP26" s="308"/>
    </row>
    <row r="27" spans="1:42" ht="24" customHeight="1" x14ac:dyDescent="0.15">
      <c r="A27" s="194" t="s">
        <v>82</v>
      </c>
      <c r="B27" s="195" t="s">
        <v>59</v>
      </c>
      <c r="C27" s="195" t="s">
        <v>40</v>
      </c>
      <c r="D27" s="195" t="s">
        <v>40</v>
      </c>
      <c r="E27" s="195" t="s">
        <v>97</v>
      </c>
      <c r="F27" s="196" t="s">
        <v>98</v>
      </c>
      <c r="G27" s="197" t="s">
        <v>46</v>
      </c>
      <c r="H27" s="197" t="s">
        <v>139</v>
      </c>
      <c r="I27" s="198">
        <v>250000</v>
      </c>
      <c r="J27" s="198">
        <v>-250000</v>
      </c>
      <c r="K27" s="198">
        <v>0</v>
      </c>
      <c r="L27" s="198">
        <v>0</v>
      </c>
      <c r="M27" s="199">
        <v>0</v>
      </c>
      <c r="N27" s="198">
        <v>0</v>
      </c>
      <c r="O27" s="198">
        <v>0</v>
      </c>
      <c r="P27" s="198">
        <v>0</v>
      </c>
      <c r="Q27" s="199">
        <v>0</v>
      </c>
      <c r="R27" s="200" t="s">
        <v>38</v>
      </c>
      <c r="S27" s="200" t="s">
        <v>38</v>
      </c>
      <c r="T27" s="200">
        <v>0</v>
      </c>
      <c r="U27" s="199">
        <v>250000</v>
      </c>
      <c r="V27" s="199">
        <v>-250000</v>
      </c>
      <c r="W27" s="199">
        <v>0</v>
      </c>
      <c r="X27" s="199">
        <v>0</v>
      </c>
      <c r="Y27" s="199">
        <v>0</v>
      </c>
      <c r="Z27" s="198">
        <v>0</v>
      </c>
      <c r="AA27" s="199">
        <v>0</v>
      </c>
      <c r="AB27" s="199">
        <v>0</v>
      </c>
      <c r="AC27" s="200" t="s">
        <v>38</v>
      </c>
      <c r="AD27" s="200" t="s">
        <v>38</v>
      </c>
      <c r="AE27" s="200">
        <v>0</v>
      </c>
      <c r="AF27" s="199">
        <v>0</v>
      </c>
      <c r="AG27" s="200">
        <v>0</v>
      </c>
      <c r="AH27" s="200">
        <v>0</v>
      </c>
      <c r="AI27" s="198">
        <v>0</v>
      </c>
      <c r="AJ27" s="307"/>
      <c r="AK27" s="307"/>
      <c r="AL27" s="307"/>
      <c r="AM27" s="307"/>
      <c r="AN27" s="307"/>
      <c r="AO27" s="307"/>
      <c r="AP27" s="308"/>
    </row>
    <row r="28" spans="1:42" ht="24" customHeight="1" x14ac:dyDescent="0.15">
      <c r="A28" s="194" t="s">
        <v>82</v>
      </c>
      <c r="B28" s="195" t="s">
        <v>59</v>
      </c>
      <c r="C28" s="195" t="s">
        <v>40</v>
      </c>
      <c r="D28" s="195" t="s">
        <v>40</v>
      </c>
      <c r="E28" s="195" t="s">
        <v>99</v>
      </c>
      <c r="F28" s="196" t="s">
        <v>100</v>
      </c>
      <c r="G28" s="197" t="s">
        <v>46</v>
      </c>
      <c r="H28" s="197" t="s">
        <v>190</v>
      </c>
      <c r="I28" s="198">
        <v>600000</v>
      </c>
      <c r="J28" s="198">
        <v>0</v>
      </c>
      <c r="K28" s="198">
        <v>0</v>
      </c>
      <c r="L28" s="198">
        <v>600000</v>
      </c>
      <c r="M28" s="199">
        <v>440000</v>
      </c>
      <c r="N28" s="198">
        <v>440000</v>
      </c>
      <c r="O28" s="198">
        <v>0</v>
      </c>
      <c r="P28" s="198">
        <v>0</v>
      </c>
      <c r="Q28" s="199">
        <v>-160000</v>
      </c>
      <c r="R28" s="200">
        <v>73.333333333333329</v>
      </c>
      <c r="S28" s="200">
        <v>100</v>
      </c>
      <c r="T28" s="200">
        <v>0.29094979887367778</v>
      </c>
      <c r="U28" s="199">
        <v>800000</v>
      </c>
      <c r="V28" s="199">
        <v>-400000</v>
      </c>
      <c r="W28" s="199">
        <v>0</v>
      </c>
      <c r="X28" s="199">
        <v>400000</v>
      </c>
      <c r="Y28" s="199">
        <v>240000</v>
      </c>
      <c r="Z28" s="198">
        <v>240000</v>
      </c>
      <c r="AA28" s="199">
        <v>0</v>
      </c>
      <c r="AB28" s="199">
        <v>0</v>
      </c>
      <c r="AC28" s="200">
        <v>60</v>
      </c>
      <c r="AD28" s="200">
        <v>100</v>
      </c>
      <c r="AE28" s="200">
        <v>0.15493492726599206</v>
      </c>
      <c r="AF28" s="199">
        <v>200000</v>
      </c>
      <c r="AG28" s="200">
        <v>83.333333333333343</v>
      </c>
      <c r="AH28" s="200">
        <v>0.13601487160768572</v>
      </c>
      <c r="AI28" s="198">
        <v>200000</v>
      </c>
      <c r="AJ28" s="307"/>
      <c r="AK28" s="307"/>
      <c r="AL28" s="307"/>
      <c r="AM28" s="307"/>
      <c r="AN28" s="307"/>
      <c r="AO28" s="307"/>
      <c r="AP28" s="308"/>
    </row>
    <row r="29" spans="1:42" ht="24" customHeight="1" x14ac:dyDescent="0.15">
      <c r="A29" s="194" t="s">
        <v>82</v>
      </c>
      <c r="B29" s="195" t="s">
        <v>59</v>
      </c>
      <c r="C29" s="195" t="s">
        <v>40</v>
      </c>
      <c r="D29" s="195" t="s">
        <v>40</v>
      </c>
      <c r="E29" s="195" t="s">
        <v>101</v>
      </c>
      <c r="F29" s="196" t="s">
        <v>102</v>
      </c>
      <c r="G29" s="197" t="s">
        <v>46</v>
      </c>
      <c r="H29" s="197" t="s">
        <v>190</v>
      </c>
      <c r="I29" s="198">
        <v>17000</v>
      </c>
      <c r="J29" s="198">
        <v>0</v>
      </c>
      <c r="K29" s="198">
        <v>0</v>
      </c>
      <c r="L29" s="198">
        <v>17000</v>
      </c>
      <c r="M29" s="199">
        <v>15261</v>
      </c>
      <c r="N29" s="198">
        <v>15261</v>
      </c>
      <c r="O29" s="198">
        <v>0</v>
      </c>
      <c r="P29" s="198">
        <v>0</v>
      </c>
      <c r="Q29" s="199">
        <v>-1739</v>
      </c>
      <c r="R29" s="200">
        <v>89.770588235294113</v>
      </c>
      <c r="S29" s="200">
        <v>100</v>
      </c>
      <c r="T29" s="200">
        <v>1.0091329274116356E-2</v>
      </c>
      <c r="U29" s="199">
        <v>57000</v>
      </c>
      <c r="V29" s="199">
        <v>0</v>
      </c>
      <c r="W29" s="199">
        <v>0</v>
      </c>
      <c r="X29" s="199">
        <v>57000</v>
      </c>
      <c r="Y29" s="199">
        <v>10307</v>
      </c>
      <c r="Z29" s="198">
        <v>10307</v>
      </c>
      <c r="AA29" s="199">
        <v>0</v>
      </c>
      <c r="AB29" s="199">
        <v>0</v>
      </c>
      <c r="AC29" s="200">
        <v>18.082456140350878</v>
      </c>
      <c r="AD29" s="200">
        <v>100</v>
      </c>
      <c r="AE29" s="200">
        <v>6.6538095638774171E-3</v>
      </c>
      <c r="AF29" s="199">
        <v>4954</v>
      </c>
      <c r="AG29" s="200">
        <v>48.064422237314446</v>
      </c>
      <c r="AH29" s="200">
        <v>3.4375197102389388E-3</v>
      </c>
      <c r="AI29" s="198">
        <v>4954</v>
      </c>
      <c r="AJ29" s="307"/>
      <c r="AK29" s="307"/>
      <c r="AL29" s="307"/>
      <c r="AM29" s="307"/>
      <c r="AN29" s="307"/>
      <c r="AO29" s="307"/>
      <c r="AP29" s="308"/>
    </row>
    <row r="30" spans="1:42" ht="24" customHeight="1" x14ac:dyDescent="0.15">
      <c r="A30" s="194" t="s">
        <v>82</v>
      </c>
      <c r="B30" s="195" t="s">
        <v>59</v>
      </c>
      <c r="C30" s="195" t="s">
        <v>40</v>
      </c>
      <c r="D30" s="195" t="s">
        <v>40</v>
      </c>
      <c r="E30" s="195" t="s">
        <v>103</v>
      </c>
      <c r="F30" s="196" t="s">
        <v>104</v>
      </c>
      <c r="G30" s="197" t="s">
        <v>46</v>
      </c>
      <c r="H30" s="197" t="s">
        <v>190</v>
      </c>
      <c r="I30" s="198">
        <v>480000</v>
      </c>
      <c r="J30" s="198">
        <v>0</v>
      </c>
      <c r="K30" s="198">
        <v>0</v>
      </c>
      <c r="L30" s="198">
        <v>480000</v>
      </c>
      <c r="M30" s="199">
        <v>480000</v>
      </c>
      <c r="N30" s="198">
        <v>480000</v>
      </c>
      <c r="O30" s="198">
        <v>0</v>
      </c>
      <c r="P30" s="198">
        <v>0</v>
      </c>
      <c r="Q30" s="199">
        <v>0</v>
      </c>
      <c r="R30" s="200">
        <v>100</v>
      </c>
      <c r="S30" s="200">
        <v>100</v>
      </c>
      <c r="T30" s="200">
        <v>0.31739978058946666</v>
      </c>
      <c r="U30" s="199">
        <v>480000</v>
      </c>
      <c r="V30" s="199">
        <v>0</v>
      </c>
      <c r="W30" s="199">
        <v>0</v>
      </c>
      <c r="X30" s="199">
        <v>480000</v>
      </c>
      <c r="Y30" s="199">
        <v>480000</v>
      </c>
      <c r="Z30" s="198">
        <v>480000</v>
      </c>
      <c r="AA30" s="199">
        <v>0</v>
      </c>
      <c r="AB30" s="199">
        <v>0</v>
      </c>
      <c r="AC30" s="200">
        <v>100</v>
      </c>
      <c r="AD30" s="200">
        <v>100</v>
      </c>
      <c r="AE30" s="200">
        <v>0.30986985453198412</v>
      </c>
      <c r="AF30" s="199">
        <v>0</v>
      </c>
      <c r="AG30" s="200">
        <v>0</v>
      </c>
      <c r="AH30" s="200">
        <v>7.5299260574825388E-3</v>
      </c>
      <c r="AI30" s="198">
        <v>0</v>
      </c>
      <c r="AJ30" s="307"/>
      <c r="AK30" s="307"/>
      <c r="AL30" s="307"/>
      <c r="AM30" s="307"/>
      <c r="AN30" s="307"/>
      <c r="AO30" s="307"/>
      <c r="AP30" s="308"/>
    </row>
    <row r="31" spans="1:42" ht="24" customHeight="1" x14ac:dyDescent="0.15">
      <c r="A31" s="194" t="s">
        <v>82</v>
      </c>
      <c r="B31" s="195" t="s">
        <v>59</v>
      </c>
      <c r="C31" s="195" t="s">
        <v>40</v>
      </c>
      <c r="D31" s="195" t="s">
        <v>40</v>
      </c>
      <c r="E31" s="195" t="s">
        <v>105</v>
      </c>
      <c r="F31" s="196" t="s">
        <v>106</v>
      </c>
      <c r="G31" s="197" t="s">
        <v>46</v>
      </c>
      <c r="H31" s="197" t="s">
        <v>190</v>
      </c>
      <c r="I31" s="198">
        <v>60000</v>
      </c>
      <c r="J31" s="198">
        <v>0</v>
      </c>
      <c r="K31" s="198">
        <v>0</v>
      </c>
      <c r="L31" s="198">
        <v>60000</v>
      </c>
      <c r="M31" s="199">
        <v>60000</v>
      </c>
      <c r="N31" s="198">
        <v>60000</v>
      </c>
      <c r="O31" s="198">
        <v>0</v>
      </c>
      <c r="P31" s="198">
        <v>0</v>
      </c>
      <c r="Q31" s="199">
        <v>0</v>
      </c>
      <c r="R31" s="200">
        <v>100</v>
      </c>
      <c r="S31" s="200">
        <v>100</v>
      </c>
      <c r="T31" s="200">
        <v>3.9674972573683333E-2</v>
      </c>
      <c r="U31" s="199">
        <v>0</v>
      </c>
      <c r="V31" s="199">
        <v>0</v>
      </c>
      <c r="W31" s="199">
        <v>0</v>
      </c>
      <c r="X31" s="199">
        <v>0</v>
      </c>
      <c r="Y31" s="199">
        <v>0</v>
      </c>
      <c r="Z31" s="198">
        <v>0</v>
      </c>
      <c r="AA31" s="199">
        <v>0</v>
      </c>
      <c r="AB31" s="199">
        <v>0</v>
      </c>
      <c r="AC31" s="200" t="s">
        <v>38</v>
      </c>
      <c r="AD31" s="200" t="s">
        <v>38</v>
      </c>
      <c r="AE31" s="200">
        <v>0</v>
      </c>
      <c r="AF31" s="199">
        <v>60000</v>
      </c>
      <c r="AG31" s="200" t="s">
        <v>193</v>
      </c>
      <c r="AH31" s="200">
        <v>3.9674972573683333E-2</v>
      </c>
      <c r="AI31" s="198">
        <v>60000</v>
      </c>
      <c r="AJ31" s="307"/>
      <c r="AK31" s="307"/>
      <c r="AL31" s="307"/>
      <c r="AM31" s="307"/>
      <c r="AN31" s="307"/>
      <c r="AO31" s="307"/>
      <c r="AP31" s="308"/>
    </row>
    <row r="32" spans="1:42" ht="24" customHeight="1" x14ac:dyDescent="0.15">
      <c r="A32" s="363" t="s">
        <v>107</v>
      </c>
      <c r="B32" s="364"/>
      <c r="C32" s="364"/>
      <c r="D32" s="364"/>
      <c r="E32" s="364"/>
      <c r="F32" s="364"/>
      <c r="G32" s="364"/>
      <c r="H32" s="364"/>
      <c r="I32" s="203">
        <v>16818000</v>
      </c>
      <c r="J32" s="203">
        <v>167029000</v>
      </c>
      <c r="K32" s="203">
        <v>7349000</v>
      </c>
      <c r="L32" s="203">
        <v>191196000</v>
      </c>
      <c r="M32" s="204"/>
      <c r="N32" s="203">
        <v>151228838</v>
      </c>
      <c r="O32" s="203">
        <v>151228838</v>
      </c>
      <c r="P32" s="203">
        <v>151228838</v>
      </c>
      <c r="Q32" s="204"/>
      <c r="R32" s="204"/>
      <c r="S32" s="204"/>
      <c r="T32" s="204"/>
      <c r="U32" s="204"/>
      <c r="V32" s="204"/>
      <c r="W32" s="204"/>
      <c r="X32" s="204"/>
      <c r="Y32" s="204"/>
      <c r="Z32" s="203">
        <v>154903742</v>
      </c>
      <c r="AA32" s="204"/>
      <c r="AB32" s="204"/>
      <c r="AC32" s="204"/>
      <c r="AD32" s="204"/>
      <c r="AE32" s="204"/>
      <c r="AF32" s="204"/>
      <c r="AG32" s="204"/>
      <c r="AH32" s="204"/>
      <c r="AI32" s="203">
        <f>N32-Z32</f>
        <v>-3674904</v>
      </c>
      <c r="AJ32" s="309"/>
      <c r="AK32" s="309"/>
      <c r="AL32" s="309"/>
      <c r="AM32" s="309"/>
      <c r="AN32" s="309"/>
      <c r="AO32" s="309"/>
      <c r="AP32" s="310"/>
    </row>
    <row r="33" spans="1:42" ht="40.5" customHeight="1" x14ac:dyDescent="0.15">
      <c r="A33" s="160"/>
      <c r="B33" s="160"/>
      <c r="C33" s="160"/>
      <c r="D33" s="160"/>
      <c r="E33" s="160"/>
      <c r="F33" s="98"/>
      <c r="G33" s="161"/>
      <c r="H33" s="161"/>
      <c r="I33" s="162"/>
      <c r="J33" s="162"/>
      <c r="K33" s="162"/>
      <c r="L33" s="162"/>
      <c r="M33" s="168"/>
      <c r="N33" s="162"/>
      <c r="O33" s="162"/>
      <c r="P33" s="162"/>
      <c r="Q33" s="168"/>
      <c r="R33" s="168"/>
      <c r="S33" s="168"/>
      <c r="T33" s="168"/>
      <c r="U33" s="168"/>
      <c r="V33" s="168"/>
      <c r="W33" s="168"/>
      <c r="X33" s="168"/>
      <c r="Y33" s="168"/>
      <c r="Z33" s="162"/>
      <c r="AA33" s="168"/>
      <c r="AB33" s="168"/>
      <c r="AC33" s="168"/>
      <c r="AD33" s="168"/>
      <c r="AE33" s="168"/>
      <c r="AF33" s="168"/>
      <c r="AG33" s="168"/>
      <c r="AH33" s="168"/>
      <c r="AI33" s="163"/>
      <c r="AJ33" s="311"/>
      <c r="AK33" s="311"/>
      <c r="AL33" s="311"/>
      <c r="AM33" s="311"/>
      <c r="AN33" s="311"/>
      <c r="AO33" s="311"/>
      <c r="AP33" s="311"/>
    </row>
    <row r="34" spans="1:42" ht="40.5" customHeight="1" x14ac:dyDescent="0.15">
      <c r="A34" s="153" t="s">
        <v>151</v>
      </c>
      <c r="B34" s="154" t="s">
        <v>152</v>
      </c>
      <c r="C34" s="154" t="s">
        <v>153</v>
      </c>
      <c r="D34" s="155" t="s">
        <v>154</v>
      </c>
      <c r="E34" s="155" t="s">
        <v>155</v>
      </c>
      <c r="F34" s="155" t="s">
        <v>156</v>
      </c>
      <c r="G34" s="154" t="s">
        <v>157</v>
      </c>
      <c r="H34" s="154" t="s">
        <v>158</v>
      </c>
      <c r="I34" s="155" t="s">
        <v>159</v>
      </c>
      <c r="J34" s="155" t="s">
        <v>160</v>
      </c>
      <c r="K34" s="154" t="s">
        <v>161</v>
      </c>
      <c r="L34" s="155" t="s">
        <v>162</v>
      </c>
      <c r="M34" s="169"/>
      <c r="N34" s="154" t="s">
        <v>168</v>
      </c>
      <c r="O34" s="154"/>
      <c r="P34" s="154"/>
      <c r="Q34" s="169"/>
      <c r="R34" s="169"/>
      <c r="S34" s="169"/>
      <c r="T34" s="169"/>
      <c r="U34" s="169"/>
      <c r="V34" s="169"/>
      <c r="W34" s="169"/>
      <c r="X34" s="169"/>
      <c r="Y34" s="169"/>
      <c r="Z34" s="154" t="s">
        <v>169</v>
      </c>
      <c r="AA34" s="169"/>
      <c r="AB34" s="169"/>
      <c r="AC34" s="169"/>
      <c r="AD34" s="169"/>
      <c r="AE34" s="169"/>
      <c r="AF34" s="169"/>
      <c r="AG34" s="169"/>
      <c r="AH34" s="169"/>
      <c r="AI34" s="154" t="s">
        <v>170</v>
      </c>
      <c r="AJ34" s="312" t="s">
        <v>163</v>
      </c>
      <c r="AK34" s="312" t="s">
        <v>195</v>
      </c>
      <c r="AL34" s="312" t="s">
        <v>171</v>
      </c>
      <c r="AM34" s="312" t="s">
        <v>164</v>
      </c>
      <c r="AN34" s="312" t="s">
        <v>165</v>
      </c>
      <c r="AO34" s="312" t="s">
        <v>166</v>
      </c>
      <c r="AP34" s="313" t="s">
        <v>167</v>
      </c>
    </row>
    <row r="35" spans="1:42" ht="24" customHeight="1" x14ac:dyDescent="0.15">
      <c r="A35" s="156" t="s">
        <v>73</v>
      </c>
      <c r="B35" s="92" t="s">
        <v>38</v>
      </c>
      <c r="C35" s="92" t="s">
        <v>38</v>
      </c>
      <c r="D35" s="92" t="s">
        <v>38</v>
      </c>
      <c r="E35" s="92" t="s">
        <v>38</v>
      </c>
      <c r="F35" s="93" t="s">
        <v>74</v>
      </c>
      <c r="G35" s="94" t="s">
        <v>38</v>
      </c>
      <c r="H35" s="94"/>
      <c r="I35" s="164">
        <v>686000</v>
      </c>
      <c r="J35" s="164">
        <v>12000</v>
      </c>
      <c r="K35" s="164">
        <v>0</v>
      </c>
      <c r="L35" s="164">
        <v>698000</v>
      </c>
      <c r="M35" s="164">
        <v>661107</v>
      </c>
      <c r="N35" s="164">
        <v>661107</v>
      </c>
      <c r="O35" s="164">
        <v>0</v>
      </c>
      <c r="P35" s="164">
        <v>0</v>
      </c>
      <c r="Q35" s="164">
        <v>-36893</v>
      </c>
      <c r="R35" s="172" t="s">
        <v>38</v>
      </c>
      <c r="S35" s="172" t="s">
        <v>38</v>
      </c>
      <c r="T35" s="172" t="s">
        <v>38</v>
      </c>
      <c r="U35" s="164">
        <v>151000</v>
      </c>
      <c r="V35" s="164">
        <v>18000</v>
      </c>
      <c r="W35" s="164">
        <v>0</v>
      </c>
      <c r="X35" s="164">
        <v>169000</v>
      </c>
      <c r="Y35" s="164">
        <v>165790</v>
      </c>
      <c r="Z35" s="164">
        <v>165790</v>
      </c>
      <c r="AA35" s="164">
        <v>0</v>
      </c>
      <c r="AB35" s="164">
        <v>0</v>
      </c>
      <c r="AC35" s="172" t="s">
        <v>38</v>
      </c>
      <c r="AD35" s="172" t="s">
        <v>38</v>
      </c>
      <c r="AE35" s="172" t="s">
        <v>38</v>
      </c>
      <c r="AF35" s="164">
        <v>495317</v>
      </c>
      <c r="AG35" s="172" t="s">
        <v>38</v>
      </c>
      <c r="AH35" s="172" t="s">
        <v>38</v>
      </c>
      <c r="AI35" s="164">
        <v>495317</v>
      </c>
      <c r="AJ35" s="314"/>
      <c r="AK35" s="314"/>
      <c r="AL35" s="314"/>
      <c r="AM35" s="314"/>
      <c r="AN35" s="314"/>
      <c r="AO35" s="314"/>
      <c r="AP35" s="315"/>
    </row>
    <row r="36" spans="1:42" ht="24" customHeight="1" x14ac:dyDescent="0.15">
      <c r="A36" s="158" t="s">
        <v>73</v>
      </c>
      <c r="B36" s="95" t="s">
        <v>64</v>
      </c>
      <c r="C36" s="95" t="s">
        <v>40</v>
      </c>
      <c r="D36" s="95" t="s">
        <v>59</v>
      </c>
      <c r="E36" s="95" t="s">
        <v>61</v>
      </c>
      <c r="F36" s="96" t="s">
        <v>122</v>
      </c>
      <c r="G36" s="97" t="s">
        <v>123</v>
      </c>
      <c r="H36" s="97" t="s">
        <v>142</v>
      </c>
      <c r="I36" s="157">
        <v>6000</v>
      </c>
      <c r="J36" s="157">
        <v>1000</v>
      </c>
      <c r="K36" s="157">
        <v>0</v>
      </c>
      <c r="L36" s="157">
        <v>7000</v>
      </c>
      <c r="M36" s="166">
        <v>7000</v>
      </c>
      <c r="N36" s="157">
        <v>7000</v>
      </c>
      <c r="O36" s="157">
        <v>0</v>
      </c>
      <c r="P36" s="157">
        <v>0</v>
      </c>
      <c r="Q36" s="166">
        <v>0</v>
      </c>
      <c r="R36" s="171" t="s">
        <v>38</v>
      </c>
      <c r="S36" s="171" t="s">
        <v>38</v>
      </c>
      <c r="T36" s="171" t="s">
        <v>38</v>
      </c>
      <c r="U36" s="166">
        <v>6000</v>
      </c>
      <c r="V36" s="166">
        <v>0</v>
      </c>
      <c r="W36" s="166">
        <v>0</v>
      </c>
      <c r="X36" s="166">
        <v>6000</v>
      </c>
      <c r="Y36" s="166">
        <v>6500</v>
      </c>
      <c r="Z36" s="157">
        <v>6500</v>
      </c>
      <c r="AA36" s="166">
        <v>0</v>
      </c>
      <c r="AB36" s="166">
        <v>0</v>
      </c>
      <c r="AC36" s="171" t="s">
        <v>38</v>
      </c>
      <c r="AD36" s="171" t="s">
        <v>38</v>
      </c>
      <c r="AE36" s="171" t="s">
        <v>38</v>
      </c>
      <c r="AF36" s="166">
        <v>500</v>
      </c>
      <c r="AG36" s="171" t="s">
        <v>38</v>
      </c>
      <c r="AH36" s="171" t="s">
        <v>38</v>
      </c>
      <c r="AI36" s="157">
        <f t="shared" ref="AI36:AI44" si="4">N36-Z36</f>
        <v>500</v>
      </c>
      <c r="AJ36" s="316"/>
      <c r="AK36" s="316"/>
      <c r="AL36" s="316"/>
      <c r="AM36" s="316"/>
      <c r="AN36" s="316"/>
      <c r="AO36" s="316"/>
      <c r="AP36" s="317"/>
    </row>
    <row r="37" spans="1:42" ht="24" customHeight="1" x14ac:dyDescent="0.15">
      <c r="A37" s="158" t="s">
        <v>73</v>
      </c>
      <c r="B37" s="95" t="s">
        <v>64</v>
      </c>
      <c r="C37" s="95" t="s">
        <v>40</v>
      </c>
      <c r="D37" s="95" t="s">
        <v>59</v>
      </c>
      <c r="E37" s="95" t="s">
        <v>124</v>
      </c>
      <c r="F37" s="96" t="s">
        <v>125</v>
      </c>
      <c r="G37" s="97" t="s">
        <v>123</v>
      </c>
      <c r="H37" s="97" t="s">
        <v>142</v>
      </c>
      <c r="I37" s="157">
        <v>55000</v>
      </c>
      <c r="J37" s="157">
        <v>4000</v>
      </c>
      <c r="K37" s="157">
        <v>0</v>
      </c>
      <c r="L37" s="157">
        <v>59000</v>
      </c>
      <c r="M37" s="166">
        <v>59000</v>
      </c>
      <c r="N37" s="157">
        <v>59000</v>
      </c>
      <c r="O37" s="157">
        <v>0</v>
      </c>
      <c r="P37" s="157">
        <v>0</v>
      </c>
      <c r="Q37" s="166">
        <v>0</v>
      </c>
      <c r="R37" s="171" t="s">
        <v>38</v>
      </c>
      <c r="S37" s="171" t="s">
        <v>38</v>
      </c>
      <c r="T37" s="171" t="s">
        <v>38</v>
      </c>
      <c r="U37" s="166">
        <v>55000</v>
      </c>
      <c r="V37" s="166">
        <v>3000</v>
      </c>
      <c r="W37" s="166">
        <v>0</v>
      </c>
      <c r="X37" s="166">
        <v>58000</v>
      </c>
      <c r="Y37" s="166">
        <v>58000</v>
      </c>
      <c r="Z37" s="157">
        <v>58000</v>
      </c>
      <c r="AA37" s="166">
        <v>0</v>
      </c>
      <c r="AB37" s="166">
        <v>0</v>
      </c>
      <c r="AC37" s="171" t="s">
        <v>38</v>
      </c>
      <c r="AD37" s="171" t="s">
        <v>38</v>
      </c>
      <c r="AE37" s="171" t="s">
        <v>38</v>
      </c>
      <c r="AF37" s="166">
        <v>1000</v>
      </c>
      <c r="AG37" s="171" t="s">
        <v>38</v>
      </c>
      <c r="AH37" s="171" t="s">
        <v>38</v>
      </c>
      <c r="AI37" s="157">
        <f t="shared" si="4"/>
        <v>1000</v>
      </c>
      <c r="AJ37" s="316"/>
      <c r="AK37" s="316"/>
      <c r="AL37" s="316"/>
      <c r="AM37" s="316"/>
      <c r="AN37" s="316"/>
      <c r="AO37" s="316"/>
      <c r="AP37" s="317"/>
    </row>
    <row r="38" spans="1:42" ht="24" customHeight="1" x14ac:dyDescent="0.15">
      <c r="A38" s="158" t="s">
        <v>73</v>
      </c>
      <c r="B38" s="95" t="s">
        <v>64</v>
      </c>
      <c r="C38" s="95" t="s">
        <v>40</v>
      </c>
      <c r="D38" s="95" t="s">
        <v>59</v>
      </c>
      <c r="E38" s="95" t="s">
        <v>52</v>
      </c>
      <c r="F38" s="96" t="s">
        <v>126</v>
      </c>
      <c r="G38" s="97" t="s">
        <v>123</v>
      </c>
      <c r="H38" s="97" t="s">
        <v>142</v>
      </c>
      <c r="I38" s="157">
        <v>0</v>
      </c>
      <c r="J38" s="157">
        <v>0</v>
      </c>
      <c r="K38" s="157">
        <v>0</v>
      </c>
      <c r="L38" s="157">
        <v>0</v>
      </c>
      <c r="M38" s="166">
        <v>0</v>
      </c>
      <c r="N38" s="157">
        <v>0</v>
      </c>
      <c r="O38" s="157">
        <v>0</v>
      </c>
      <c r="P38" s="157">
        <v>0</v>
      </c>
      <c r="Q38" s="166">
        <v>0</v>
      </c>
      <c r="R38" s="171" t="s">
        <v>38</v>
      </c>
      <c r="S38" s="171" t="s">
        <v>38</v>
      </c>
      <c r="T38" s="171" t="s">
        <v>38</v>
      </c>
      <c r="U38" s="166">
        <v>60000</v>
      </c>
      <c r="V38" s="166">
        <v>9000</v>
      </c>
      <c r="W38" s="166">
        <v>0</v>
      </c>
      <c r="X38" s="166">
        <v>69000</v>
      </c>
      <c r="Y38" s="166">
        <v>65290</v>
      </c>
      <c r="Z38" s="157">
        <v>65290</v>
      </c>
      <c r="AA38" s="166">
        <v>0</v>
      </c>
      <c r="AB38" s="166">
        <v>0</v>
      </c>
      <c r="AC38" s="171" t="s">
        <v>38</v>
      </c>
      <c r="AD38" s="171" t="s">
        <v>38</v>
      </c>
      <c r="AE38" s="171" t="s">
        <v>38</v>
      </c>
      <c r="AF38" s="166">
        <v>-65290</v>
      </c>
      <c r="AG38" s="171" t="s">
        <v>38</v>
      </c>
      <c r="AH38" s="171" t="s">
        <v>38</v>
      </c>
      <c r="AI38" s="157">
        <f t="shared" si="4"/>
        <v>-65290</v>
      </c>
      <c r="AJ38" s="316"/>
      <c r="AK38" s="316"/>
      <c r="AL38" s="316"/>
      <c r="AM38" s="316"/>
      <c r="AN38" s="316"/>
      <c r="AO38" s="316"/>
      <c r="AP38" s="317"/>
    </row>
    <row r="39" spans="1:42" ht="24" customHeight="1" x14ac:dyDescent="0.15">
      <c r="A39" s="158" t="s">
        <v>73</v>
      </c>
      <c r="B39" s="95" t="s">
        <v>64</v>
      </c>
      <c r="C39" s="95" t="s">
        <v>40</v>
      </c>
      <c r="D39" s="95" t="s">
        <v>59</v>
      </c>
      <c r="E39" s="95" t="s">
        <v>127</v>
      </c>
      <c r="F39" s="96" t="s">
        <v>128</v>
      </c>
      <c r="G39" s="97" t="s">
        <v>123</v>
      </c>
      <c r="H39" s="97" t="s">
        <v>142</v>
      </c>
      <c r="I39" s="157">
        <v>260000</v>
      </c>
      <c r="J39" s="157">
        <v>15000</v>
      </c>
      <c r="K39" s="157">
        <v>0</v>
      </c>
      <c r="L39" s="157">
        <v>275000</v>
      </c>
      <c r="M39" s="166">
        <v>243095</v>
      </c>
      <c r="N39" s="157">
        <v>243095</v>
      </c>
      <c r="O39" s="157">
        <v>0</v>
      </c>
      <c r="P39" s="157">
        <v>0</v>
      </c>
      <c r="Q39" s="166">
        <v>-31905</v>
      </c>
      <c r="R39" s="171" t="s">
        <v>38</v>
      </c>
      <c r="S39" s="171" t="s">
        <v>38</v>
      </c>
      <c r="T39" s="171" t="s">
        <v>38</v>
      </c>
      <c r="U39" s="166">
        <v>0</v>
      </c>
      <c r="V39" s="166">
        <v>0</v>
      </c>
      <c r="W39" s="166">
        <v>0</v>
      </c>
      <c r="X39" s="166">
        <v>0</v>
      </c>
      <c r="Y39" s="166">
        <v>0</v>
      </c>
      <c r="Z39" s="157">
        <v>0</v>
      </c>
      <c r="AA39" s="166">
        <v>0</v>
      </c>
      <c r="AB39" s="166">
        <v>0</v>
      </c>
      <c r="AC39" s="171" t="s">
        <v>38</v>
      </c>
      <c r="AD39" s="171" t="s">
        <v>38</v>
      </c>
      <c r="AE39" s="171" t="s">
        <v>38</v>
      </c>
      <c r="AF39" s="166">
        <v>243095</v>
      </c>
      <c r="AG39" s="171" t="s">
        <v>38</v>
      </c>
      <c r="AH39" s="171" t="s">
        <v>38</v>
      </c>
      <c r="AI39" s="157">
        <f t="shared" si="4"/>
        <v>243095</v>
      </c>
      <c r="AJ39" s="316"/>
      <c r="AK39" s="316"/>
      <c r="AL39" s="316"/>
      <c r="AM39" s="316"/>
      <c r="AN39" s="316"/>
      <c r="AO39" s="316"/>
      <c r="AP39" s="317"/>
    </row>
    <row r="40" spans="1:42" ht="24" customHeight="1" x14ac:dyDescent="0.15">
      <c r="A40" s="158" t="s">
        <v>73</v>
      </c>
      <c r="B40" s="95" t="s">
        <v>64</v>
      </c>
      <c r="C40" s="95" t="s">
        <v>40</v>
      </c>
      <c r="D40" s="95" t="s">
        <v>59</v>
      </c>
      <c r="E40" s="95" t="s">
        <v>129</v>
      </c>
      <c r="F40" s="96" t="s">
        <v>130</v>
      </c>
      <c r="G40" s="97" t="s">
        <v>123</v>
      </c>
      <c r="H40" s="97" t="s">
        <v>142</v>
      </c>
      <c r="I40" s="157">
        <v>0</v>
      </c>
      <c r="J40" s="157">
        <v>4000</v>
      </c>
      <c r="K40" s="157">
        <v>0</v>
      </c>
      <c r="L40" s="157">
        <v>4000</v>
      </c>
      <c r="M40" s="166">
        <v>4000</v>
      </c>
      <c r="N40" s="157">
        <v>4000</v>
      </c>
      <c r="O40" s="157">
        <v>0</v>
      </c>
      <c r="P40" s="157">
        <v>0</v>
      </c>
      <c r="Q40" s="166">
        <v>0</v>
      </c>
      <c r="R40" s="171" t="s">
        <v>38</v>
      </c>
      <c r="S40" s="171" t="s">
        <v>38</v>
      </c>
      <c r="T40" s="171" t="s">
        <v>38</v>
      </c>
      <c r="U40" s="166">
        <v>4000</v>
      </c>
      <c r="V40" s="166">
        <v>0</v>
      </c>
      <c r="W40" s="166">
        <v>0</v>
      </c>
      <c r="X40" s="166">
        <v>4000</v>
      </c>
      <c r="Y40" s="166">
        <v>4000</v>
      </c>
      <c r="Z40" s="157">
        <v>4000</v>
      </c>
      <c r="AA40" s="166">
        <v>0</v>
      </c>
      <c r="AB40" s="166">
        <v>0</v>
      </c>
      <c r="AC40" s="171" t="s">
        <v>38</v>
      </c>
      <c r="AD40" s="171" t="s">
        <v>38</v>
      </c>
      <c r="AE40" s="171" t="s">
        <v>38</v>
      </c>
      <c r="AF40" s="166">
        <v>0</v>
      </c>
      <c r="AG40" s="171" t="s">
        <v>38</v>
      </c>
      <c r="AH40" s="171" t="s">
        <v>38</v>
      </c>
      <c r="AI40" s="157">
        <f t="shared" si="4"/>
        <v>0</v>
      </c>
      <c r="AJ40" s="316"/>
      <c r="AK40" s="316"/>
      <c r="AL40" s="316"/>
      <c r="AM40" s="316"/>
      <c r="AN40" s="316"/>
      <c r="AO40" s="316"/>
      <c r="AP40" s="317"/>
    </row>
    <row r="41" spans="1:42" ht="24" customHeight="1" x14ac:dyDescent="0.15">
      <c r="A41" s="158" t="s">
        <v>73</v>
      </c>
      <c r="B41" s="95" t="s">
        <v>64</v>
      </c>
      <c r="C41" s="95" t="s">
        <v>40</v>
      </c>
      <c r="D41" s="95" t="s">
        <v>59</v>
      </c>
      <c r="E41" s="95" t="s">
        <v>131</v>
      </c>
      <c r="F41" s="96" t="s">
        <v>132</v>
      </c>
      <c r="G41" s="97" t="s">
        <v>123</v>
      </c>
      <c r="H41" s="97" t="s">
        <v>142</v>
      </c>
      <c r="I41" s="157">
        <v>365000</v>
      </c>
      <c r="J41" s="157">
        <v>-18000</v>
      </c>
      <c r="K41" s="157">
        <v>0</v>
      </c>
      <c r="L41" s="157">
        <v>347000</v>
      </c>
      <c r="M41" s="166">
        <v>347000</v>
      </c>
      <c r="N41" s="157">
        <v>347000</v>
      </c>
      <c r="O41" s="157">
        <v>0</v>
      </c>
      <c r="P41" s="157">
        <v>0</v>
      </c>
      <c r="Q41" s="166">
        <v>0</v>
      </c>
      <c r="R41" s="171" t="s">
        <v>38</v>
      </c>
      <c r="S41" s="171" t="s">
        <v>38</v>
      </c>
      <c r="T41" s="171" t="s">
        <v>38</v>
      </c>
      <c r="U41" s="166">
        <v>0</v>
      </c>
      <c r="V41" s="166">
        <v>0</v>
      </c>
      <c r="W41" s="166">
        <v>0</v>
      </c>
      <c r="X41" s="166">
        <v>0</v>
      </c>
      <c r="Y41" s="166">
        <v>0</v>
      </c>
      <c r="Z41" s="157">
        <v>0</v>
      </c>
      <c r="AA41" s="166">
        <v>0</v>
      </c>
      <c r="AB41" s="166">
        <v>0</v>
      </c>
      <c r="AC41" s="171" t="s">
        <v>38</v>
      </c>
      <c r="AD41" s="171" t="s">
        <v>38</v>
      </c>
      <c r="AE41" s="171" t="s">
        <v>38</v>
      </c>
      <c r="AF41" s="166">
        <v>347000</v>
      </c>
      <c r="AG41" s="171" t="s">
        <v>38</v>
      </c>
      <c r="AH41" s="171" t="s">
        <v>38</v>
      </c>
      <c r="AI41" s="157">
        <f t="shared" si="4"/>
        <v>347000</v>
      </c>
      <c r="AJ41" s="316"/>
      <c r="AK41" s="316"/>
      <c r="AL41" s="316"/>
      <c r="AM41" s="316"/>
      <c r="AN41" s="316"/>
      <c r="AO41" s="316"/>
      <c r="AP41" s="317"/>
    </row>
    <row r="42" spans="1:42" ht="24" customHeight="1" x14ac:dyDescent="0.15">
      <c r="A42" s="158" t="s">
        <v>73</v>
      </c>
      <c r="B42" s="95" t="s">
        <v>64</v>
      </c>
      <c r="C42" s="95" t="s">
        <v>40</v>
      </c>
      <c r="D42" s="95" t="s">
        <v>59</v>
      </c>
      <c r="E42" s="95" t="s">
        <v>133</v>
      </c>
      <c r="F42" s="96" t="s">
        <v>134</v>
      </c>
      <c r="G42" s="97" t="s">
        <v>123</v>
      </c>
      <c r="H42" s="97" t="s">
        <v>142</v>
      </c>
      <c r="I42" s="157">
        <v>0</v>
      </c>
      <c r="J42" s="157">
        <v>3000</v>
      </c>
      <c r="K42" s="157">
        <v>0</v>
      </c>
      <c r="L42" s="157">
        <v>3000</v>
      </c>
      <c r="M42" s="166">
        <v>1012</v>
      </c>
      <c r="N42" s="157">
        <v>1012</v>
      </c>
      <c r="O42" s="157">
        <v>0</v>
      </c>
      <c r="P42" s="157">
        <v>0</v>
      </c>
      <c r="Q42" s="166">
        <v>-1988</v>
      </c>
      <c r="R42" s="171" t="s">
        <v>38</v>
      </c>
      <c r="S42" s="171" t="s">
        <v>38</v>
      </c>
      <c r="T42" s="171" t="s">
        <v>38</v>
      </c>
      <c r="U42" s="166">
        <v>0</v>
      </c>
      <c r="V42" s="166">
        <v>0</v>
      </c>
      <c r="W42" s="166">
        <v>0</v>
      </c>
      <c r="X42" s="166">
        <v>0</v>
      </c>
      <c r="Y42" s="166">
        <v>0</v>
      </c>
      <c r="Z42" s="157">
        <v>0</v>
      </c>
      <c r="AA42" s="166">
        <v>0</v>
      </c>
      <c r="AB42" s="166">
        <v>0</v>
      </c>
      <c r="AC42" s="171" t="s">
        <v>38</v>
      </c>
      <c r="AD42" s="171" t="s">
        <v>38</v>
      </c>
      <c r="AE42" s="171" t="s">
        <v>38</v>
      </c>
      <c r="AF42" s="166">
        <v>1012</v>
      </c>
      <c r="AG42" s="171" t="s">
        <v>38</v>
      </c>
      <c r="AH42" s="171" t="s">
        <v>38</v>
      </c>
      <c r="AI42" s="157">
        <f t="shared" si="4"/>
        <v>1012</v>
      </c>
      <c r="AJ42" s="316"/>
      <c r="AK42" s="316"/>
      <c r="AL42" s="316"/>
      <c r="AM42" s="316"/>
      <c r="AN42" s="316"/>
      <c r="AO42" s="316"/>
      <c r="AP42" s="317"/>
    </row>
    <row r="43" spans="1:42" ht="24" customHeight="1" x14ac:dyDescent="0.15">
      <c r="A43" s="158" t="s">
        <v>73</v>
      </c>
      <c r="B43" s="95" t="s">
        <v>64</v>
      </c>
      <c r="C43" s="95" t="s">
        <v>40</v>
      </c>
      <c r="D43" s="95" t="s">
        <v>59</v>
      </c>
      <c r="E43" s="95" t="s">
        <v>135</v>
      </c>
      <c r="F43" s="96" t="s">
        <v>136</v>
      </c>
      <c r="G43" s="97" t="s">
        <v>123</v>
      </c>
      <c r="H43" s="97" t="s">
        <v>142</v>
      </c>
      <c r="I43" s="157">
        <v>0</v>
      </c>
      <c r="J43" s="157">
        <v>0</v>
      </c>
      <c r="K43" s="157">
        <v>0</v>
      </c>
      <c r="L43" s="157">
        <v>0</v>
      </c>
      <c r="M43" s="166">
        <v>0</v>
      </c>
      <c r="N43" s="157">
        <v>0</v>
      </c>
      <c r="O43" s="157">
        <v>0</v>
      </c>
      <c r="P43" s="157">
        <v>0</v>
      </c>
      <c r="Q43" s="166">
        <v>0</v>
      </c>
      <c r="R43" s="171" t="s">
        <v>38</v>
      </c>
      <c r="S43" s="171" t="s">
        <v>38</v>
      </c>
      <c r="T43" s="171" t="s">
        <v>38</v>
      </c>
      <c r="U43" s="166">
        <v>26000</v>
      </c>
      <c r="V43" s="166">
        <v>6000</v>
      </c>
      <c r="W43" s="166">
        <v>0</v>
      </c>
      <c r="X43" s="166">
        <v>32000</v>
      </c>
      <c r="Y43" s="166">
        <v>32000</v>
      </c>
      <c r="Z43" s="157">
        <v>32000</v>
      </c>
      <c r="AA43" s="166">
        <v>0</v>
      </c>
      <c r="AB43" s="166">
        <v>0</v>
      </c>
      <c r="AC43" s="171" t="s">
        <v>38</v>
      </c>
      <c r="AD43" s="171" t="s">
        <v>38</v>
      </c>
      <c r="AE43" s="171" t="s">
        <v>38</v>
      </c>
      <c r="AF43" s="166">
        <v>-32000</v>
      </c>
      <c r="AG43" s="171" t="s">
        <v>38</v>
      </c>
      <c r="AH43" s="171" t="s">
        <v>38</v>
      </c>
      <c r="AI43" s="157">
        <f t="shared" si="4"/>
        <v>-32000</v>
      </c>
      <c r="AJ43" s="316"/>
      <c r="AK43" s="316"/>
      <c r="AL43" s="316"/>
      <c r="AM43" s="316"/>
      <c r="AN43" s="316"/>
      <c r="AO43" s="316"/>
      <c r="AP43" s="317"/>
    </row>
    <row r="44" spans="1:42" ht="24" customHeight="1" x14ac:dyDescent="0.15">
      <c r="A44" s="158" t="s">
        <v>73</v>
      </c>
      <c r="B44" s="95" t="s">
        <v>64</v>
      </c>
      <c r="C44" s="95" t="s">
        <v>40</v>
      </c>
      <c r="D44" s="95" t="s">
        <v>59</v>
      </c>
      <c r="E44" s="95" t="s">
        <v>137</v>
      </c>
      <c r="F44" s="96" t="s">
        <v>138</v>
      </c>
      <c r="G44" s="97" t="s">
        <v>123</v>
      </c>
      <c r="H44" s="97" t="s">
        <v>142</v>
      </c>
      <c r="I44" s="157">
        <v>0</v>
      </c>
      <c r="J44" s="157">
        <v>3000</v>
      </c>
      <c r="K44" s="157">
        <v>0</v>
      </c>
      <c r="L44" s="157">
        <v>3000</v>
      </c>
      <c r="M44" s="166">
        <v>0</v>
      </c>
      <c r="N44" s="157">
        <v>0</v>
      </c>
      <c r="O44" s="157">
        <v>0</v>
      </c>
      <c r="P44" s="157">
        <v>0</v>
      </c>
      <c r="Q44" s="166">
        <v>-3000</v>
      </c>
      <c r="R44" s="171" t="s">
        <v>38</v>
      </c>
      <c r="S44" s="171" t="s">
        <v>38</v>
      </c>
      <c r="T44" s="171" t="s">
        <v>38</v>
      </c>
      <c r="U44" s="166" t="s">
        <v>38</v>
      </c>
      <c r="V44" s="166" t="s">
        <v>38</v>
      </c>
      <c r="W44" s="166" t="s">
        <v>38</v>
      </c>
      <c r="X44" s="166" t="s">
        <v>38</v>
      </c>
      <c r="Y44" s="166" t="s">
        <v>38</v>
      </c>
      <c r="Z44" s="157">
        <v>0</v>
      </c>
      <c r="AA44" s="166" t="s">
        <v>38</v>
      </c>
      <c r="AB44" s="166" t="s">
        <v>38</v>
      </c>
      <c r="AC44" s="171" t="s">
        <v>38</v>
      </c>
      <c r="AD44" s="171" t="s">
        <v>38</v>
      </c>
      <c r="AE44" s="171" t="s">
        <v>38</v>
      </c>
      <c r="AF44" s="166">
        <v>0</v>
      </c>
      <c r="AG44" s="171" t="s">
        <v>38</v>
      </c>
      <c r="AH44" s="171" t="s">
        <v>38</v>
      </c>
      <c r="AI44" s="157">
        <f t="shared" si="4"/>
        <v>0</v>
      </c>
      <c r="AJ44" s="316"/>
      <c r="AK44" s="316"/>
      <c r="AL44" s="316"/>
      <c r="AM44" s="316"/>
      <c r="AN44" s="316"/>
      <c r="AO44" s="316"/>
      <c r="AP44" s="317"/>
    </row>
    <row r="45" spans="1:42" ht="27.75" customHeight="1" x14ac:dyDescent="0.15">
      <c r="A45" s="365" t="s">
        <v>107</v>
      </c>
      <c r="B45" s="366"/>
      <c r="C45" s="366"/>
      <c r="D45" s="366"/>
      <c r="E45" s="366"/>
      <c r="F45" s="366"/>
      <c r="G45" s="366"/>
      <c r="H45" s="366"/>
      <c r="I45" s="165">
        <f>SUM(I35:I44)</f>
        <v>1372000</v>
      </c>
      <c r="J45" s="165">
        <f t="shared" ref="J45:Z45" si="5">SUM(J35:J44)</f>
        <v>24000</v>
      </c>
      <c r="K45" s="165">
        <f t="shared" si="5"/>
        <v>0</v>
      </c>
      <c r="L45" s="165">
        <f t="shared" si="5"/>
        <v>1396000</v>
      </c>
      <c r="M45" s="167">
        <f t="shared" si="5"/>
        <v>1322214</v>
      </c>
      <c r="N45" s="165">
        <f t="shared" si="5"/>
        <v>1322214</v>
      </c>
      <c r="O45" s="165">
        <f t="shared" si="5"/>
        <v>0</v>
      </c>
      <c r="P45" s="165">
        <f t="shared" si="5"/>
        <v>0</v>
      </c>
      <c r="Q45" s="167"/>
      <c r="R45" s="167"/>
      <c r="S45" s="167"/>
      <c r="T45" s="167"/>
      <c r="U45" s="167"/>
      <c r="V45" s="167"/>
      <c r="W45" s="167"/>
      <c r="X45" s="167"/>
      <c r="Y45" s="167"/>
      <c r="Z45" s="165">
        <f t="shared" si="5"/>
        <v>331580</v>
      </c>
      <c r="AA45" s="167"/>
      <c r="AB45" s="167"/>
      <c r="AC45" s="167"/>
      <c r="AD45" s="167"/>
      <c r="AE45" s="167"/>
      <c r="AF45" s="167"/>
      <c r="AG45" s="167"/>
      <c r="AH45" s="167"/>
      <c r="AI45" s="159">
        <f>N45-Z45</f>
        <v>990634</v>
      </c>
      <c r="AJ45" s="318"/>
      <c r="AK45" s="318"/>
      <c r="AL45" s="318"/>
      <c r="AM45" s="318"/>
      <c r="AN45" s="318"/>
      <c r="AO45" s="318"/>
      <c r="AP45" s="319"/>
    </row>
  </sheetData>
  <autoFilter ref="A3:AP40" xr:uid="{CBBE0AF3-7730-4C4B-86AE-0E0FCE37E4FD}"/>
  <mergeCells count="2">
    <mergeCell ref="A32:H32"/>
    <mergeCell ref="A45:H45"/>
  </mergeCells>
  <phoneticPr fontId="3"/>
  <pageMargins left="0.25" right="0.25" top="0.75" bottom="0.75" header="0.3" footer="0.3"/>
  <pageSetup paperSize="8" scale="72"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C8383-017E-4798-9E0B-8AECC54C1BF4}">
  <sheetPr>
    <tabColor theme="7" tint="0.39997558519241921"/>
    <pageSetUpPr fitToPage="1"/>
  </sheetPr>
  <dimension ref="A1:AO379"/>
  <sheetViews>
    <sheetView tabSelected="1" view="pageBreakPreview" zoomScale="130" zoomScaleNormal="100" zoomScaleSheetLayoutView="130" workbookViewId="0">
      <pane xSplit="7" ySplit="1" topLeftCell="H100" activePane="bottomRight" state="frozen"/>
      <selection pane="topRight" activeCell="G1" sqref="G1"/>
      <selection pane="bottomLeft" activeCell="A4" sqref="A4"/>
      <selection pane="bottomRight" activeCell="G314" sqref="G314"/>
    </sheetView>
  </sheetViews>
  <sheetFormatPr defaultColWidth="9" defaultRowHeight="21" customHeight="1" x14ac:dyDescent="0.15"/>
  <cols>
    <col min="1" max="1" width="6.625" style="333" customWidth="1"/>
    <col min="2" max="6" width="3.625" style="327" customWidth="1"/>
    <col min="7" max="7" width="24.625" style="328" customWidth="1"/>
    <col min="8" max="8" width="9.625" style="328" customWidth="1"/>
    <col min="9" max="9" width="9" style="327" customWidth="1"/>
    <col min="10" max="12" width="10.625" style="327" customWidth="1"/>
    <col min="13" max="14" width="5.625" style="327" customWidth="1"/>
    <col min="15" max="15" width="10.625" style="327" customWidth="1"/>
    <col min="16" max="18" width="24.875" style="328" customWidth="1"/>
    <col min="19" max="19" width="13.625" style="328" customWidth="1"/>
    <col min="20" max="23" width="5.625" style="327" customWidth="1"/>
    <col min="24" max="24" width="10.875" style="334" customWidth="1"/>
    <col min="25" max="25" width="15.125" style="334" customWidth="1"/>
    <col min="26" max="27" width="16.25" style="334" customWidth="1"/>
    <col min="28" max="28" width="14" style="334" customWidth="1"/>
    <col min="29" max="30" width="15.625" style="334" customWidth="1"/>
    <col min="31" max="31" width="15.25" style="334" customWidth="1"/>
    <col min="32" max="32" width="9.5" style="334" customWidth="1"/>
    <col min="33" max="33" width="12.5" style="334" customWidth="1"/>
    <col min="34" max="35" width="15.625" style="334" customWidth="1"/>
    <col min="36" max="37" width="16.25" style="334" customWidth="1"/>
    <col min="38" max="39" width="14" style="334" customWidth="1"/>
    <col min="40" max="40" width="12.875" style="334" customWidth="1"/>
    <col min="41" max="41" width="12.375" style="334" customWidth="1"/>
    <col min="42" max="16384" width="9" style="331"/>
  </cols>
  <sheetData>
    <row r="1" spans="1:41" s="325" customFormat="1" ht="21" customHeight="1" x14ac:dyDescent="0.15">
      <c r="A1" s="323" t="s">
        <v>480</v>
      </c>
      <c r="B1" s="324" t="s">
        <v>481</v>
      </c>
      <c r="C1" s="324" t="s">
        <v>482</v>
      </c>
      <c r="D1" s="324" t="s">
        <v>483</v>
      </c>
      <c r="E1" s="324" t="s">
        <v>484</v>
      </c>
      <c r="F1" s="324" t="s">
        <v>485</v>
      </c>
      <c r="G1" s="324" t="s">
        <v>486</v>
      </c>
      <c r="H1" s="324" t="s">
        <v>478</v>
      </c>
      <c r="I1" s="324" t="s">
        <v>493</v>
      </c>
      <c r="J1" s="324" t="s">
        <v>494</v>
      </c>
      <c r="K1" s="324" t="s">
        <v>495</v>
      </c>
      <c r="L1" s="324" t="s">
        <v>479</v>
      </c>
      <c r="M1" s="324" t="s">
        <v>496</v>
      </c>
      <c r="N1" s="324" t="s">
        <v>497</v>
      </c>
      <c r="O1" s="335" t="s">
        <v>498</v>
      </c>
      <c r="P1" s="324" t="s">
        <v>487</v>
      </c>
      <c r="Q1" s="324" t="s">
        <v>499</v>
      </c>
      <c r="R1" s="324" t="s">
        <v>500</v>
      </c>
      <c r="S1" s="324" t="s">
        <v>488</v>
      </c>
      <c r="T1" s="324" t="s">
        <v>489</v>
      </c>
      <c r="U1" s="324" t="s">
        <v>490</v>
      </c>
      <c r="V1" s="324" t="s">
        <v>491</v>
      </c>
      <c r="W1" s="324" t="s">
        <v>492</v>
      </c>
      <c r="X1" s="326"/>
      <c r="Y1" s="326"/>
      <c r="Z1" s="326"/>
      <c r="AA1" s="326"/>
      <c r="AB1" s="326"/>
      <c r="AC1" s="326"/>
      <c r="AD1" s="326"/>
      <c r="AE1" s="326"/>
      <c r="AF1" s="326"/>
      <c r="AG1" s="326"/>
      <c r="AH1" s="326"/>
      <c r="AI1" s="326"/>
      <c r="AJ1" s="326"/>
      <c r="AK1" s="326"/>
      <c r="AL1" s="326"/>
      <c r="AM1" s="326"/>
      <c r="AN1" s="326"/>
      <c r="AO1" s="326"/>
    </row>
    <row r="2" spans="1:41" ht="21" customHeight="1" x14ac:dyDescent="0.15">
      <c r="A2" s="336">
        <v>24110000</v>
      </c>
      <c r="B2" s="337" t="s">
        <v>40</v>
      </c>
      <c r="C2" s="337" t="s">
        <v>38</v>
      </c>
      <c r="D2" s="337" t="s">
        <v>38</v>
      </c>
      <c r="E2" s="337" t="s">
        <v>38</v>
      </c>
      <c r="F2" s="337" t="s">
        <v>38</v>
      </c>
      <c r="G2" s="338" t="s">
        <v>363</v>
      </c>
      <c r="H2" s="338" t="s">
        <v>38</v>
      </c>
      <c r="I2" s="339">
        <v>867249000</v>
      </c>
      <c r="J2" s="339">
        <v>844098000</v>
      </c>
      <c r="K2" s="339">
        <v>903220974</v>
      </c>
      <c r="L2" s="340">
        <f t="shared" ref="L2:L65" si="0">K2/J2</f>
        <v>1.0700427841317004</v>
      </c>
      <c r="M2" s="339">
        <v>3576525</v>
      </c>
      <c r="N2" s="339">
        <v>53626784</v>
      </c>
      <c r="O2" s="341">
        <v>-10767879</v>
      </c>
      <c r="P2" s="342"/>
      <c r="Q2" s="342"/>
      <c r="R2" s="342"/>
      <c r="S2" s="342"/>
      <c r="T2" s="343"/>
      <c r="U2" s="343"/>
      <c r="V2" s="343"/>
      <c r="W2" s="343" t="e">
        <f t="shared" ref="W2:W65" si="1">K2/U2</f>
        <v>#DIV/0!</v>
      </c>
      <c r="X2" s="329"/>
      <c r="Y2" s="329"/>
      <c r="Z2" s="329"/>
      <c r="AA2" s="329"/>
      <c r="AB2" s="329"/>
      <c r="AC2" s="329"/>
      <c r="AD2" s="329"/>
      <c r="AE2" s="329"/>
      <c r="AF2" s="329"/>
      <c r="AG2" s="329"/>
      <c r="AH2" s="330"/>
      <c r="AI2" s="330"/>
      <c r="AJ2" s="330"/>
      <c r="AK2" s="330"/>
      <c r="AL2" s="330"/>
      <c r="AM2" s="330"/>
      <c r="AN2" s="330"/>
      <c r="AO2" s="330"/>
    </row>
    <row r="3" spans="1:41" ht="21" customHeight="1" x14ac:dyDescent="0.15">
      <c r="A3" s="336">
        <v>24110001</v>
      </c>
      <c r="B3" s="344" t="s">
        <v>40</v>
      </c>
      <c r="C3" s="344" t="s">
        <v>40</v>
      </c>
      <c r="D3" s="344" t="s">
        <v>40</v>
      </c>
      <c r="E3" s="344" t="s">
        <v>40</v>
      </c>
      <c r="F3" s="344" t="s">
        <v>61</v>
      </c>
      <c r="G3" s="345" t="s">
        <v>364</v>
      </c>
      <c r="H3" s="345" t="s">
        <v>365</v>
      </c>
      <c r="I3" s="346">
        <v>298382000</v>
      </c>
      <c r="J3" s="346">
        <v>271770000</v>
      </c>
      <c r="K3" s="346">
        <v>319365555</v>
      </c>
      <c r="L3" s="347">
        <f t="shared" si="0"/>
        <v>1.1751317474334915</v>
      </c>
      <c r="M3" s="346">
        <v>0</v>
      </c>
      <c r="N3" s="346">
        <v>5479694</v>
      </c>
      <c r="O3" s="348">
        <v>8954811</v>
      </c>
      <c r="P3" s="345" t="s">
        <v>914</v>
      </c>
      <c r="Q3" s="345" t="s">
        <v>915</v>
      </c>
      <c r="R3" s="345" t="s">
        <v>916</v>
      </c>
      <c r="S3" s="345" t="s">
        <v>917</v>
      </c>
      <c r="T3" s="344">
        <v>98.39</v>
      </c>
      <c r="U3" s="344">
        <v>98.31</v>
      </c>
      <c r="V3" s="344" t="s">
        <v>918</v>
      </c>
      <c r="W3" s="344">
        <f t="shared" si="1"/>
        <v>3248556.148916692</v>
      </c>
      <c r="X3" s="329"/>
      <c r="Y3" s="329"/>
      <c r="Z3" s="329"/>
      <c r="AA3" s="329"/>
      <c r="AB3" s="329"/>
      <c r="AC3" s="329"/>
      <c r="AD3" s="329"/>
      <c r="AE3" s="329"/>
      <c r="AF3" s="329"/>
      <c r="AG3" s="329"/>
      <c r="AH3" s="330"/>
      <c r="AI3" s="330"/>
      <c r="AJ3" s="330"/>
      <c r="AK3" s="330"/>
      <c r="AL3" s="330"/>
      <c r="AM3" s="330"/>
      <c r="AN3" s="330"/>
      <c r="AO3" s="330"/>
    </row>
    <row r="4" spans="1:41" ht="21" customHeight="1" x14ac:dyDescent="0.15">
      <c r="A4" s="336">
        <v>24110002</v>
      </c>
      <c r="B4" s="344" t="s">
        <v>40</v>
      </c>
      <c r="C4" s="344" t="s">
        <v>40</v>
      </c>
      <c r="D4" s="344" t="s">
        <v>40</v>
      </c>
      <c r="E4" s="344" t="s">
        <v>40</v>
      </c>
      <c r="F4" s="344" t="s">
        <v>124</v>
      </c>
      <c r="G4" s="345" t="s">
        <v>366</v>
      </c>
      <c r="H4" s="345" t="s">
        <v>365</v>
      </c>
      <c r="I4" s="346">
        <v>10928000</v>
      </c>
      <c r="J4" s="346">
        <v>10928000</v>
      </c>
      <c r="K4" s="346">
        <v>11081652</v>
      </c>
      <c r="L4" s="347">
        <f t="shared" si="0"/>
        <v>1.0140603953147878</v>
      </c>
      <c r="M4" s="346">
        <v>0</v>
      </c>
      <c r="N4" s="346">
        <v>191048</v>
      </c>
      <c r="O4" s="348">
        <v>-1829861</v>
      </c>
      <c r="P4" s="345" t="s">
        <v>919</v>
      </c>
      <c r="Q4" s="345" t="s">
        <v>915</v>
      </c>
      <c r="R4" s="345" t="s">
        <v>920</v>
      </c>
      <c r="S4" s="345" t="s">
        <v>917</v>
      </c>
      <c r="T4" s="344">
        <v>98.39</v>
      </c>
      <c r="U4" s="344">
        <v>98.31</v>
      </c>
      <c r="V4" s="344" t="s">
        <v>918</v>
      </c>
      <c r="W4" s="344">
        <f t="shared" si="1"/>
        <v>112721.51357949343</v>
      </c>
      <c r="X4" s="329"/>
      <c r="Y4" s="329"/>
      <c r="Z4" s="329"/>
      <c r="AA4" s="329"/>
      <c r="AB4" s="329"/>
      <c r="AC4" s="329"/>
      <c r="AD4" s="329"/>
      <c r="AE4" s="329"/>
      <c r="AF4" s="329"/>
      <c r="AG4" s="329"/>
      <c r="AH4" s="330"/>
      <c r="AI4" s="330"/>
      <c r="AJ4" s="330"/>
      <c r="AK4" s="330"/>
      <c r="AL4" s="330"/>
      <c r="AM4" s="330"/>
      <c r="AN4" s="330"/>
      <c r="AO4" s="330"/>
    </row>
    <row r="5" spans="1:41" ht="21" customHeight="1" x14ac:dyDescent="0.15">
      <c r="A5" s="336">
        <v>24110003</v>
      </c>
      <c r="B5" s="344" t="s">
        <v>40</v>
      </c>
      <c r="C5" s="344" t="s">
        <v>40</v>
      </c>
      <c r="D5" s="344" t="s">
        <v>40</v>
      </c>
      <c r="E5" s="344" t="s">
        <v>56</v>
      </c>
      <c r="F5" s="344" t="s">
        <v>124</v>
      </c>
      <c r="G5" s="345" t="s">
        <v>367</v>
      </c>
      <c r="H5" s="345" t="s">
        <v>365</v>
      </c>
      <c r="I5" s="346">
        <v>6722000</v>
      </c>
      <c r="J5" s="346">
        <v>6722000</v>
      </c>
      <c r="K5" s="346">
        <v>5559008</v>
      </c>
      <c r="L5" s="347">
        <f t="shared" si="0"/>
        <v>0.82698720618863431</v>
      </c>
      <c r="M5" s="346">
        <v>1177029</v>
      </c>
      <c r="N5" s="346">
        <v>16596633</v>
      </c>
      <c r="O5" s="348">
        <v>-3873122</v>
      </c>
      <c r="P5" s="345" t="s">
        <v>921</v>
      </c>
      <c r="Q5" s="345" t="s">
        <v>922</v>
      </c>
      <c r="R5" s="345" t="s">
        <v>923</v>
      </c>
      <c r="S5" s="345" t="s">
        <v>924</v>
      </c>
      <c r="T5" s="344">
        <v>31.96</v>
      </c>
      <c r="U5" s="344">
        <v>23.82</v>
      </c>
      <c r="V5" s="344" t="s">
        <v>918</v>
      </c>
      <c r="W5" s="344">
        <f t="shared" si="1"/>
        <v>233375.65071368599</v>
      </c>
      <c r="X5" s="329"/>
      <c r="Y5" s="329"/>
      <c r="Z5" s="329"/>
      <c r="AA5" s="329"/>
      <c r="AB5" s="329"/>
      <c r="AC5" s="329"/>
      <c r="AD5" s="329"/>
      <c r="AE5" s="329"/>
      <c r="AF5" s="329"/>
      <c r="AG5" s="329"/>
      <c r="AH5" s="330"/>
      <c r="AI5" s="330"/>
      <c r="AJ5" s="330"/>
      <c r="AK5" s="330"/>
      <c r="AL5" s="330"/>
      <c r="AM5" s="330"/>
      <c r="AN5" s="330"/>
      <c r="AO5" s="330"/>
    </row>
    <row r="6" spans="1:41" ht="21" customHeight="1" x14ac:dyDescent="0.15">
      <c r="A6" s="336">
        <v>24110004</v>
      </c>
      <c r="B6" s="344" t="s">
        <v>40</v>
      </c>
      <c r="C6" s="344" t="s">
        <v>40</v>
      </c>
      <c r="D6" s="344" t="s">
        <v>56</v>
      </c>
      <c r="E6" s="344" t="s">
        <v>40</v>
      </c>
      <c r="F6" s="344" t="s">
        <v>61</v>
      </c>
      <c r="G6" s="345" t="s">
        <v>368</v>
      </c>
      <c r="H6" s="345" t="s">
        <v>365</v>
      </c>
      <c r="I6" s="346">
        <v>7739000</v>
      </c>
      <c r="J6" s="346">
        <v>14200000</v>
      </c>
      <c r="K6" s="346">
        <v>14883200</v>
      </c>
      <c r="L6" s="347">
        <f t="shared" si="0"/>
        <v>1.048112676056338</v>
      </c>
      <c r="M6" s="346">
        <v>0</v>
      </c>
      <c r="N6" s="346">
        <v>15600</v>
      </c>
      <c r="O6" s="348">
        <v>2266800</v>
      </c>
      <c r="P6" s="345" t="s">
        <v>925</v>
      </c>
      <c r="Q6" s="345" t="s">
        <v>640</v>
      </c>
      <c r="R6" s="345" t="s">
        <v>926</v>
      </c>
      <c r="S6" s="345" t="s">
        <v>927</v>
      </c>
      <c r="T6" s="344">
        <v>99.59</v>
      </c>
      <c r="U6" s="349">
        <v>99.09</v>
      </c>
      <c r="V6" s="344" t="s">
        <v>918</v>
      </c>
      <c r="W6" s="344">
        <f t="shared" si="1"/>
        <v>150198.80916338682</v>
      </c>
      <c r="X6" s="329"/>
      <c r="Y6" s="329"/>
      <c r="Z6" s="329"/>
      <c r="AA6" s="329"/>
      <c r="AB6" s="329"/>
      <c r="AC6" s="329"/>
      <c r="AD6" s="329"/>
      <c r="AE6" s="329"/>
      <c r="AF6" s="329"/>
      <c r="AG6" s="329"/>
      <c r="AH6" s="330"/>
      <c r="AI6" s="330"/>
      <c r="AJ6" s="330"/>
      <c r="AK6" s="330"/>
      <c r="AL6" s="330"/>
      <c r="AM6" s="330"/>
      <c r="AN6" s="330"/>
      <c r="AO6" s="330"/>
    </row>
    <row r="7" spans="1:41" ht="21" customHeight="1" x14ac:dyDescent="0.15">
      <c r="A7" s="336">
        <v>24110005</v>
      </c>
      <c r="B7" s="344" t="s">
        <v>40</v>
      </c>
      <c r="C7" s="344" t="s">
        <v>40</v>
      </c>
      <c r="D7" s="344" t="s">
        <v>56</v>
      </c>
      <c r="E7" s="344" t="s">
        <v>40</v>
      </c>
      <c r="F7" s="344" t="s">
        <v>124</v>
      </c>
      <c r="G7" s="345" t="s">
        <v>366</v>
      </c>
      <c r="H7" s="345" t="s">
        <v>365</v>
      </c>
      <c r="I7" s="346">
        <v>17300000</v>
      </c>
      <c r="J7" s="346">
        <v>17300000</v>
      </c>
      <c r="K7" s="346">
        <v>18298400</v>
      </c>
      <c r="L7" s="347">
        <f t="shared" si="0"/>
        <v>1.0577109826589595</v>
      </c>
      <c r="M7" s="346">
        <v>0</v>
      </c>
      <c r="N7" s="346">
        <v>290000</v>
      </c>
      <c r="O7" s="348">
        <v>439200</v>
      </c>
      <c r="P7" s="345" t="s">
        <v>928</v>
      </c>
      <c r="Q7" s="345" t="s">
        <v>915</v>
      </c>
      <c r="R7" s="345" t="s">
        <v>929</v>
      </c>
      <c r="S7" s="345" t="s">
        <v>927</v>
      </c>
      <c r="T7" s="344">
        <v>99.59</v>
      </c>
      <c r="U7" s="344">
        <v>99.09</v>
      </c>
      <c r="V7" s="344" t="s">
        <v>918</v>
      </c>
      <c r="W7" s="344">
        <f t="shared" si="1"/>
        <v>184664.44646281158</v>
      </c>
      <c r="X7" s="329"/>
      <c r="Y7" s="329"/>
      <c r="Z7" s="329"/>
      <c r="AA7" s="329"/>
      <c r="AB7" s="329"/>
      <c r="AC7" s="329"/>
      <c r="AD7" s="329"/>
      <c r="AE7" s="329"/>
      <c r="AF7" s="329"/>
      <c r="AG7" s="329"/>
      <c r="AH7" s="330"/>
      <c r="AI7" s="330"/>
      <c r="AJ7" s="330"/>
      <c r="AK7" s="330"/>
      <c r="AL7" s="330"/>
      <c r="AM7" s="330"/>
      <c r="AN7" s="330"/>
      <c r="AO7" s="330"/>
    </row>
    <row r="8" spans="1:41" ht="21" customHeight="1" x14ac:dyDescent="0.15">
      <c r="A8" s="336">
        <v>24110006</v>
      </c>
      <c r="B8" s="344" t="s">
        <v>40</v>
      </c>
      <c r="C8" s="344" t="s">
        <v>40</v>
      </c>
      <c r="D8" s="344" t="s">
        <v>56</v>
      </c>
      <c r="E8" s="344" t="s">
        <v>56</v>
      </c>
      <c r="F8" s="344" t="s">
        <v>124</v>
      </c>
      <c r="G8" s="345" t="s">
        <v>367</v>
      </c>
      <c r="H8" s="345" t="s">
        <v>365</v>
      </c>
      <c r="I8" s="346">
        <v>356000</v>
      </c>
      <c r="J8" s="346">
        <v>356000</v>
      </c>
      <c r="K8" s="346">
        <v>181000</v>
      </c>
      <c r="L8" s="347">
        <f t="shared" si="0"/>
        <v>0.5084269662921348</v>
      </c>
      <c r="M8" s="346">
        <v>100000</v>
      </c>
      <c r="N8" s="346">
        <v>399500</v>
      </c>
      <c r="O8" s="348">
        <v>-335900</v>
      </c>
      <c r="P8" s="345" t="s">
        <v>921</v>
      </c>
      <c r="Q8" s="345" t="s">
        <v>922</v>
      </c>
      <c r="R8" s="345" t="s">
        <v>640</v>
      </c>
      <c r="S8" s="345" t="s">
        <v>924</v>
      </c>
      <c r="T8" s="344">
        <v>24.85</v>
      </c>
      <c r="U8" s="344">
        <v>26.6</v>
      </c>
      <c r="V8" s="344" t="s">
        <v>918</v>
      </c>
      <c r="W8" s="344">
        <f t="shared" si="1"/>
        <v>6804.5112781954886</v>
      </c>
      <c r="X8" s="329"/>
      <c r="Y8" s="329"/>
      <c r="Z8" s="329"/>
      <c r="AA8" s="329"/>
      <c r="AB8" s="329"/>
      <c r="AC8" s="329"/>
      <c r="AD8" s="329"/>
      <c r="AE8" s="329"/>
      <c r="AF8" s="329"/>
      <c r="AG8" s="329"/>
      <c r="AH8" s="330"/>
      <c r="AI8" s="330"/>
      <c r="AJ8" s="330"/>
      <c r="AK8" s="330"/>
      <c r="AL8" s="330"/>
      <c r="AM8" s="330"/>
      <c r="AN8" s="330"/>
      <c r="AO8" s="330"/>
    </row>
    <row r="9" spans="1:41" ht="21" customHeight="1" x14ac:dyDescent="0.15">
      <c r="A9" s="336">
        <v>24110007</v>
      </c>
      <c r="B9" s="344" t="s">
        <v>40</v>
      </c>
      <c r="C9" s="344" t="s">
        <v>56</v>
      </c>
      <c r="D9" s="344" t="s">
        <v>40</v>
      </c>
      <c r="E9" s="344" t="s">
        <v>40</v>
      </c>
      <c r="F9" s="344" t="s">
        <v>61</v>
      </c>
      <c r="G9" s="345" t="s">
        <v>369</v>
      </c>
      <c r="H9" s="345" t="s">
        <v>365</v>
      </c>
      <c r="I9" s="346">
        <v>146926000</v>
      </c>
      <c r="J9" s="346">
        <v>146926000</v>
      </c>
      <c r="K9" s="346">
        <v>144474836</v>
      </c>
      <c r="L9" s="347">
        <f t="shared" si="0"/>
        <v>0.98331701672951011</v>
      </c>
      <c r="M9" s="346">
        <v>0</v>
      </c>
      <c r="N9" s="346">
        <v>2810064</v>
      </c>
      <c r="O9" s="348">
        <v>-2644392</v>
      </c>
      <c r="P9" s="345" t="s">
        <v>930</v>
      </c>
      <c r="Q9" s="345" t="s">
        <v>915</v>
      </c>
      <c r="R9" s="345" t="s">
        <v>931</v>
      </c>
      <c r="S9" s="345" t="s">
        <v>932</v>
      </c>
      <c r="T9" s="344">
        <v>98.33</v>
      </c>
      <c r="U9" s="344">
        <v>98.09</v>
      </c>
      <c r="V9" s="344" t="s">
        <v>918</v>
      </c>
      <c r="W9" s="344">
        <f t="shared" si="1"/>
        <v>1472880.3751656641</v>
      </c>
      <c r="X9" s="329"/>
      <c r="Y9" s="329"/>
      <c r="Z9" s="329"/>
      <c r="AA9" s="329"/>
      <c r="AB9" s="329"/>
      <c r="AC9" s="329"/>
      <c r="AD9" s="329"/>
      <c r="AE9" s="329"/>
      <c r="AF9" s="329"/>
      <c r="AG9" s="329"/>
      <c r="AH9" s="330"/>
      <c r="AI9" s="330"/>
      <c r="AJ9" s="330"/>
      <c r="AK9" s="330"/>
      <c r="AL9" s="330"/>
      <c r="AM9" s="330"/>
      <c r="AN9" s="330"/>
      <c r="AO9" s="330"/>
    </row>
    <row r="10" spans="1:41" ht="21" customHeight="1" x14ac:dyDescent="0.15">
      <c r="A10" s="336">
        <v>24110008</v>
      </c>
      <c r="B10" s="350" t="s">
        <v>40</v>
      </c>
      <c r="C10" s="350" t="s">
        <v>56</v>
      </c>
      <c r="D10" s="350" t="s">
        <v>40</v>
      </c>
      <c r="E10" s="350" t="s">
        <v>40</v>
      </c>
      <c r="F10" s="350" t="s">
        <v>124</v>
      </c>
      <c r="G10" s="345" t="s">
        <v>370</v>
      </c>
      <c r="H10" s="345" t="s">
        <v>365</v>
      </c>
      <c r="I10" s="351">
        <v>207010000</v>
      </c>
      <c r="J10" s="351">
        <v>207010000</v>
      </c>
      <c r="K10" s="351">
        <v>215131646</v>
      </c>
      <c r="L10" s="347">
        <f t="shared" si="0"/>
        <v>1.0392331095116178</v>
      </c>
      <c r="M10" s="351">
        <v>0</v>
      </c>
      <c r="N10" s="351">
        <v>4184354</v>
      </c>
      <c r="O10" s="348">
        <v>-1100629</v>
      </c>
      <c r="P10" s="345" t="s">
        <v>933</v>
      </c>
      <c r="Q10" s="345" t="s">
        <v>915</v>
      </c>
      <c r="R10" s="345" t="s">
        <v>934</v>
      </c>
      <c r="S10" s="345" t="s">
        <v>932</v>
      </c>
      <c r="T10" s="344">
        <v>98.33</v>
      </c>
      <c r="U10" s="344">
        <v>98.09</v>
      </c>
      <c r="V10" s="344" t="s">
        <v>918</v>
      </c>
      <c r="W10" s="344">
        <f t="shared" si="1"/>
        <v>2193206.7081251913</v>
      </c>
      <c r="X10" s="332"/>
      <c r="Y10" s="332"/>
      <c r="Z10" s="332"/>
      <c r="AA10" s="332"/>
      <c r="AB10" s="332"/>
      <c r="AC10" s="332"/>
      <c r="AD10" s="332"/>
      <c r="AE10" s="332"/>
      <c r="AF10" s="332"/>
      <c r="AG10" s="332"/>
      <c r="AH10" s="332"/>
      <c r="AI10" s="332"/>
      <c r="AJ10" s="332"/>
      <c r="AK10" s="332"/>
      <c r="AL10" s="332"/>
      <c r="AM10" s="332"/>
      <c r="AN10" s="332"/>
      <c r="AO10" s="332"/>
    </row>
    <row r="11" spans="1:41" ht="21" customHeight="1" x14ac:dyDescent="0.15">
      <c r="A11" s="336">
        <v>24110009</v>
      </c>
      <c r="B11" s="350" t="s">
        <v>40</v>
      </c>
      <c r="C11" s="350" t="s">
        <v>56</v>
      </c>
      <c r="D11" s="350" t="s">
        <v>40</v>
      </c>
      <c r="E11" s="350" t="s">
        <v>40</v>
      </c>
      <c r="F11" s="350" t="s">
        <v>44</v>
      </c>
      <c r="G11" s="345" t="s">
        <v>371</v>
      </c>
      <c r="H11" s="345" t="s">
        <v>365</v>
      </c>
      <c r="I11" s="351">
        <v>95108000</v>
      </c>
      <c r="J11" s="351">
        <v>95108000</v>
      </c>
      <c r="K11" s="351">
        <v>102471018</v>
      </c>
      <c r="L11" s="347">
        <f t="shared" si="0"/>
        <v>1.0774174412247131</v>
      </c>
      <c r="M11" s="351">
        <v>0</v>
      </c>
      <c r="N11" s="351">
        <v>1993082</v>
      </c>
      <c r="O11" s="348">
        <v>456721</v>
      </c>
      <c r="P11" s="345" t="s">
        <v>935</v>
      </c>
      <c r="Q11" s="345" t="s">
        <v>915</v>
      </c>
      <c r="R11" s="345" t="s">
        <v>936</v>
      </c>
      <c r="S11" s="345" t="s">
        <v>932</v>
      </c>
      <c r="T11" s="344">
        <v>98.33</v>
      </c>
      <c r="U11" s="344">
        <v>98.09</v>
      </c>
      <c r="V11" s="344" t="s">
        <v>918</v>
      </c>
      <c r="W11" s="344">
        <f t="shared" si="1"/>
        <v>1044663.2480375165</v>
      </c>
      <c r="X11" s="332"/>
      <c r="Y11" s="332"/>
      <c r="Z11" s="332"/>
      <c r="AA11" s="332"/>
      <c r="AB11" s="332"/>
      <c r="AC11" s="332"/>
      <c r="AD11" s="332"/>
      <c r="AE11" s="332"/>
      <c r="AF11" s="332"/>
      <c r="AG11" s="332"/>
      <c r="AH11" s="332"/>
      <c r="AI11" s="332"/>
      <c r="AJ11" s="332"/>
      <c r="AK11" s="332"/>
      <c r="AL11" s="332"/>
      <c r="AM11" s="332"/>
      <c r="AN11" s="332"/>
      <c r="AO11" s="332"/>
    </row>
    <row r="12" spans="1:41" ht="21" customHeight="1" x14ac:dyDescent="0.15">
      <c r="A12" s="336">
        <v>24110010</v>
      </c>
      <c r="B12" s="344" t="s">
        <v>40</v>
      </c>
      <c r="C12" s="344" t="s">
        <v>56</v>
      </c>
      <c r="D12" s="344" t="s">
        <v>40</v>
      </c>
      <c r="E12" s="344" t="s">
        <v>56</v>
      </c>
      <c r="F12" s="344" t="s">
        <v>124</v>
      </c>
      <c r="G12" s="345" t="s">
        <v>367</v>
      </c>
      <c r="H12" s="345" t="s">
        <v>365</v>
      </c>
      <c r="I12" s="346">
        <v>10141000</v>
      </c>
      <c r="J12" s="346">
        <v>10141000</v>
      </c>
      <c r="K12" s="346">
        <v>7425560</v>
      </c>
      <c r="L12" s="347">
        <f t="shared" si="0"/>
        <v>0.73223153535154328</v>
      </c>
      <c r="M12" s="346">
        <v>2141396</v>
      </c>
      <c r="N12" s="346">
        <v>20277719</v>
      </c>
      <c r="O12" s="348">
        <v>-12065370</v>
      </c>
      <c r="P12" s="345" t="s">
        <v>921</v>
      </c>
      <c r="Q12" s="345" t="s">
        <v>922</v>
      </c>
      <c r="R12" s="345" t="s">
        <v>937</v>
      </c>
      <c r="S12" s="345" t="s">
        <v>924</v>
      </c>
      <c r="T12" s="344">
        <v>44.6</v>
      </c>
      <c r="U12" s="344">
        <v>24.88</v>
      </c>
      <c r="V12" s="344" t="s">
        <v>918</v>
      </c>
      <c r="W12" s="344">
        <f t="shared" si="1"/>
        <v>298454.98392282962</v>
      </c>
      <c r="X12" s="329"/>
      <c r="Y12" s="329"/>
      <c r="Z12" s="329"/>
      <c r="AA12" s="329"/>
      <c r="AB12" s="329"/>
      <c r="AC12" s="329"/>
      <c r="AD12" s="329"/>
      <c r="AE12" s="329"/>
      <c r="AF12" s="329"/>
      <c r="AG12" s="329"/>
      <c r="AH12" s="330"/>
      <c r="AI12" s="330"/>
      <c r="AJ12" s="330"/>
      <c r="AK12" s="330"/>
      <c r="AL12" s="330"/>
      <c r="AM12" s="330"/>
      <c r="AN12" s="330"/>
      <c r="AO12" s="330"/>
    </row>
    <row r="13" spans="1:41" ht="21" customHeight="1" x14ac:dyDescent="0.15">
      <c r="A13" s="336">
        <v>24110011</v>
      </c>
      <c r="B13" s="350" t="s">
        <v>40</v>
      </c>
      <c r="C13" s="350" t="s">
        <v>64</v>
      </c>
      <c r="D13" s="350" t="s">
        <v>40</v>
      </c>
      <c r="E13" s="350" t="s">
        <v>40</v>
      </c>
      <c r="F13" s="350" t="s">
        <v>61</v>
      </c>
      <c r="G13" s="345" t="s">
        <v>372</v>
      </c>
      <c r="H13" s="345" t="s">
        <v>365</v>
      </c>
      <c r="I13" s="351">
        <v>1501000</v>
      </c>
      <c r="J13" s="351">
        <v>1501000</v>
      </c>
      <c r="K13" s="351">
        <v>1479310</v>
      </c>
      <c r="L13" s="347">
        <f t="shared" si="0"/>
        <v>0.98554963357761494</v>
      </c>
      <c r="M13" s="351">
        <v>0</v>
      </c>
      <c r="N13" s="351">
        <v>49090</v>
      </c>
      <c r="O13" s="348">
        <v>410</v>
      </c>
      <c r="P13" s="345" t="s">
        <v>938</v>
      </c>
      <c r="Q13" s="345" t="s">
        <v>915</v>
      </c>
      <c r="R13" s="345" t="s">
        <v>939</v>
      </c>
      <c r="S13" s="345" t="s">
        <v>940</v>
      </c>
      <c r="T13" s="344">
        <v>97.18</v>
      </c>
      <c r="U13" s="344">
        <v>97.75</v>
      </c>
      <c r="V13" s="344" t="s">
        <v>918</v>
      </c>
      <c r="W13" s="344">
        <f t="shared" si="1"/>
        <v>15133.606138107416</v>
      </c>
      <c r="X13" s="332"/>
      <c r="Y13" s="332"/>
      <c r="Z13" s="332"/>
      <c r="AA13" s="332"/>
      <c r="AB13" s="332"/>
      <c r="AC13" s="332"/>
      <c r="AD13" s="332"/>
      <c r="AE13" s="332"/>
      <c r="AF13" s="332"/>
      <c r="AG13" s="332"/>
      <c r="AH13" s="332"/>
      <c r="AI13" s="332"/>
      <c r="AJ13" s="332"/>
      <c r="AK13" s="332"/>
      <c r="AL13" s="332"/>
      <c r="AM13" s="332"/>
      <c r="AN13" s="332"/>
      <c r="AO13" s="332"/>
    </row>
    <row r="14" spans="1:41" ht="21" customHeight="1" x14ac:dyDescent="0.15">
      <c r="A14" s="336">
        <v>24110012</v>
      </c>
      <c r="B14" s="350" t="s">
        <v>40</v>
      </c>
      <c r="C14" s="350" t="s">
        <v>64</v>
      </c>
      <c r="D14" s="350" t="s">
        <v>40</v>
      </c>
      <c r="E14" s="350" t="s">
        <v>40</v>
      </c>
      <c r="F14" s="350" t="s">
        <v>124</v>
      </c>
      <c r="G14" s="345" t="s">
        <v>373</v>
      </c>
      <c r="H14" s="345" t="s">
        <v>365</v>
      </c>
      <c r="I14" s="351">
        <v>15245000</v>
      </c>
      <c r="J14" s="351">
        <v>15245000</v>
      </c>
      <c r="K14" s="351">
        <v>15219100</v>
      </c>
      <c r="L14" s="347">
        <f t="shared" si="0"/>
        <v>0.99830108232207282</v>
      </c>
      <c r="M14" s="351">
        <v>0</v>
      </c>
      <c r="N14" s="351">
        <v>318300</v>
      </c>
      <c r="O14" s="348">
        <v>123000</v>
      </c>
      <c r="P14" s="345" t="s">
        <v>941</v>
      </c>
      <c r="Q14" s="345" t="s">
        <v>915</v>
      </c>
      <c r="R14" s="345" t="s">
        <v>942</v>
      </c>
      <c r="S14" s="345" t="s">
        <v>940</v>
      </c>
      <c r="T14" s="344">
        <v>97.18</v>
      </c>
      <c r="U14" s="344">
        <v>97.75</v>
      </c>
      <c r="V14" s="344" t="s">
        <v>918</v>
      </c>
      <c r="W14" s="344">
        <f t="shared" si="1"/>
        <v>155694.11764705883</v>
      </c>
      <c r="X14" s="332"/>
      <c r="Y14" s="332"/>
      <c r="Z14" s="332"/>
      <c r="AA14" s="332"/>
      <c r="AB14" s="332"/>
      <c r="AC14" s="332"/>
      <c r="AD14" s="332"/>
      <c r="AE14" s="332"/>
      <c r="AF14" s="332"/>
      <c r="AG14" s="332"/>
      <c r="AH14" s="332"/>
      <c r="AI14" s="332"/>
      <c r="AJ14" s="332"/>
      <c r="AK14" s="332"/>
      <c r="AL14" s="332"/>
      <c r="AM14" s="332"/>
      <c r="AN14" s="332"/>
      <c r="AO14" s="332"/>
    </row>
    <row r="15" spans="1:41" ht="21" customHeight="1" x14ac:dyDescent="0.15">
      <c r="A15" s="336">
        <v>24110013</v>
      </c>
      <c r="B15" s="350" t="s">
        <v>40</v>
      </c>
      <c r="C15" s="350" t="s">
        <v>64</v>
      </c>
      <c r="D15" s="350" t="s">
        <v>40</v>
      </c>
      <c r="E15" s="350" t="s">
        <v>40</v>
      </c>
      <c r="F15" s="350" t="s">
        <v>44</v>
      </c>
      <c r="G15" s="345" t="s">
        <v>374</v>
      </c>
      <c r="H15" s="345" t="s">
        <v>365</v>
      </c>
      <c r="I15" s="351">
        <v>69000</v>
      </c>
      <c r="J15" s="351">
        <v>69000</v>
      </c>
      <c r="K15" s="351">
        <v>72100</v>
      </c>
      <c r="L15" s="347">
        <f t="shared" si="0"/>
        <v>1.0449275362318842</v>
      </c>
      <c r="M15" s="351">
        <v>0</v>
      </c>
      <c r="N15" s="351">
        <v>0</v>
      </c>
      <c r="O15" s="348">
        <v>0</v>
      </c>
      <c r="P15" s="345" t="s">
        <v>943</v>
      </c>
      <c r="Q15" s="345" t="s">
        <v>640</v>
      </c>
      <c r="R15" s="345" t="s">
        <v>640</v>
      </c>
      <c r="S15" s="345" t="s">
        <v>940</v>
      </c>
      <c r="T15" s="344">
        <v>97.18</v>
      </c>
      <c r="U15" s="344">
        <v>97.75</v>
      </c>
      <c r="V15" s="344" t="s">
        <v>918</v>
      </c>
      <c r="W15" s="344">
        <f t="shared" si="1"/>
        <v>737.59590792838878</v>
      </c>
      <c r="X15" s="332"/>
      <c r="Y15" s="332"/>
      <c r="Z15" s="332"/>
      <c r="AA15" s="332"/>
      <c r="AB15" s="332"/>
      <c r="AC15" s="332"/>
      <c r="AD15" s="332"/>
      <c r="AE15" s="332"/>
      <c r="AF15" s="332"/>
      <c r="AG15" s="332"/>
      <c r="AH15" s="332"/>
      <c r="AI15" s="332"/>
      <c r="AJ15" s="332"/>
      <c r="AK15" s="332"/>
      <c r="AL15" s="332"/>
      <c r="AM15" s="332"/>
      <c r="AN15" s="332"/>
      <c r="AO15" s="332"/>
    </row>
    <row r="16" spans="1:41" ht="21" customHeight="1" x14ac:dyDescent="0.15">
      <c r="A16" s="336">
        <v>24110014</v>
      </c>
      <c r="B16" s="350" t="s">
        <v>40</v>
      </c>
      <c r="C16" s="350" t="s">
        <v>64</v>
      </c>
      <c r="D16" s="350" t="s">
        <v>40</v>
      </c>
      <c r="E16" s="350" t="s">
        <v>40</v>
      </c>
      <c r="F16" s="350" t="s">
        <v>52</v>
      </c>
      <c r="G16" s="345" t="s">
        <v>375</v>
      </c>
      <c r="H16" s="345" t="s">
        <v>365</v>
      </c>
      <c r="I16" s="351">
        <v>590000</v>
      </c>
      <c r="J16" s="351">
        <v>590000</v>
      </c>
      <c r="K16" s="351">
        <v>508800</v>
      </c>
      <c r="L16" s="347">
        <f t="shared" si="0"/>
        <v>0.86237288135593215</v>
      </c>
      <c r="M16" s="351">
        <v>0</v>
      </c>
      <c r="N16" s="351">
        <v>31200</v>
      </c>
      <c r="O16" s="348">
        <v>-61200</v>
      </c>
      <c r="P16" s="345" t="s">
        <v>944</v>
      </c>
      <c r="Q16" s="345" t="s">
        <v>915</v>
      </c>
      <c r="R16" s="345" t="s">
        <v>945</v>
      </c>
      <c r="S16" s="345" t="s">
        <v>940</v>
      </c>
      <c r="T16" s="344">
        <v>97.18</v>
      </c>
      <c r="U16" s="344">
        <v>97.75</v>
      </c>
      <c r="V16" s="344" t="s">
        <v>918</v>
      </c>
      <c r="W16" s="344">
        <f t="shared" si="1"/>
        <v>5205.1150895140663</v>
      </c>
      <c r="X16" s="332"/>
      <c r="Y16" s="332"/>
      <c r="Z16" s="332"/>
      <c r="AA16" s="332"/>
      <c r="AB16" s="332"/>
      <c r="AC16" s="332"/>
      <c r="AD16" s="332"/>
      <c r="AE16" s="332"/>
      <c r="AF16" s="332"/>
      <c r="AG16" s="332"/>
      <c r="AH16" s="332"/>
      <c r="AI16" s="332"/>
      <c r="AJ16" s="332"/>
      <c r="AK16" s="332"/>
      <c r="AL16" s="332"/>
      <c r="AM16" s="332"/>
      <c r="AN16" s="332"/>
      <c r="AO16" s="332"/>
    </row>
    <row r="17" spans="1:41" ht="21" customHeight="1" x14ac:dyDescent="0.15">
      <c r="A17" s="336">
        <v>24110015</v>
      </c>
      <c r="B17" s="350" t="s">
        <v>40</v>
      </c>
      <c r="C17" s="350" t="s">
        <v>64</v>
      </c>
      <c r="D17" s="350" t="s">
        <v>40</v>
      </c>
      <c r="E17" s="350" t="s">
        <v>56</v>
      </c>
      <c r="F17" s="350" t="s">
        <v>124</v>
      </c>
      <c r="G17" s="345" t="s">
        <v>367</v>
      </c>
      <c r="H17" s="345" t="s">
        <v>365</v>
      </c>
      <c r="I17" s="351">
        <v>392000</v>
      </c>
      <c r="J17" s="351">
        <v>392000</v>
      </c>
      <c r="K17" s="351">
        <v>380100</v>
      </c>
      <c r="L17" s="347">
        <f t="shared" si="0"/>
        <v>0.96964285714285714</v>
      </c>
      <c r="M17" s="351">
        <v>158100</v>
      </c>
      <c r="N17" s="351">
        <v>990500</v>
      </c>
      <c r="O17" s="348">
        <v>100400</v>
      </c>
      <c r="P17" s="345" t="s">
        <v>921</v>
      </c>
      <c r="Q17" s="345" t="s">
        <v>922</v>
      </c>
      <c r="R17" s="345" t="s">
        <v>640</v>
      </c>
      <c r="S17" s="345" t="s">
        <v>924</v>
      </c>
      <c r="T17" s="344">
        <v>18.670000000000002</v>
      </c>
      <c r="U17" s="344">
        <v>24.86</v>
      </c>
      <c r="V17" s="344" t="s">
        <v>918</v>
      </c>
      <c r="W17" s="344">
        <f t="shared" si="1"/>
        <v>15289.621882542237</v>
      </c>
      <c r="X17" s="332"/>
      <c r="Y17" s="332"/>
      <c r="Z17" s="332"/>
      <c r="AA17" s="332"/>
      <c r="AB17" s="332"/>
      <c r="AC17" s="332"/>
      <c r="AD17" s="332"/>
      <c r="AE17" s="332"/>
      <c r="AF17" s="332"/>
      <c r="AG17" s="332"/>
      <c r="AH17" s="332"/>
      <c r="AI17" s="332"/>
      <c r="AJ17" s="332"/>
      <c r="AK17" s="332"/>
      <c r="AL17" s="332"/>
      <c r="AM17" s="332"/>
      <c r="AN17" s="332"/>
      <c r="AO17" s="332"/>
    </row>
    <row r="18" spans="1:41" ht="21" customHeight="1" x14ac:dyDescent="0.15">
      <c r="A18" s="336">
        <v>24110016</v>
      </c>
      <c r="B18" s="350" t="s">
        <v>40</v>
      </c>
      <c r="C18" s="350" t="s">
        <v>64</v>
      </c>
      <c r="D18" s="350" t="s">
        <v>56</v>
      </c>
      <c r="E18" s="350" t="s">
        <v>40</v>
      </c>
      <c r="F18" s="350" t="s">
        <v>61</v>
      </c>
      <c r="G18" s="345" t="s">
        <v>376</v>
      </c>
      <c r="H18" s="345" t="s">
        <v>365</v>
      </c>
      <c r="I18" s="351">
        <v>840000</v>
      </c>
      <c r="J18" s="351">
        <v>840000</v>
      </c>
      <c r="K18" s="351">
        <v>1133200</v>
      </c>
      <c r="L18" s="347">
        <f t="shared" si="0"/>
        <v>1.3490476190476191</v>
      </c>
      <c r="M18" s="351">
        <v>0</v>
      </c>
      <c r="N18" s="351">
        <v>0</v>
      </c>
      <c r="O18" s="348">
        <v>443700</v>
      </c>
      <c r="P18" s="345" t="s">
        <v>946</v>
      </c>
      <c r="Q18" s="345" t="s">
        <v>640</v>
      </c>
      <c r="R18" s="345" t="s">
        <v>947</v>
      </c>
      <c r="S18" s="345" t="s">
        <v>640</v>
      </c>
      <c r="T18" s="344" t="s">
        <v>640</v>
      </c>
      <c r="U18" s="344" t="s">
        <v>640</v>
      </c>
      <c r="V18" s="344" t="s">
        <v>640</v>
      </c>
      <c r="W18" s="344" t="e">
        <f t="shared" si="1"/>
        <v>#VALUE!</v>
      </c>
      <c r="X18" s="332"/>
      <c r="Y18" s="332"/>
      <c r="Z18" s="332"/>
      <c r="AA18" s="332"/>
      <c r="AB18" s="332"/>
      <c r="AC18" s="332"/>
      <c r="AD18" s="332"/>
      <c r="AE18" s="332"/>
      <c r="AF18" s="332"/>
      <c r="AG18" s="332"/>
      <c r="AH18" s="332"/>
      <c r="AI18" s="332"/>
      <c r="AJ18" s="332"/>
      <c r="AK18" s="332"/>
      <c r="AL18" s="332"/>
      <c r="AM18" s="332"/>
      <c r="AN18" s="332"/>
      <c r="AO18" s="332"/>
    </row>
    <row r="19" spans="1:41" ht="21" customHeight="1" x14ac:dyDescent="0.15">
      <c r="A19" s="336">
        <v>24110017</v>
      </c>
      <c r="B19" s="350" t="s">
        <v>40</v>
      </c>
      <c r="C19" s="350" t="s">
        <v>59</v>
      </c>
      <c r="D19" s="350" t="s">
        <v>40</v>
      </c>
      <c r="E19" s="350" t="s">
        <v>40</v>
      </c>
      <c r="F19" s="350" t="s">
        <v>61</v>
      </c>
      <c r="G19" s="345" t="s">
        <v>377</v>
      </c>
      <c r="H19" s="345" t="s">
        <v>365</v>
      </c>
      <c r="I19" s="351">
        <v>48000000</v>
      </c>
      <c r="J19" s="351">
        <v>45000000</v>
      </c>
      <c r="K19" s="351">
        <v>45556489</v>
      </c>
      <c r="L19" s="347">
        <f t="shared" si="0"/>
        <v>1.0123664222222222</v>
      </c>
      <c r="M19" s="351">
        <v>0</v>
      </c>
      <c r="N19" s="351">
        <v>0</v>
      </c>
      <c r="O19" s="348">
        <v>-1642447</v>
      </c>
      <c r="P19" s="345" t="s">
        <v>948</v>
      </c>
      <c r="Q19" s="345" t="s">
        <v>640</v>
      </c>
      <c r="R19" s="345" t="s">
        <v>949</v>
      </c>
      <c r="S19" s="345" t="s">
        <v>640</v>
      </c>
      <c r="T19" s="344" t="s">
        <v>640</v>
      </c>
      <c r="U19" s="344" t="s">
        <v>640</v>
      </c>
      <c r="V19" s="344" t="s">
        <v>640</v>
      </c>
      <c r="W19" s="344" t="e">
        <f t="shared" si="1"/>
        <v>#VALUE!</v>
      </c>
      <c r="X19" s="332"/>
      <c r="Y19" s="332"/>
      <c r="Z19" s="332"/>
      <c r="AA19" s="332"/>
      <c r="AB19" s="332"/>
      <c r="AC19" s="332"/>
      <c r="AD19" s="332"/>
      <c r="AE19" s="332"/>
      <c r="AF19" s="332"/>
      <c r="AG19" s="332"/>
      <c r="AH19" s="332"/>
      <c r="AI19" s="332"/>
      <c r="AJ19" s="332"/>
      <c r="AK19" s="332"/>
      <c r="AL19" s="332"/>
      <c r="AM19" s="332"/>
      <c r="AN19" s="332"/>
      <c r="AO19" s="332"/>
    </row>
    <row r="20" spans="1:41" ht="21" customHeight="1" x14ac:dyDescent="0.15">
      <c r="A20" s="336">
        <v>24110018</v>
      </c>
      <c r="B20" s="352" t="s">
        <v>56</v>
      </c>
      <c r="C20" s="352" t="s">
        <v>38</v>
      </c>
      <c r="D20" s="352" t="s">
        <v>38</v>
      </c>
      <c r="E20" s="352" t="s">
        <v>38</v>
      </c>
      <c r="F20" s="352" t="s">
        <v>38</v>
      </c>
      <c r="G20" s="338" t="s">
        <v>277</v>
      </c>
      <c r="H20" s="338" t="s">
        <v>38</v>
      </c>
      <c r="I20" s="353">
        <v>17104000</v>
      </c>
      <c r="J20" s="353">
        <v>16562000</v>
      </c>
      <c r="K20" s="353">
        <v>17422000</v>
      </c>
      <c r="L20" s="340">
        <f t="shared" si="0"/>
        <v>1.0519260958821399</v>
      </c>
      <c r="M20" s="353">
        <v>0</v>
      </c>
      <c r="N20" s="353">
        <v>0</v>
      </c>
      <c r="O20" s="341">
        <v>33000</v>
      </c>
      <c r="P20" s="342"/>
      <c r="Q20" s="342"/>
      <c r="R20" s="342"/>
      <c r="S20" s="342"/>
      <c r="T20" s="343"/>
      <c r="U20" s="343"/>
      <c r="V20" s="343"/>
      <c r="W20" s="343" t="e">
        <f t="shared" si="1"/>
        <v>#DIV/0!</v>
      </c>
      <c r="X20" s="332"/>
      <c r="Y20" s="332"/>
      <c r="Z20" s="332"/>
      <c r="AA20" s="332"/>
      <c r="AB20" s="332"/>
      <c r="AC20" s="332"/>
      <c r="AD20" s="332"/>
      <c r="AE20" s="332"/>
      <c r="AF20" s="332"/>
      <c r="AG20" s="332"/>
      <c r="AH20" s="332"/>
      <c r="AI20" s="332"/>
      <c r="AJ20" s="332"/>
      <c r="AK20" s="332"/>
      <c r="AL20" s="332"/>
      <c r="AM20" s="332"/>
      <c r="AN20" s="332"/>
      <c r="AO20" s="332"/>
    </row>
    <row r="21" spans="1:41" ht="21" customHeight="1" x14ac:dyDescent="0.15">
      <c r="A21" s="336">
        <v>24110019</v>
      </c>
      <c r="B21" s="350" t="s">
        <v>56</v>
      </c>
      <c r="C21" s="350" t="s">
        <v>40</v>
      </c>
      <c r="D21" s="350" t="s">
        <v>40</v>
      </c>
      <c r="E21" s="350" t="s">
        <v>40</v>
      </c>
      <c r="F21" s="350" t="s">
        <v>61</v>
      </c>
      <c r="G21" s="345" t="s">
        <v>278</v>
      </c>
      <c r="H21" s="345" t="s">
        <v>279</v>
      </c>
      <c r="I21" s="346">
        <v>4100000</v>
      </c>
      <c r="J21" s="346">
        <v>3706000</v>
      </c>
      <c r="K21" s="346">
        <v>4050000</v>
      </c>
      <c r="L21" s="347">
        <f t="shared" si="0"/>
        <v>1.0928224500809498</v>
      </c>
      <c r="M21" s="346">
        <v>0</v>
      </c>
      <c r="N21" s="346">
        <v>0</v>
      </c>
      <c r="O21" s="346">
        <v>-67000</v>
      </c>
      <c r="P21" s="345" t="s">
        <v>738</v>
      </c>
      <c r="Q21" s="345" t="str">
        <f>IF(N21=0,"収入未済なし","")</f>
        <v>収入未済なし</v>
      </c>
      <c r="R21" s="345" t="s">
        <v>739</v>
      </c>
      <c r="S21" s="345" t="s">
        <v>740</v>
      </c>
      <c r="T21" s="344" t="s">
        <v>740</v>
      </c>
      <c r="U21" s="344" t="s">
        <v>740</v>
      </c>
      <c r="V21" s="344" t="s">
        <v>740</v>
      </c>
      <c r="W21" s="344" t="e">
        <f t="shared" si="1"/>
        <v>#VALUE!</v>
      </c>
      <c r="X21" s="329"/>
      <c r="Y21" s="329"/>
      <c r="Z21" s="329"/>
      <c r="AA21" s="329"/>
      <c r="AB21" s="329"/>
      <c r="AC21" s="329"/>
      <c r="AD21" s="329"/>
      <c r="AE21" s="329"/>
      <c r="AF21" s="329"/>
      <c r="AG21" s="329"/>
      <c r="AH21" s="329"/>
      <c r="AI21" s="329"/>
      <c r="AJ21" s="329"/>
      <c r="AK21" s="329"/>
      <c r="AL21" s="329"/>
      <c r="AM21" s="329"/>
      <c r="AN21" s="329"/>
      <c r="AO21" s="329"/>
    </row>
    <row r="22" spans="1:41" ht="21" customHeight="1" x14ac:dyDescent="0.15">
      <c r="A22" s="336">
        <v>24110020</v>
      </c>
      <c r="B22" s="344" t="s">
        <v>56</v>
      </c>
      <c r="C22" s="344" t="s">
        <v>56</v>
      </c>
      <c r="D22" s="344" t="s">
        <v>40</v>
      </c>
      <c r="E22" s="344" t="s">
        <v>40</v>
      </c>
      <c r="F22" s="344" t="s">
        <v>61</v>
      </c>
      <c r="G22" s="345" t="s">
        <v>280</v>
      </c>
      <c r="H22" s="345" t="s">
        <v>279</v>
      </c>
      <c r="I22" s="346">
        <v>12200000</v>
      </c>
      <c r="J22" s="346">
        <v>12052000</v>
      </c>
      <c r="K22" s="346">
        <v>12397000</v>
      </c>
      <c r="L22" s="347">
        <f t="shared" si="0"/>
        <v>1.0286259541984732</v>
      </c>
      <c r="M22" s="346">
        <v>0</v>
      </c>
      <c r="N22" s="346">
        <v>0</v>
      </c>
      <c r="O22" s="346">
        <v>-17000</v>
      </c>
      <c r="P22" s="345" t="s">
        <v>741</v>
      </c>
      <c r="Q22" s="345" t="str">
        <f>IF(N22=0,"収入未済なし","")</f>
        <v>収入未済なし</v>
      </c>
      <c r="R22" s="345" t="s">
        <v>739</v>
      </c>
      <c r="S22" s="345" t="s">
        <v>740</v>
      </c>
      <c r="T22" s="344" t="s">
        <v>740</v>
      </c>
      <c r="U22" s="344" t="s">
        <v>740</v>
      </c>
      <c r="V22" s="344" t="s">
        <v>740</v>
      </c>
      <c r="W22" s="344" t="e">
        <f t="shared" si="1"/>
        <v>#VALUE!</v>
      </c>
      <c r="X22" s="329"/>
      <c r="Y22" s="329"/>
      <c r="Z22" s="329"/>
      <c r="AA22" s="329"/>
      <c r="AB22" s="329"/>
      <c r="AC22" s="329"/>
      <c r="AD22" s="329"/>
      <c r="AE22" s="329"/>
      <c r="AF22" s="329"/>
      <c r="AG22" s="329"/>
      <c r="AH22" s="329"/>
      <c r="AI22" s="329"/>
      <c r="AJ22" s="329"/>
      <c r="AK22" s="329"/>
      <c r="AL22" s="329"/>
      <c r="AM22" s="329"/>
      <c r="AN22" s="329"/>
      <c r="AO22" s="329"/>
    </row>
    <row r="23" spans="1:41" ht="21" customHeight="1" x14ac:dyDescent="0.15">
      <c r="A23" s="336">
        <v>24110021</v>
      </c>
      <c r="B23" s="354" t="s">
        <v>56</v>
      </c>
      <c r="C23" s="354" t="s">
        <v>64</v>
      </c>
      <c r="D23" s="354" t="s">
        <v>40</v>
      </c>
      <c r="E23" s="354" t="s">
        <v>40</v>
      </c>
      <c r="F23" s="354" t="s">
        <v>61</v>
      </c>
      <c r="G23" s="355" t="s">
        <v>334</v>
      </c>
      <c r="H23" s="355" t="s">
        <v>335</v>
      </c>
      <c r="I23" s="346">
        <v>804000</v>
      </c>
      <c r="J23" s="346">
        <v>804000</v>
      </c>
      <c r="K23" s="346">
        <v>975000</v>
      </c>
      <c r="L23" s="347">
        <f t="shared" si="0"/>
        <v>1.2126865671641791</v>
      </c>
      <c r="M23" s="346">
        <v>0</v>
      </c>
      <c r="N23" s="346">
        <v>0</v>
      </c>
      <c r="O23" s="346">
        <v>117000</v>
      </c>
      <c r="P23" s="355" t="s">
        <v>1065</v>
      </c>
      <c r="Q23" s="355"/>
      <c r="R23" s="355"/>
      <c r="S23" s="344" t="s">
        <v>740</v>
      </c>
      <c r="T23" s="344" t="s">
        <v>740</v>
      </c>
      <c r="U23" s="344" t="s">
        <v>740</v>
      </c>
      <c r="V23" s="344" t="s">
        <v>740</v>
      </c>
      <c r="W23" s="344" t="e">
        <f t="shared" si="1"/>
        <v>#VALUE!</v>
      </c>
      <c r="X23" s="329"/>
      <c r="Y23" s="329"/>
      <c r="Z23" s="329"/>
      <c r="AA23" s="329"/>
      <c r="AB23" s="329"/>
      <c r="AC23" s="329"/>
      <c r="AD23" s="329"/>
      <c r="AE23" s="329"/>
      <c r="AF23" s="329"/>
      <c r="AG23" s="329"/>
      <c r="AH23" s="329"/>
      <c r="AI23" s="329"/>
      <c r="AJ23" s="329"/>
      <c r="AK23" s="329"/>
      <c r="AL23" s="329"/>
      <c r="AM23" s="329"/>
      <c r="AN23" s="329"/>
      <c r="AO23" s="329"/>
    </row>
    <row r="24" spans="1:41" ht="21" customHeight="1" x14ac:dyDescent="0.15">
      <c r="A24" s="336">
        <v>24110022</v>
      </c>
      <c r="B24" s="356" t="s">
        <v>64</v>
      </c>
      <c r="C24" s="356" t="s">
        <v>38</v>
      </c>
      <c r="D24" s="356" t="s">
        <v>38</v>
      </c>
      <c r="E24" s="356" t="s">
        <v>38</v>
      </c>
      <c r="F24" s="356" t="s">
        <v>38</v>
      </c>
      <c r="G24" s="357" t="s">
        <v>281</v>
      </c>
      <c r="H24" s="357" t="s">
        <v>38</v>
      </c>
      <c r="I24" s="339">
        <v>300000</v>
      </c>
      <c r="J24" s="339">
        <v>300000</v>
      </c>
      <c r="K24" s="339">
        <v>376000</v>
      </c>
      <c r="L24" s="340">
        <f t="shared" si="0"/>
        <v>1.2533333333333334</v>
      </c>
      <c r="M24" s="339">
        <v>0</v>
      </c>
      <c r="N24" s="339">
        <v>0</v>
      </c>
      <c r="O24" s="339">
        <v>119000</v>
      </c>
      <c r="P24" s="358"/>
      <c r="Q24" s="358"/>
      <c r="R24" s="358"/>
      <c r="S24" s="358"/>
      <c r="T24" s="359"/>
      <c r="U24" s="359"/>
      <c r="V24" s="359"/>
      <c r="W24" s="343" t="e">
        <f t="shared" si="1"/>
        <v>#DIV/0!</v>
      </c>
      <c r="X24" s="329"/>
      <c r="Y24" s="329"/>
      <c r="Z24" s="329"/>
      <c r="AA24" s="329"/>
      <c r="AB24" s="329"/>
      <c r="AC24" s="329"/>
      <c r="AD24" s="329"/>
      <c r="AE24" s="329"/>
      <c r="AF24" s="329"/>
      <c r="AG24" s="329"/>
      <c r="AH24" s="329"/>
      <c r="AI24" s="329"/>
      <c r="AJ24" s="329"/>
      <c r="AK24" s="329"/>
      <c r="AL24" s="329"/>
      <c r="AM24" s="329"/>
      <c r="AN24" s="329"/>
      <c r="AO24" s="329"/>
    </row>
    <row r="25" spans="1:41" ht="21" customHeight="1" x14ac:dyDescent="0.15">
      <c r="A25" s="336">
        <v>24110023</v>
      </c>
      <c r="B25" s="350" t="s">
        <v>64</v>
      </c>
      <c r="C25" s="350" t="s">
        <v>40</v>
      </c>
      <c r="D25" s="350" t="s">
        <v>40</v>
      </c>
      <c r="E25" s="350" t="s">
        <v>40</v>
      </c>
      <c r="F25" s="350" t="s">
        <v>61</v>
      </c>
      <c r="G25" s="345" t="s">
        <v>281</v>
      </c>
      <c r="H25" s="345" t="s">
        <v>279</v>
      </c>
      <c r="I25" s="351">
        <v>300000</v>
      </c>
      <c r="J25" s="351">
        <v>300000</v>
      </c>
      <c r="K25" s="351">
        <v>376000</v>
      </c>
      <c r="L25" s="347">
        <f t="shared" si="0"/>
        <v>1.2533333333333334</v>
      </c>
      <c r="M25" s="351">
        <v>0</v>
      </c>
      <c r="N25" s="351">
        <v>0</v>
      </c>
      <c r="O25" s="348">
        <v>119000</v>
      </c>
      <c r="P25" s="345" t="s">
        <v>742</v>
      </c>
      <c r="Q25" s="345" t="str">
        <f>IF(N25=0,"収入未済なし","")</f>
        <v>収入未済なし</v>
      </c>
      <c r="R25" s="345" t="s">
        <v>739</v>
      </c>
      <c r="S25" s="345" t="s">
        <v>740</v>
      </c>
      <c r="T25" s="344" t="s">
        <v>740</v>
      </c>
      <c r="U25" s="344" t="s">
        <v>740</v>
      </c>
      <c r="V25" s="344" t="s">
        <v>740</v>
      </c>
      <c r="W25" s="344" t="e">
        <f t="shared" si="1"/>
        <v>#VALUE!</v>
      </c>
      <c r="X25" s="332"/>
      <c r="Y25" s="332"/>
      <c r="Z25" s="332"/>
      <c r="AA25" s="332"/>
      <c r="AB25" s="332"/>
      <c r="AC25" s="332"/>
      <c r="AD25" s="332"/>
      <c r="AE25" s="332"/>
      <c r="AF25" s="332"/>
      <c r="AG25" s="332"/>
      <c r="AH25" s="332"/>
      <c r="AI25" s="332"/>
      <c r="AJ25" s="332"/>
      <c r="AK25" s="332"/>
      <c r="AL25" s="332"/>
      <c r="AM25" s="332"/>
      <c r="AN25" s="332"/>
      <c r="AO25" s="332"/>
    </row>
    <row r="26" spans="1:41" ht="21" customHeight="1" x14ac:dyDescent="0.15">
      <c r="A26" s="336">
        <v>24110024</v>
      </c>
      <c r="B26" s="352" t="s">
        <v>59</v>
      </c>
      <c r="C26" s="352" t="s">
        <v>38</v>
      </c>
      <c r="D26" s="352" t="s">
        <v>38</v>
      </c>
      <c r="E26" s="352" t="s">
        <v>38</v>
      </c>
      <c r="F26" s="352" t="s">
        <v>38</v>
      </c>
      <c r="G26" s="338" t="s">
        <v>282</v>
      </c>
      <c r="H26" s="338" t="s">
        <v>38</v>
      </c>
      <c r="I26" s="353">
        <v>4500000</v>
      </c>
      <c r="J26" s="353">
        <v>6393000</v>
      </c>
      <c r="K26" s="353">
        <v>8588000</v>
      </c>
      <c r="L26" s="340">
        <f t="shared" si="0"/>
        <v>1.3433442828093227</v>
      </c>
      <c r="M26" s="353">
        <v>0</v>
      </c>
      <c r="N26" s="353">
        <v>0</v>
      </c>
      <c r="O26" s="341">
        <v>2236000</v>
      </c>
      <c r="P26" s="342"/>
      <c r="Q26" s="342"/>
      <c r="R26" s="342"/>
      <c r="S26" s="342"/>
      <c r="T26" s="343"/>
      <c r="U26" s="343"/>
      <c r="V26" s="343"/>
      <c r="W26" s="343" t="e">
        <f t="shared" si="1"/>
        <v>#DIV/0!</v>
      </c>
      <c r="X26" s="332"/>
      <c r="Y26" s="332"/>
      <c r="Z26" s="332"/>
      <c r="AA26" s="332"/>
      <c r="AB26" s="332"/>
      <c r="AC26" s="332"/>
      <c r="AD26" s="332"/>
      <c r="AE26" s="332"/>
      <c r="AF26" s="332"/>
      <c r="AG26" s="332"/>
      <c r="AH26" s="332"/>
      <c r="AI26" s="332"/>
      <c r="AJ26" s="332"/>
      <c r="AK26" s="332"/>
      <c r="AL26" s="332"/>
      <c r="AM26" s="332"/>
      <c r="AN26" s="332"/>
      <c r="AO26" s="332"/>
    </row>
    <row r="27" spans="1:41" ht="21" customHeight="1" x14ac:dyDescent="0.15">
      <c r="A27" s="336">
        <v>24110025</v>
      </c>
      <c r="B27" s="344" t="s">
        <v>59</v>
      </c>
      <c r="C27" s="344" t="s">
        <v>40</v>
      </c>
      <c r="D27" s="344" t="s">
        <v>40</v>
      </c>
      <c r="E27" s="344" t="s">
        <v>40</v>
      </c>
      <c r="F27" s="344" t="s">
        <v>61</v>
      </c>
      <c r="G27" s="345" t="s">
        <v>282</v>
      </c>
      <c r="H27" s="345" t="s">
        <v>279</v>
      </c>
      <c r="I27" s="346">
        <v>4500000</v>
      </c>
      <c r="J27" s="346">
        <v>6393000</v>
      </c>
      <c r="K27" s="346">
        <v>8588000</v>
      </c>
      <c r="L27" s="347">
        <f t="shared" si="0"/>
        <v>1.3433442828093227</v>
      </c>
      <c r="M27" s="346">
        <v>0</v>
      </c>
      <c r="N27" s="346">
        <v>0</v>
      </c>
      <c r="O27" s="348">
        <v>2236000</v>
      </c>
      <c r="P27" s="345" t="s">
        <v>743</v>
      </c>
      <c r="Q27" s="345" t="str">
        <f>IF(N27=0,"収入未済なし","")</f>
        <v>収入未済なし</v>
      </c>
      <c r="R27" s="345" t="s">
        <v>739</v>
      </c>
      <c r="S27" s="345" t="s">
        <v>740</v>
      </c>
      <c r="T27" s="344" t="s">
        <v>740</v>
      </c>
      <c r="U27" s="344" t="s">
        <v>740</v>
      </c>
      <c r="V27" s="344" t="s">
        <v>740</v>
      </c>
      <c r="W27" s="344" t="e">
        <f t="shared" si="1"/>
        <v>#VALUE!</v>
      </c>
      <c r="X27" s="329"/>
      <c r="Y27" s="329"/>
      <c r="Z27" s="329"/>
      <c r="AA27" s="329"/>
      <c r="AB27" s="329"/>
      <c r="AC27" s="329"/>
      <c r="AD27" s="329"/>
      <c r="AE27" s="329"/>
      <c r="AF27" s="329"/>
      <c r="AG27" s="329"/>
      <c r="AH27" s="330"/>
      <c r="AI27" s="330"/>
      <c r="AJ27" s="330"/>
      <c r="AK27" s="330"/>
      <c r="AL27" s="330"/>
      <c r="AM27" s="330"/>
      <c r="AN27" s="330"/>
      <c r="AO27" s="330"/>
    </row>
    <row r="28" spans="1:41" ht="21" customHeight="1" x14ac:dyDescent="0.15">
      <c r="A28" s="336">
        <v>24110026</v>
      </c>
      <c r="B28" s="337" t="s">
        <v>62</v>
      </c>
      <c r="C28" s="337" t="s">
        <v>38</v>
      </c>
      <c r="D28" s="337" t="s">
        <v>38</v>
      </c>
      <c r="E28" s="337" t="s">
        <v>38</v>
      </c>
      <c r="F28" s="337" t="s">
        <v>38</v>
      </c>
      <c r="G28" s="338" t="s">
        <v>283</v>
      </c>
      <c r="H28" s="338" t="s">
        <v>38</v>
      </c>
      <c r="I28" s="339">
        <v>4000000</v>
      </c>
      <c r="J28" s="339">
        <v>4000000</v>
      </c>
      <c r="K28" s="339">
        <v>12294000</v>
      </c>
      <c r="L28" s="340">
        <f t="shared" si="0"/>
        <v>3.0735000000000001</v>
      </c>
      <c r="M28" s="339">
        <v>0</v>
      </c>
      <c r="N28" s="339">
        <v>0</v>
      </c>
      <c r="O28" s="341">
        <v>5287000</v>
      </c>
      <c r="P28" s="342"/>
      <c r="Q28" s="342"/>
      <c r="R28" s="342"/>
      <c r="S28" s="342"/>
      <c r="T28" s="360"/>
      <c r="U28" s="360"/>
      <c r="V28" s="343"/>
      <c r="W28" s="343" t="e">
        <f t="shared" si="1"/>
        <v>#DIV/0!</v>
      </c>
      <c r="X28" s="329"/>
      <c r="Y28" s="329"/>
      <c r="Z28" s="329"/>
      <c r="AA28" s="329"/>
      <c r="AB28" s="329"/>
      <c r="AC28" s="329"/>
      <c r="AD28" s="329"/>
      <c r="AE28" s="329"/>
      <c r="AF28" s="329"/>
      <c r="AG28" s="329"/>
      <c r="AH28" s="330"/>
      <c r="AI28" s="330"/>
      <c r="AJ28" s="330"/>
      <c r="AK28" s="330"/>
      <c r="AL28" s="330"/>
      <c r="AM28" s="330"/>
      <c r="AN28" s="330"/>
      <c r="AO28" s="330"/>
    </row>
    <row r="29" spans="1:41" ht="21" customHeight="1" x14ac:dyDescent="0.15">
      <c r="A29" s="336">
        <v>24110027</v>
      </c>
      <c r="B29" s="344" t="s">
        <v>62</v>
      </c>
      <c r="C29" s="344" t="s">
        <v>40</v>
      </c>
      <c r="D29" s="344" t="s">
        <v>40</v>
      </c>
      <c r="E29" s="344" t="s">
        <v>40</v>
      </c>
      <c r="F29" s="344" t="s">
        <v>61</v>
      </c>
      <c r="G29" s="345" t="s">
        <v>283</v>
      </c>
      <c r="H29" s="345" t="s">
        <v>279</v>
      </c>
      <c r="I29" s="346">
        <v>4000000</v>
      </c>
      <c r="J29" s="346">
        <v>4000000</v>
      </c>
      <c r="K29" s="346">
        <v>12294000</v>
      </c>
      <c r="L29" s="347">
        <f t="shared" si="0"/>
        <v>3.0735000000000001</v>
      </c>
      <c r="M29" s="346">
        <v>0</v>
      </c>
      <c r="N29" s="346">
        <v>0</v>
      </c>
      <c r="O29" s="346">
        <v>5287000</v>
      </c>
      <c r="P29" s="345" t="s">
        <v>744</v>
      </c>
      <c r="Q29" s="345" t="str">
        <f>IF(N29=0,"収入未済なし","")</f>
        <v>収入未済なし</v>
      </c>
      <c r="R29" s="345" t="s">
        <v>739</v>
      </c>
      <c r="S29" s="345" t="s">
        <v>740</v>
      </c>
      <c r="T29" s="344" t="s">
        <v>740</v>
      </c>
      <c r="U29" s="344" t="s">
        <v>740</v>
      </c>
      <c r="V29" s="344" t="s">
        <v>740</v>
      </c>
      <c r="W29" s="344" t="e">
        <f t="shared" si="1"/>
        <v>#VALUE!</v>
      </c>
      <c r="X29" s="329"/>
      <c r="Y29" s="329"/>
      <c r="Z29" s="329"/>
      <c r="AA29" s="329"/>
      <c r="AB29" s="329"/>
      <c r="AC29" s="329"/>
      <c r="AD29" s="329"/>
      <c r="AE29" s="329"/>
      <c r="AF29" s="329"/>
      <c r="AG29" s="329"/>
      <c r="AH29" s="329"/>
      <c r="AI29" s="329"/>
      <c r="AJ29" s="329"/>
      <c r="AK29" s="329"/>
      <c r="AL29" s="329"/>
      <c r="AM29" s="329"/>
      <c r="AN29" s="329"/>
      <c r="AO29" s="329"/>
    </row>
    <row r="30" spans="1:41" ht="21" customHeight="1" x14ac:dyDescent="0.15">
      <c r="A30" s="336">
        <v>24110028</v>
      </c>
      <c r="B30" s="337" t="s">
        <v>71</v>
      </c>
      <c r="C30" s="337" t="s">
        <v>38</v>
      </c>
      <c r="D30" s="337" t="s">
        <v>38</v>
      </c>
      <c r="E30" s="337" t="s">
        <v>38</v>
      </c>
      <c r="F30" s="337" t="s">
        <v>38</v>
      </c>
      <c r="G30" s="338" t="s">
        <v>284</v>
      </c>
      <c r="H30" s="338" t="s">
        <v>38</v>
      </c>
      <c r="I30" s="339">
        <v>6000000</v>
      </c>
      <c r="J30" s="339">
        <v>10156000</v>
      </c>
      <c r="K30" s="339">
        <v>10322000</v>
      </c>
      <c r="L30" s="340">
        <f t="shared" si="0"/>
        <v>1.0163450177235132</v>
      </c>
      <c r="M30" s="339">
        <v>0</v>
      </c>
      <c r="N30" s="339">
        <v>0</v>
      </c>
      <c r="O30" s="339">
        <v>665000</v>
      </c>
      <c r="P30" s="342"/>
      <c r="Q30" s="342"/>
      <c r="R30" s="342"/>
      <c r="S30" s="342"/>
      <c r="T30" s="343"/>
      <c r="U30" s="343"/>
      <c r="V30" s="343"/>
      <c r="W30" s="343" t="e">
        <f t="shared" si="1"/>
        <v>#DIV/0!</v>
      </c>
      <c r="X30" s="329"/>
      <c r="Y30" s="329"/>
      <c r="Z30" s="329"/>
      <c r="AA30" s="329"/>
      <c r="AB30" s="329"/>
      <c r="AC30" s="329"/>
      <c r="AD30" s="329"/>
      <c r="AE30" s="329"/>
      <c r="AF30" s="329"/>
      <c r="AG30" s="329"/>
      <c r="AH30" s="329"/>
      <c r="AI30" s="329"/>
      <c r="AJ30" s="329"/>
      <c r="AK30" s="329"/>
      <c r="AL30" s="329"/>
      <c r="AM30" s="329"/>
      <c r="AN30" s="329"/>
      <c r="AO30" s="329"/>
    </row>
    <row r="31" spans="1:41" ht="21" customHeight="1" x14ac:dyDescent="0.15">
      <c r="A31" s="336">
        <v>24110029</v>
      </c>
      <c r="B31" s="344" t="s">
        <v>71</v>
      </c>
      <c r="C31" s="344" t="s">
        <v>40</v>
      </c>
      <c r="D31" s="344" t="s">
        <v>40</v>
      </c>
      <c r="E31" s="344" t="s">
        <v>40</v>
      </c>
      <c r="F31" s="344" t="s">
        <v>61</v>
      </c>
      <c r="G31" s="345" t="s">
        <v>284</v>
      </c>
      <c r="H31" s="345" t="s">
        <v>279</v>
      </c>
      <c r="I31" s="346">
        <v>6000000</v>
      </c>
      <c r="J31" s="346">
        <v>10156000</v>
      </c>
      <c r="K31" s="346">
        <v>10322000</v>
      </c>
      <c r="L31" s="347">
        <f t="shared" si="0"/>
        <v>1.0163450177235132</v>
      </c>
      <c r="M31" s="346">
        <v>0</v>
      </c>
      <c r="N31" s="346">
        <v>0</v>
      </c>
      <c r="O31" s="346">
        <v>665000</v>
      </c>
      <c r="P31" s="345" t="s">
        <v>745</v>
      </c>
      <c r="Q31" s="345" t="str">
        <f>IF(N31=0,"収入未済なし","")</f>
        <v>収入未済なし</v>
      </c>
      <c r="R31" s="345" t="s">
        <v>739</v>
      </c>
      <c r="S31" s="345" t="s">
        <v>740</v>
      </c>
      <c r="T31" s="344" t="s">
        <v>740</v>
      </c>
      <c r="U31" s="344" t="s">
        <v>740</v>
      </c>
      <c r="V31" s="344" t="s">
        <v>740</v>
      </c>
      <c r="W31" s="344" t="e">
        <f t="shared" si="1"/>
        <v>#VALUE!</v>
      </c>
      <c r="X31" s="329"/>
      <c r="Y31" s="329"/>
      <c r="Z31" s="329"/>
      <c r="AA31" s="329"/>
      <c r="AB31" s="329"/>
      <c r="AC31" s="329"/>
      <c r="AD31" s="329"/>
      <c r="AE31" s="329"/>
      <c r="AF31" s="329"/>
      <c r="AG31" s="329"/>
      <c r="AH31" s="329"/>
      <c r="AI31" s="329"/>
      <c r="AJ31" s="329"/>
      <c r="AK31" s="329"/>
      <c r="AL31" s="329"/>
      <c r="AM31" s="329"/>
      <c r="AN31" s="329"/>
      <c r="AO31" s="329"/>
    </row>
    <row r="32" spans="1:41" ht="21" customHeight="1" x14ac:dyDescent="0.15">
      <c r="A32" s="336">
        <v>24110030</v>
      </c>
      <c r="B32" s="337" t="s">
        <v>245</v>
      </c>
      <c r="C32" s="337" t="s">
        <v>38</v>
      </c>
      <c r="D32" s="337" t="s">
        <v>38</v>
      </c>
      <c r="E32" s="337" t="s">
        <v>38</v>
      </c>
      <c r="F32" s="337" t="s">
        <v>38</v>
      </c>
      <c r="G32" s="338" t="s">
        <v>285</v>
      </c>
      <c r="H32" s="338" t="s">
        <v>38</v>
      </c>
      <c r="I32" s="339">
        <v>138000000</v>
      </c>
      <c r="J32" s="339">
        <v>144473000</v>
      </c>
      <c r="K32" s="339">
        <v>148201000</v>
      </c>
      <c r="L32" s="340">
        <f t="shared" si="0"/>
        <v>1.0258041294913236</v>
      </c>
      <c r="M32" s="339">
        <v>0</v>
      </c>
      <c r="N32" s="339">
        <v>0</v>
      </c>
      <c r="O32" s="339">
        <v>6256000</v>
      </c>
      <c r="P32" s="342"/>
      <c r="Q32" s="342"/>
      <c r="R32" s="342"/>
      <c r="S32" s="342"/>
      <c r="T32" s="343"/>
      <c r="U32" s="343"/>
      <c r="V32" s="343"/>
      <c r="W32" s="343" t="e">
        <f t="shared" si="1"/>
        <v>#DIV/0!</v>
      </c>
      <c r="X32" s="329"/>
      <c r="Y32" s="329"/>
      <c r="Z32" s="329"/>
      <c r="AA32" s="329"/>
      <c r="AB32" s="329"/>
      <c r="AC32" s="329"/>
      <c r="AD32" s="329"/>
      <c r="AE32" s="329"/>
      <c r="AF32" s="329"/>
      <c r="AG32" s="329"/>
      <c r="AH32" s="329"/>
      <c r="AI32" s="329"/>
      <c r="AJ32" s="329"/>
      <c r="AK32" s="329"/>
      <c r="AL32" s="329"/>
      <c r="AM32" s="329"/>
      <c r="AN32" s="329"/>
      <c r="AO32" s="329"/>
    </row>
    <row r="33" spans="1:41" ht="21" customHeight="1" x14ac:dyDescent="0.15">
      <c r="A33" s="336">
        <v>24110031</v>
      </c>
      <c r="B33" s="354" t="s">
        <v>245</v>
      </c>
      <c r="C33" s="354" t="s">
        <v>40</v>
      </c>
      <c r="D33" s="354" t="s">
        <v>40</v>
      </c>
      <c r="E33" s="354" t="s">
        <v>40</v>
      </c>
      <c r="F33" s="354" t="s">
        <v>61</v>
      </c>
      <c r="G33" s="355" t="s">
        <v>285</v>
      </c>
      <c r="H33" s="355" t="s">
        <v>279</v>
      </c>
      <c r="I33" s="346">
        <v>138000000</v>
      </c>
      <c r="J33" s="346">
        <v>144473000</v>
      </c>
      <c r="K33" s="346">
        <v>148201000</v>
      </c>
      <c r="L33" s="347">
        <f t="shared" si="0"/>
        <v>1.0258041294913236</v>
      </c>
      <c r="M33" s="346">
        <v>0</v>
      </c>
      <c r="N33" s="346">
        <v>0</v>
      </c>
      <c r="O33" s="346">
        <v>6256000</v>
      </c>
      <c r="P33" s="355" t="s">
        <v>746</v>
      </c>
      <c r="Q33" s="355" t="str">
        <f>IF(N33=0,"収入未済なし","")</f>
        <v>収入未済なし</v>
      </c>
      <c r="R33" s="355" t="s">
        <v>739</v>
      </c>
      <c r="S33" s="355" t="s">
        <v>740</v>
      </c>
      <c r="T33" s="354" t="s">
        <v>740</v>
      </c>
      <c r="U33" s="354" t="s">
        <v>740</v>
      </c>
      <c r="V33" s="354" t="s">
        <v>740</v>
      </c>
      <c r="W33" s="344" t="e">
        <f t="shared" si="1"/>
        <v>#VALUE!</v>
      </c>
      <c r="X33" s="329"/>
      <c r="Y33" s="329"/>
      <c r="Z33" s="329"/>
      <c r="AA33" s="329"/>
      <c r="AB33" s="329"/>
      <c r="AC33" s="329"/>
      <c r="AD33" s="329"/>
      <c r="AE33" s="329"/>
      <c r="AF33" s="329"/>
      <c r="AG33" s="329"/>
      <c r="AH33" s="329"/>
      <c r="AI33" s="329"/>
      <c r="AJ33" s="329"/>
      <c r="AK33" s="329"/>
      <c r="AL33" s="329"/>
      <c r="AM33" s="329"/>
      <c r="AN33" s="329"/>
      <c r="AO33" s="329"/>
    </row>
    <row r="34" spans="1:41" ht="21" customHeight="1" x14ac:dyDescent="0.15">
      <c r="A34" s="336">
        <v>24110032</v>
      </c>
      <c r="B34" s="356" t="s">
        <v>286</v>
      </c>
      <c r="C34" s="356" t="s">
        <v>38</v>
      </c>
      <c r="D34" s="356" t="s">
        <v>38</v>
      </c>
      <c r="E34" s="356" t="s">
        <v>38</v>
      </c>
      <c r="F34" s="356" t="s">
        <v>38</v>
      </c>
      <c r="G34" s="357" t="s">
        <v>287</v>
      </c>
      <c r="H34" s="357" t="s">
        <v>38</v>
      </c>
      <c r="I34" s="339">
        <v>3630000</v>
      </c>
      <c r="J34" s="339">
        <v>5162000</v>
      </c>
      <c r="K34" s="339">
        <v>4815000</v>
      </c>
      <c r="L34" s="340">
        <f t="shared" si="0"/>
        <v>0.93277799302595898</v>
      </c>
      <c r="M34" s="339">
        <v>0</v>
      </c>
      <c r="N34" s="339">
        <v>0</v>
      </c>
      <c r="O34" s="339">
        <v>334057</v>
      </c>
      <c r="P34" s="358"/>
      <c r="Q34" s="358"/>
      <c r="R34" s="358"/>
      <c r="S34" s="358"/>
      <c r="T34" s="359"/>
      <c r="U34" s="359"/>
      <c r="V34" s="359"/>
      <c r="W34" s="343" t="e">
        <f t="shared" si="1"/>
        <v>#DIV/0!</v>
      </c>
      <c r="X34" s="329"/>
      <c r="Y34" s="329"/>
      <c r="Z34" s="329"/>
      <c r="AA34" s="329"/>
      <c r="AB34" s="329"/>
      <c r="AC34" s="329"/>
      <c r="AD34" s="329"/>
      <c r="AE34" s="329"/>
      <c r="AF34" s="329"/>
      <c r="AG34" s="329"/>
      <c r="AH34" s="329"/>
      <c r="AI34" s="329"/>
      <c r="AJ34" s="329"/>
      <c r="AK34" s="329"/>
      <c r="AL34" s="329"/>
      <c r="AM34" s="329"/>
      <c r="AN34" s="329"/>
      <c r="AO34" s="329"/>
    </row>
    <row r="35" spans="1:41" ht="21" customHeight="1" x14ac:dyDescent="0.15">
      <c r="A35" s="336">
        <v>24110033</v>
      </c>
      <c r="B35" s="344" t="s">
        <v>286</v>
      </c>
      <c r="C35" s="344" t="s">
        <v>40</v>
      </c>
      <c r="D35" s="344" t="s">
        <v>40</v>
      </c>
      <c r="E35" s="344" t="s">
        <v>40</v>
      </c>
      <c r="F35" s="344" t="s">
        <v>61</v>
      </c>
      <c r="G35" s="345" t="s">
        <v>287</v>
      </c>
      <c r="H35" s="345" t="s">
        <v>279</v>
      </c>
      <c r="I35" s="346">
        <v>3630000</v>
      </c>
      <c r="J35" s="346">
        <v>5162000</v>
      </c>
      <c r="K35" s="346">
        <v>4815000</v>
      </c>
      <c r="L35" s="347">
        <f t="shared" si="0"/>
        <v>0.93277799302595898</v>
      </c>
      <c r="M35" s="346">
        <v>0</v>
      </c>
      <c r="N35" s="346">
        <v>0</v>
      </c>
      <c r="O35" s="348">
        <v>334057</v>
      </c>
      <c r="P35" s="345" t="s">
        <v>747</v>
      </c>
      <c r="Q35" s="345" t="str">
        <f>IF(N35=0,"収入未済なし","")</f>
        <v>収入未済なし</v>
      </c>
      <c r="R35" s="345" t="s">
        <v>739</v>
      </c>
      <c r="S35" s="345" t="s">
        <v>740</v>
      </c>
      <c r="T35" s="344" t="s">
        <v>740</v>
      </c>
      <c r="U35" s="344" t="s">
        <v>740</v>
      </c>
      <c r="V35" s="344" t="s">
        <v>740</v>
      </c>
      <c r="W35" s="344" t="e">
        <f t="shared" si="1"/>
        <v>#VALUE!</v>
      </c>
      <c r="X35" s="329"/>
      <c r="Y35" s="329"/>
      <c r="Z35" s="329"/>
      <c r="AA35" s="329"/>
      <c r="AB35" s="329"/>
      <c r="AC35" s="329"/>
      <c r="AD35" s="329"/>
      <c r="AE35" s="329"/>
      <c r="AF35" s="329"/>
      <c r="AG35" s="329"/>
      <c r="AH35" s="330"/>
      <c r="AI35" s="330"/>
      <c r="AJ35" s="330"/>
      <c r="AK35" s="330"/>
      <c r="AL35" s="330"/>
      <c r="AM35" s="330"/>
      <c r="AN35" s="330"/>
      <c r="AO35" s="330"/>
    </row>
    <row r="36" spans="1:41" ht="21" customHeight="1" x14ac:dyDescent="0.15">
      <c r="A36" s="336">
        <v>24110034</v>
      </c>
      <c r="B36" s="337" t="s">
        <v>250</v>
      </c>
      <c r="C36" s="337" t="s">
        <v>38</v>
      </c>
      <c r="D36" s="337" t="s">
        <v>38</v>
      </c>
      <c r="E36" s="337" t="s">
        <v>38</v>
      </c>
      <c r="F36" s="337" t="s">
        <v>38</v>
      </c>
      <c r="G36" s="338" t="s">
        <v>288</v>
      </c>
      <c r="H36" s="338" t="s">
        <v>38</v>
      </c>
      <c r="I36" s="339">
        <v>3000000</v>
      </c>
      <c r="J36" s="339">
        <v>29086000</v>
      </c>
      <c r="K36" s="339">
        <v>29086000</v>
      </c>
      <c r="L36" s="340">
        <f t="shared" si="0"/>
        <v>1</v>
      </c>
      <c r="M36" s="339">
        <v>0</v>
      </c>
      <c r="N36" s="339">
        <v>0</v>
      </c>
      <c r="O36" s="341">
        <v>26272000</v>
      </c>
      <c r="P36" s="342"/>
      <c r="Q36" s="342"/>
      <c r="R36" s="342"/>
      <c r="S36" s="342"/>
      <c r="T36" s="343"/>
      <c r="U36" s="343"/>
      <c r="V36" s="343"/>
      <c r="W36" s="343" t="e">
        <f t="shared" si="1"/>
        <v>#DIV/0!</v>
      </c>
      <c r="X36" s="329"/>
      <c r="Y36" s="329"/>
      <c r="Z36" s="329"/>
      <c r="AA36" s="329"/>
      <c r="AB36" s="329"/>
      <c r="AC36" s="329"/>
      <c r="AD36" s="329"/>
      <c r="AE36" s="329"/>
      <c r="AF36" s="329"/>
      <c r="AG36" s="329"/>
      <c r="AH36" s="330"/>
      <c r="AI36" s="330"/>
      <c r="AJ36" s="330"/>
      <c r="AK36" s="330"/>
      <c r="AL36" s="330"/>
      <c r="AM36" s="330"/>
      <c r="AN36" s="330"/>
      <c r="AO36" s="330"/>
    </row>
    <row r="37" spans="1:41" ht="21" customHeight="1" x14ac:dyDescent="0.15">
      <c r="A37" s="336">
        <v>24110035</v>
      </c>
      <c r="B37" s="344" t="s">
        <v>250</v>
      </c>
      <c r="C37" s="344" t="s">
        <v>40</v>
      </c>
      <c r="D37" s="344" t="s">
        <v>40</v>
      </c>
      <c r="E37" s="344" t="s">
        <v>40</v>
      </c>
      <c r="F37" s="344" t="s">
        <v>61</v>
      </c>
      <c r="G37" s="345" t="s">
        <v>501</v>
      </c>
      <c r="H37" s="345" t="s">
        <v>279</v>
      </c>
      <c r="I37" s="346">
        <v>3000000</v>
      </c>
      <c r="J37" s="346">
        <v>2474000</v>
      </c>
      <c r="K37" s="346">
        <v>2474000</v>
      </c>
      <c r="L37" s="347">
        <f t="shared" si="0"/>
        <v>1</v>
      </c>
      <c r="M37" s="346">
        <v>0</v>
      </c>
      <c r="N37" s="346">
        <v>0</v>
      </c>
      <c r="O37" s="348">
        <v>-340000</v>
      </c>
      <c r="P37" s="345" t="s">
        <v>748</v>
      </c>
      <c r="Q37" s="345" t="str">
        <f>IF(N37=0,"収入未済なし","")</f>
        <v>収入未済なし</v>
      </c>
      <c r="R37" s="345" t="s">
        <v>739</v>
      </c>
      <c r="S37" s="345" t="s">
        <v>740</v>
      </c>
      <c r="T37" s="344" t="s">
        <v>740</v>
      </c>
      <c r="U37" s="344" t="s">
        <v>740</v>
      </c>
      <c r="V37" s="344" t="s">
        <v>740</v>
      </c>
      <c r="W37" s="344" t="e">
        <f t="shared" si="1"/>
        <v>#VALUE!</v>
      </c>
      <c r="X37" s="329"/>
      <c r="Y37" s="329"/>
      <c r="Z37" s="329"/>
      <c r="AA37" s="329"/>
      <c r="AB37" s="329"/>
      <c r="AC37" s="329"/>
      <c r="AD37" s="329"/>
      <c r="AE37" s="329"/>
      <c r="AF37" s="329"/>
      <c r="AG37" s="329"/>
      <c r="AH37" s="330"/>
      <c r="AI37" s="330"/>
      <c r="AJ37" s="330"/>
      <c r="AK37" s="330"/>
      <c r="AL37" s="330"/>
      <c r="AM37" s="330"/>
      <c r="AN37" s="330"/>
      <c r="AO37" s="330"/>
    </row>
    <row r="38" spans="1:41" ht="21" customHeight="1" x14ac:dyDescent="0.15">
      <c r="A38" s="336">
        <v>24110036</v>
      </c>
      <c r="B38" s="344" t="s">
        <v>250</v>
      </c>
      <c r="C38" s="344" t="s">
        <v>40</v>
      </c>
      <c r="D38" s="344" t="s">
        <v>40</v>
      </c>
      <c r="E38" s="344" t="s">
        <v>40</v>
      </c>
      <c r="F38" s="344" t="s">
        <v>124</v>
      </c>
      <c r="G38" s="345" t="s">
        <v>502</v>
      </c>
      <c r="H38" s="345" t="s">
        <v>279</v>
      </c>
      <c r="I38" s="346">
        <v>0</v>
      </c>
      <c r="J38" s="346">
        <v>26612000</v>
      </c>
      <c r="K38" s="346">
        <v>26612000</v>
      </c>
      <c r="L38" s="347">
        <f t="shared" si="0"/>
        <v>1</v>
      </c>
      <c r="M38" s="346">
        <v>0</v>
      </c>
      <c r="N38" s="346">
        <v>0</v>
      </c>
      <c r="O38" s="348">
        <v>26612000</v>
      </c>
      <c r="P38" s="345" t="s">
        <v>749</v>
      </c>
      <c r="Q38" s="345" t="str">
        <f>IF(N38=0,"収入未済なし","")</f>
        <v>収入未済なし</v>
      </c>
      <c r="R38" s="345" t="s">
        <v>750</v>
      </c>
      <c r="S38" s="345" t="s">
        <v>740</v>
      </c>
      <c r="T38" s="344" t="s">
        <v>740</v>
      </c>
      <c r="U38" s="344" t="s">
        <v>740</v>
      </c>
      <c r="V38" s="344" t="s">
        <v>740</v>
      </c>
      <c r="W38" s="344" t="e">
        <f t="shared" si="1"/>
        <v>#VALUE!</v>
      </c>
      <c r="X38" s="329"/>
      <c r="Y38" s="329"/>
      <c r="Z38" s="329"/>
      <c r="AA38" s="329"/>
      <c r="AB38" s="329"/>
      <c r="AC38" s="329"/>
      <c r="AD38" s="329"/>
      <c r="AE38" s="329"/>
      <c r="AF38" s="329"/>
      <c r="AG38" s="329"/>
      <c r="AH38" s="330"/>
      <c r="AI38" s="330"/>
      <c r="AJ38" s="330"/>
      <c r="AK38" s="330"/>
      <c r="AL38" s="330"/>
      <c r="AM38" s="330"/>
      <c r="AN38" s="330"/>
      <c r="AO38" s="330"/>
    </row>
    <row r="39" spans="1:41" ht="21" customHeight="1" x14ac:dyDescent="0.15">
      <c r="A39" s="336">
        <v>24110037</v>
      </c>
      <c r="B39" s="337" t="s">
        <v>289</v>
      </c>
      <c r="C39" s="337" t="s">
        <v>38</v>
      </c>
      <c r="D39" s="337" t="s">
        <v>38</v>
      </c>
      <c r="E39" s="337" t="s">
        <v>38</v>
      </c>
      <c r="F39" s="337" t="s">
        <v>38</v>
      </c>
      <c r="G39" s="338" t="s">
        <v>290</v>
      </c>
      <c r="H39" s="338" t="s">
        <v>38</v>
      </c>
      <c r="I39" s="339">
        <v>1390000000</v>
      </c>
      <c r="J39" s="339">
        <v>1577695000</v>
      </c>
      <c r="K39" s="339">
        <v>1649067000</v>
      </c>
      <c r="L39" s="340">
        <f t="shared" si="0"/>
        <v>1.0452381480577677</v>
      </c>
      <c r="M39" s="339">
        <v>0</v>
      </c>
      <c r="N39" s="339">
        <v>0</v>
      </c>
      <c r="O39" s="341">
        <v>82491000</v>
      </c>
      <c r="P39" s="342"/>
      <c r="Q39" s="342"/>
      <c r="R39" s="342"/>
      <c r="S39" s="342"/>
      <c r="T39" s="343"/>
      <c r="U39" s="343"/>
      <c r="V39" s="343"/>
      <c r="W39" s="343" t="e">
        <f t="shared" si="1"/>
        <v>#DIV/0!</v>
      </c>
      <c r="X39" s="329"/>
      <c r="Y39" s="329"/>
      <c r="Z39" s="329"/>
      <c r="AA39" s="329"/>
      <c r="AB39" s="329"/>
      <c r="AC39" s="329"/>
      <c r="AD39" s="329"/>
      <c r="AE39" s="329"/>
      <c r="AF39" s="329"/>
      <c r="AG39" s="329"/>
      <c r="AH39" s="330"/>
      <c r="AI39" s="330"/>
      <c r="AJ39" s="330"/>
      <c r="AK39" s="330"/>
      <c r="AL39" s="330"/>
      <c r="AM39" s="330"/>
      <c r="AN39" s="330"/>
      <c r="AO39" s="330"/>
    </row>
    <row r="40" spans="1:41" ht="21" customHeight="1" x14ac:dyDescent="0.15">
      <c r="A40" s="336">
        <v>24110038</v>
      </c>
      <c r="B40" s="344" t="s">
        <v>289</v>
      </c>
      <c r="C40" s="344" t="s">
        <v>40</v>
      </c>
      <c r="D40" s="344" t="s">
        <v>40</v>
      </c>
      <c r="E40" s="344" t="s">
        <v>40</v>
      </c>
      <c r="F40" s="344" t="s">
        <v>61</v>
      </c>
      <c r="G40" s="345" t="s">
        <v>291</v>
      </c>
      <c r="H40" s="345" t="s">
        <v>279</v>
      </c>
      <c r="I40" s="346">
        <v>1230000000</v>
      </c>
      <c r="J40" s="346">
        <v>1436424000</v>
      </c>
      <c r="K40" s="346">
        <v>1436424000</v>
      </c>
      <c r="L40" s="347">
        <f t="shared" si="0"/>
        <v>1</v>
      </c>
      <c r="M40" s="346">
        <v>0</v>
      </c>
      <c r="N40" s="346">
        <v>0</v>
      </c>
      <c r="O40" s="348">
        <v>28580000</v>
      </c>
      <c r="P40" s="345" t="s">
        <v>751</v>
      </c>
      <c r="Q40" s="345" t="str">
        <f>IF(N40=0,"収入未済なし","")</f>
        <v>収入未済なし</v>
      </c>
      <c r="R40" s="345" t="s">
        <v>739</v>
      </c>
      <c r="S40" s="345" t="s">
        <v>740</v>
      </c>
      <c r="T40" s="344" t="s">
        <v>740</v>
      </c>
      <c r="U40" s="344" t="s">
        <v>740</v>
      </c>
      <c r="V40" s="344" t="s">
        <v>740</v>
      </c>
      <c r="W40" s="344" t="e">
        <f t="shared" si="1"/>
        <v>#VALUE!</v>
      </c>
      <c r="X40" s="329"/>
      <c r="Y40" s="329"/>
      <c r="Z40" s="329"/>
      <c r="AA40" s="329"/>
      <c r="AB40" s="329"/>
      <c r="AC40" s="329"/>
      <c r="AD40" s="329"/>
      <c r="AE40" s="329"/>
      <c r="AF40" s="329"/>
      <c r="AG40" s="329"/>
      <c r="AH40" s="330"/>
      <c r="AI40" s="330"/>
      <c r="AJ40" s="330"/>
      <c r="AK40" s="330"/>
      <c r="AL40" s="330"/>
      <c r="AM40" s="330"/>
      <c r="AN40" s="330"/>
      <c r="AO40" s="330"/>
    </row>
    <row r="41" spans="1:41" ht="21" customHeight="1" x14ac:dyDescent="0.15">
      <c r="A41" s="336">
        <v>24110039</v>
      </c>
      <c r="B41" s="344" t="s">
        <v>289</v>
      </c>
      <c r="C41" s="344" t="s">
        <v>40</v>
      </c>
      <c r="D41" s="344" t="s">
        <v>40</v>
      </c>
      <c r="E41" s="344" t="s">
        <v>40</v>
      </c>
      <c r="F41" s="344" t="s">
        <v>124</v>
      </c>
      <c r="G41" s="345" t="s">
        <v>292</v>
      </c>
      <c r="H41" s="345" t="s">
        <v>279</v>
      </c>
      <c r="I41" s="346">
        <v>160000000</v>
      </c>
      <c r="J41" s="346">
        <v>141271000</v>
      </c>
      <c r="K41" s="346">
        <v>212643000</v>
      </c>
      <c r="L41" s="347">
        <f t="shared" si="0"/>
        <v>1.5052133842048261</v>
      </c>
      <c r="M41" s="346">
        <v>0</v>
      </c>
      <c r="N41" s="346">
        <v>0</v>
      </c>
      <c r="O41" s="346">
        <v>53911000</v>
      </c>
      <c r="P41" s="345" t="s">
        <v>752</v>
      </c>
      <c r="Q41" s="345" t="str">
        <f>IF(N41=0,"収入未済なし","")</f>
        <v>収入未済なし</v>
      </c>
      <c r="R41" s="345" t="s">
        <v>753</v>
      </c>
      <c r="S41" s="345" t="s">
        <v>740</v>
      </c>
      <c r="T41" s="344" t="s">
        <v>740</v>
      </c>
      <c r="U41" s="344" t="s">
        <v>740</v>
      </c>
      <c r="V41" s="344" t="s">
        <v>740</v>
      </c>
      <c r="W41" s="344" t="e">
        <f t="shared" si="1"/>
        <v>#VALUE!</v>
      </c>
      <c r="X41" s="329"/>
      <c r="Y41" s="329"/>
      <c r="Z41" s="329"/>
      <c r="AA41" s="329"/>
      <c r="AB41" s="329"/>
      <c r="AC41" s="329"/>
      <c r="AD41" s="329"/>
      <c r="AE41" s="329"/>
      <c r="AF41" s="329"/>
      <c r="AG41" s="329"/>
      <c r="AH41" s="329"/>
      <c r="AI41" s="329"/>
      <c r="AJ41" s="329"/>
      <c r="AK41" s="329"/>
      <c r="AL41" s="329"/>
      <c r="AM41" s="329"/>
      <c r="AN41" s="329"/>
      <c r="AO41" s="329"/>
    </row>
    <row r="42" spans="1:41" ht="21" customHeight="1" x14ac:dyDescent="0.15">
      <c r="A42" s="336">
        <v>24110040</v>
      </c>
      <c r="B42" s="337" t="s">
        <v>293</v>
      </c>
      <c r="C42" s="337" t="s">
        <v>38</v>
      </c>
      <c r="D42" s="337" t="s">
        <v>38</v>
      </c>
      <c r="E42" s="337" t="s">
        <v>38</v>
      </c>
      <c r="F42" s="337" t="s">
        <v>38</v>
      </c>
      <c r="G42" s="338" t="s">
        <v>294</v>
      </c>
      <c r="H42" s="338" t="s">
        <v>38</v>
      </c>
      <c r="I42" s="339">
        <v>830000</v>
      </c>
      <c r="J42" s="339">
        <v>830000</v>
      </c>
      <c r="K42" s="339">
        <v>584000</v>
      </c>
      <c r="L42" s="340">
        <f t="shared" si="0"/>
        <v>0.70361445783132526</v>
      </c>
      <c r="M42" s="339">
        <v>0</v>
      </c>
      <c r="N42" s="339">
        <v>0</v>
      </c>
      <c r="O42" s="341">
        <v>-21000</v>
      </c>
      <c r="P42" s="342"/>
      <c r="Q42" s="342"/>
      <c r="R42" s="342"/>
      <c r="S42" s="342"/>
      <c r="T42" s="343"/>
      <c r="U42" s="343"/>
      <c r="V42" s="343"/>
      <c r="W42" s="343" t="e">
        <f t="shared" si="1"/>
        <v>#DIV/0!</v>
      </c>
      <c r="X42" s="329"/>
      <c r="Y42" s="329"/>
      <c r="Z42" s="329"/>
      <c r="AA42" s="329"/>
      <c r="AB42" s="329"/>
      <c r="AC42" s="329"/>
      <c r="AD42" s="329"/>
      <c r="AE42" s="329"/>
      <c r="AF42" s="329"/>
      <c r="AG42" s="329"/>
      <c r="AH42" s="330"/>
      <c r="AI42" s="330"/>
      <c r="AJ42" s="330"/>
      <c r="AK42" s="330"/>
      <c r="AL42" s="330"/>
      <c r="AM42" s="330"/>
      <c r="AN42" s="330"/>
      <c r="AO42" s="330"/>
    </row>
    <row r="43" spans="1:41" ht="21" customHeight="1" x14ac:dyDescent="0.15">
      <c r="A43" s="336">
        <v>24110041</v>
      </c>
      <c r="B43" s="344" t="s">
        <v>293</v>
      </c>
      <c r="C43" s="344" t="s">
        <v>40</v>
      </c>
      <c r="D43" s="344" t="s">
        <v>40</v>
      </c>
      <c r="E43" s="344" t="s">
        <v>40</v>
      </c>
      <c r="F43" s="344" t="s">
        <v>61</v>
      </c>
      <c r="G43" s="345" t="s">
        <v>294</v>
      </c>
      <c r="H43" s="345" t="s">
        <v>279</v>
      </c>
      <c r="I43" s="346">
        <v>830000</v>
      </c>
      <c r="J43" s="346">
        <v>830000</v>
      </c>
      <c r="K43" s="346">
        <v>584000</v>
      </c>
      <c r="L43" s="347">
        <f t="shared" si="0"/>
        <v>0.70361445783132526</v>
      </c>
      <c r="M43" s="346">
        <v>0</v>
      </c>
      <c r="N43" s="346">
        <v>0</v>
      </c>
      <c r="O43" s="346">
        <v>-21000</v>
      </c>
      <c r="P43" s="345" t="s">
        <v>754</v>
      </c>
      <c r="Q43" s="345" t="str">
        <f>IF(N43=0,"収入未済なし","")</f>
        <v>収入未済なし</v>
      </c>
      <c r="R43" s="345" t="s">
        <v>739</v>
      </c>
      <c r="S43" s="345" t="s">
        <v>740</v>
      </c>
      <c r="T43" s="344" t="s">
        <v>740</v>
      </c>
      <c r="U43" s="344" t="s">
        <v>740</v>
      </c>
      <c r="V43" s="344" t="s">
        <v>740</v>
      </c>
      <c r="W43" s="344" t="e">
        <f t="shared" si="1"/>
        <v>#VALUE!</v>
      </c>
      <c r="X43" s="329"/>
      <c r="Y43" s="329"/>
      <c r="Z43" s="329"/>
      <c r="AA43" s="329"/>
      <c r="AB43" s="329"/>
      <c r="AC43" s="329"/>
      <c r="AD43" s="329"/>
      <c r="AE43" s="329"/>
      <c r="AF43" s="329"/>
      <c r="AG43" s="329"/>
      <c r="AH43" s="329"/>
      <c r="AI43" s="329"/>
      <c r="AJ43" s="329"/>
      <c r="AK43" s="329"/>
      <c r="AL43" s="329"/>
      <c r="AM43" s="329"/>
      <c r="AN43" s="329"/>
      <c r="AO43" s="329"/>
    </row>
    <row r="44" spans="1:41" ht="21" customHeight="1" x14ac:dyDescent="0.15">
      <c r="A44" s="336">
        <v>24110042</v>
      </c>
      <c r="B44" s="337" t="s">
        <v>37</v>
      </c>
      <c r="C44" s="337" t="s">
        <v>38</v>
      </c>
      <c r="D44" s="337" t="s">
        <v>38</v>
      </c>
      <c r="E44" s="337" t="s">
        <v>38</v>
      </c>
      <c r="F44" s="337" t="s">
        <v>38</v>
      </c>
      <c r="G44" s="338" t="s">
        <v>39</v>
      </c>
      <c r="H44" s="338" t="s">
        <v>38</v>
      </c>
      <c r="I44" s="339">
        <v>36693000</v>
      </c>
      <c r="J44" s="339">
        <v>26092000</v>
      </c>
      <c r="K44" s="339">
        <v>14139000</v>
      </c>
      <c r="L44" s="340">
        <f t="shared" si="0"/>
        <v>0.54189023455465279</v>
      </c>
      <c r="M44" s="339">
        <v>0</v>
      </c>
      <c r="N44" s="339">
        <v>13400</v>
      </c>
      <c r="O44" s="339">
        <v>-24676734</v>
      </c>
      <c r="P44" s="342"/>
      <c r="Q44" s="342"/>
      <c r="R44" s="342"/>
      <c r="S44" s="342"/>
      <c r="T44" s="343"/>
      <c r="U44" s="343"/>
      <c r="V44" s="343"/>
      <c r="W44" s="343" t="e">
        <f t="shared" si="1"/>
        <v>#DIV/0!</v>
      </c>
      <c r="X44" s="329"/>
      <c r="Y44" s="329"/>
      <c r="Z44" s="329"/>
      <c r="AA44" s="329"/>
      <c r="AB44" s="329"/>
      <c r="AC44" s="329"/>
      <c r="AD44" s="329"/>
      <c r="AE44" s="329"/>
      <c r="AF44" s="329"/>
      <c r="AG44" s="329"/>
      <c r="AH44" s="329"/>
      <c r="AI44" s="329"/>
      <c r="AJ44" s="329"/>
      <c r="AK44" s="329"/>
      <c r="AL44" s="329"/>
      <c r="AM44" s="329"/>
      <c r="AN44" s="329"/>
      <c r="AO44" s="329"/>
    </row>
    <row r="45" spans="1:41" ht="21" customHeight="1" x14ac:dyDescent="0.15">
      <c r="A45" s="336">
        <v>24110043</v>
      </c>
      <c r="B45" s="344" t="s">
        <v>37</v>
      </c>
      <c r="C45" s="344" t="s">
        <v>40</v>
      </c>
      <c r="D45" s="344" t="s">
        <v>40</v>
      </c>
      <c r="E45" s="344" t="s">
        <v>40</v>
      </c>
      <c r="F45" s="344" t="s">
        <v>61</v>
      </c>
      <c r="G45" s="345" t="s">
        <v>295</v>
      </c>
      <c r="H45" s="345" t="s">
        <v>279</v>
      </c>
      <c r="I45" s="346">
        <v>2903000</v>
      </c>
      <c r="J45" s="346">
        <v>2899000</v>
      </c>
      <c r="K45" s="346">
        <v>2694427</v>
      </c>
      <c r="L45" s="347">
        <f t="shared" si="0"/>
        <v>0.92943325284580891</v>
      </c>
      <c r="M45" s="346">
        <v>0</v>
      </c>
      <c r="N45" s="346">
        <v>0</v>
      </c>
      <c r="O45" s="346">
        <v>91910</v>
      </c>
      <c r="P45" s="345" t="s">
        <v>755</v>
      </c>
      <c r="Q45" s="345" t="str">
        <f>IF(N45=0,"収入未済なし","")</f>
        <v>収入未済なし</v>
      </c>
      <c r="R45" s="345"/>
      <c r="S45" s="344" t="s">
        <v>740</v>
      </c>
      <c r="T45" s="344" t="s">
        <v>740</v>
      </c>
      <c r="U45" s="344" t="s">
        <v>740</v>
      </c>
      <c r="V45" s="344" t="s">
        <v>740</v>
      </c>
      <c r="W45" s="344" t="e">
        <f t="shared" si="1"/>
        <v>#VALUE!</v>
      </c>
      <c r="X45" s="329"/>
      <c r="Y45" s="329"/>
      <c r="Z45" s="329"/>
      <c r="AA45" s="329"/>
      <c r="AB45" s="329"/>
      <c r="AC45" s="329"/>
      <c r="AD45" s="329"/>
      <c r="AE45" s="329"/>
      <c r="AF45" s="329"/>
      <c r="AG45" s="329"/>
      <c r="AH45" s="329"/>
      <c r="AI45" s="329"/>
      <c r="AJ45" s="329"/>
      <c r="AK45" s="329"/>
      <c r="AL45" s="329"/>
      <c r="AM45" s="329"/>
      <c r="AN45" s="329"/>
      <c r="AO45" s="329"/>
    </row>
    <row r="46" spans="1:41" ht="21" customHeight="1" x14ac:dyDescent="0.15">
      <c r="A46" s="336">
        <v>24110044</v>
      </c>
      <c r="B46" s="344" t="s">
        <v>37</v>
      </c>
      <c r="C46" s="344" t="s">
        <v>40</v>
      </c>
      <c r="D46" s="344" t="s">
        <v>40</v>
      </c>
      <c r="E46" s="344" t="s">
        <v>40</v>
      </c>
      <c r="F46" s="344" t="s">
        <v>44</v>
      </c>
      <c r="G46" s="345" t="s">
        <v>45</v>
      </c>
      <c r="H46" s="345" t="s">
        <v>46</v>
      </c>
      <c r="I46" s="346">
        <v>30000</v>
      </c>
      <c r="J46" s="346">
        <v>30000</v>
      </c>
      <c r="K46" s="346">
        <v>30000</v>
      </c>
      <c r="L46" s="347">
        <f t="shared" si="0"/>
        <v>1</v>
      </c>
      <c r="M46" s="346">
        <v>0</v>
      </c>
      <c r="N46" s="346">
        <v>0</v>
      </c>
      <c r="O46" s="348">
        <v>30000</v>
      </c>
      <c r="P46" s="345" t="s">
        <v>813</v>
      </c>
      <c r="Q46" s="345" t="s">
        <v>814</v>
      </c>
      <c r="R46" s="345" t="s">
        <v>815</v>
      </c>
      <c r="S46" s="345" t="s">
        <v>816</v>
      </c>
      <c r="T46" s="344">
        <v>1</v>
      </c>
      <c r="U46" s="344">
        <v>1</v>
      </c>
      <c r="V46" s="344" t="s">
        <v>817</v>
      </c>
      <c r="W46" s="344">
        <f t="shared" si="1"/>
        <v>30000</v>
      </c>
      <c r="X46" s="329"/>
      <c r="Y46" s="329"/>
      <c r="Z46" s="329"/>
      <c r="AA46" s="329"/>
      <c r="AB46" s="329"/>
      <c r="AC46" s="329"/>
      <c r="AD46" s="329"/>
      <c r="AE46" s="329"/>
      <c r="AF46" s="329"/>
      <c r="AG46" s="329"/>
      <c r="AH46" s="330"/>
      <c r="AI46" s="330"/>
      <c r="AJ46" s="330"/>
      <c r="AK46" s="330"/>
      <c r="AL46" s="330"/>
      <c r="AM46" s="330"/>
      <c r="AN46" s="330"/>
      <c r="AO46" s="330"/>
    </row>
    <row r="47" spans="1:41" ht="21" customHeight="1" x14ac:dyDescent="0.15">
      <c r="A47" s="336">
        <v>24110045</v>
      </c>
      <c r="B47" s="344" t="s">
        <v>37</v>
      </c>
      <c r="C47" s="344" t="s">
        <v>40</v>
      </c>
      <c r="D47" s="344" t="s">
        <v>56</v>
      </c>
      <c r="E47" s="344" t="s">
        <v>40</v>
      </c>
      <c r="F47" s="344" t="s">
        <v>124</v>
      </c>
      <c r="G47" s="345" t="s">
        <v>413</v>
      </c>
      <c r="H47" s="345" t="s">
        <v>503</v>
      </c>
      <c r="I47" s="346">
        <v>13000</v>
      </c>
      <c r="J47" s="346">
        <v>13000</v>
      </c>
      <c r="K47" s="346">
        <v>0</v>
      </c>
      <c r="L47" s="347">
        <f t="shared" si="0"/>
        <v>0</v>
      </c>
      <c r="M47" s="346">
        <v>0</v>
      </c>
      <c r="N47" s="346">
        <v>13400</v>
      </c>
      <c r="O47" s="348">
        <v>0</v>
      </c>
      <c r="P47" s="345" t="s">
        <v>982</v>
      </c>
      <c r="Q47" s="345" t="s">
        <v>983</v>
      </c>
      <c r="R47" s="345" t="s">
        <v>984</v>
      </c>
      <c r="S47" s="345" t="s">
        <v>985</v>
      </c>
      <c r="T47" s="344">
        <v>1</v>
      </c>
      <c r="U47" s="344">
        <v>1</v>
      </c>
      <c r="V47" s="344" t="s">
        <v>849</v>
      </c>
      <c r="W47" s="344">
        <f t="shared" si="1"/>
        <v>0</v>
      </c>
      <c r="X47" s="329"/>
      <c r="Y47" s="329"/>
      <c r="Z47" s="329"/>
      <c r="AA47" s="329"/>
      <c r="AB47" s="329"/>
      <c r="AC47" s="329"/>
      <c r="AD47" s="329"/>
      <c r="AE47" s="329"/>
      <c r="AF47" s="329"/>
      <c r="AG47" s="329"/>
      <c r="AH47" s="330"/>
      <c r="AI47" s="330"/>
      <c r="AJ47" s="330"/>
      <c r="AK47" s="330"/>
      <c r="AL47" s="330"/>
      <c r="AM47" s="330"/>
      <c r="AN47" s="330"/>
      <c r="AO47" s="330"/>
    </row>
    <row r="48" spans="1:41" ht="21" customHeight="1" x14ac:dyDescent="0.15">
      <c r="A48" s="336">
        <v>24110046</v>
      </c>
      <c r="B48" s="344" t="s">
        <v>37</v>
      </c>
      <c r="C48" s="344" t="s">
        <v>40</v>
      </c>
      <c r="D48" s="344" t="s">
        <v>56</v>
      </c>
      <c r="E48" s="344" t="s">
        <v>40</v>
      </c>
      <c r="F48" s="344" t="s">
        <v>44</v>
      </c>
      <c r="G48" s="345" t="s">
        <v>414</v>
      </c>
      <c r="H48" s="345" t="s">
        <v>503</v>
      </c>
      <c r="I48" s="346">
        <v>1224000</v>
      </c>
      <c r="J48" s="346">
        <v>1902000</v>
      </c>
      <c r="K48" s="346">
        <v>1902000</v>
      </c>
      <c r="L48" s="347">
        <f t="shared" si="0"/>
        <v>1</v>
      </c>
      <c r="M48" s="346">
        <v>0</v>
      </c>
      <c r="N48" s="346">
        <v>0</v>
      </c>
      <c r="O48" s="348">
        <v>825000</v>
      </c>
      <c r="P48" s="345" t="s">
        <v>986</v>
      </c>
      <c r="Q48" s="345" t="s">
        <v>876</v>
      </c>
      <c r="R48" s="345" t="s">
        <v>1168</v>
      </c>
      <c r="S48" s="345" t="s">
        <v>985</v>
      </c>
      <c r="T48" s="344">
        <v>30</v>
      </c>
      <c r="U48" s="344">
        <v>30</v>
      </c>
      <c r="V48" s="344" t="s">
        <v>849</v>
      </c>
      <c r="W48" s="344">
        <f t="shared" si="1"/>
        <v>63400</v>
      </c>
      <c r="X48" s="329"/>
      <c r="Y48" s="329"/>
      <c r="Z48" s="329"/>
      <c r="AA48" s="329"/>
      <c r="AB48" s="329"/>
      <c r="AC48" s="329"/>
      <c r="AD48" s="329"/>
      <c r="AE48" s="329"/>
      <c r="AF48" s="329"/>
      <c r="AG48" s="329"/>
      <c r="AH48" s="330"/>
      <c r="AI48" s="330"/>
      <c r="AJ48" s="330"/>
      <c r="AK48" s="330"/>
      <c r="AL48" s="330"/>
      <c r="AM48" s="330"/>
      <c r="AN48" s="330"/>
      <c r="AO48" s="330"/>
    </row>
    <row r="49" spans="1:41" ht="21" customHeight="1" x14ac:dyDescent="0.15">
      <c r="A49" s="336">
        <v>24110047</v>
      </c>
      <c r="B49" s="344" t="s">
        <v>37</v>
      </c>
      <c r="C49" s="344" t="s">
        <v>40</v>
      </c>
      <c r="D49" s="344" t="s">
        <v>56</v>
      </c>
      <c r="E49" s="344" t="s">
        <v>40</v>
      </c>
      <c r="F49" s="344" t="s">
        <v>52</v>
      </c>
      <c r="G49" s="345" t="s">
        <v>415</v>
      </c>
      <c r="H49" s="345" t="s">
        <v>503</v>
      </c>
      <c r="I49" s="346">
        <v>12000</v>
      </c>
      <c r="J49" s="346">
        <v>0</v>
      </c>
      <c r="K49" s="346">
        <v>0</v>
      </c>
      <c r="L49" s="347" t="e">
        <f t="shared" si="0"/>
        <v>#DIV/0!</v>
      </c>
      <c r="M49" s="346">
        <v>0</v>
      </c>
      <c r="N49" s="346">
        <v>0</v>
      </c>
      <c r="O49" s="348">
        <v>-46100</v>
      </c>
      <c r="P49" s="345" t="s">
        <v>987</v>
      </c>
      <c r="Q49" s="345" t="s">
        <v>876</v>
      </c>
      <c r="R49" s="345" t="s">
        <v>1169</v>
      </c>
      <c r="S49" s="345" t="s">
        <v>985</v>
      </c>
      <c r="T49" s="344">
        <v>1</v>
      </c>
      <c r="U49" s="344">
        <v>1</v>
      </c>
      <c r="V49" s="344" t="s">
        <v>849</v>
      </c>
      <c r="W49" s="344">
        <f t="shared" si="1"/>
        <v>0</v>
      </c>
      <c r="X49" s="329"/>
      <c r="Y49" s="329"/>
      <c r="Z49" s="329"/>
      <c r="AA49" s="329"/>
      <c r="AB49" s="329"/>
      <c r="AC49" s="329"/>
      <c r="AD49" s="329"/>
      <c r="AE49" s="329"/>
      <c r="AF49" s="329"/>
      <c r="AG49" s="329"/>
      <c r="AH49" s="330"/>
      <c r="AI49" s="330"/>
      <c r="AJ49" s="330"/>
      <c r="AK49" s="330"/>
      <c r="AL49" s="330"/>
      <c r="AM49" s="330"/>
      <c r="AN49" s="330"/>
      <c r="AO49" s="330"/>
    </row>
    <row r="50" spans="1:41" ht="21" customHeight="1" x14ac:dyDescent="0.15">
      <c r="A50" s="336">
        <v>24110048</v>
      </c>
      <c r="B50" s="344" t="s">
        <v>37</v>
      </c>
      <c r="C50" s="344" t="s">
        <v>40</v>
      </c>
      <c r="D50" s="344" t="s">
        <v>64</v>
      </c>
      <c r="E50" s="344" t="s">
        <v>40</v>
      </c>
      <c r="F50" s="344" t="s">
        <v>61</v>
      </c>
      <c r="G50" s="345" t="s">
        <v>378</v>
      </c>
      <c r="H50" s="345" t="s">
        <v>365</v>
      </c>
      <c r="I50" s="346">
        <v>23667000</v>
      </c>
      <c r="J50" s="346">
        <v>12258000</v>
      </c>
      <c r="K50" s="346">
        <v>689558</v>
      </c>
      <c r="L50" s="347">
        <f t="shared" si="0"/>
        <v>5.6253711861641374E-2</v>
      </c>
      <c r="M50" s="346">
        <v>0</v>
      </c>
      <c r="N50" s="346">
        <v>0</v>
      </c>
      <c r="O50" s="346">
        <v>-24610701</v>
      </c>
      <c r="P50" s="345" t="s">
        <v>378</v>
      </c>
      <c r="Q50" s="345" t="s">
        <v>640</v>
      </c>
      <c r="R50" s="345" t="s">
        <v>950</v>
      </c>
      <c r="S50" s="345" t="s">
        <v>640</v>
      </c>
      <c r="T50" s="344" t="s">
        <v>640</v>
      </c>
      <c r="U50" s="344" t="s">
        <v>640</v>
      </c>
      <c r="V50" s="344" t="s">
        <v>640</v>
      </c>
      <c r="W50" s="344" t="e">
        <f t="shared" si="1"/>
        <v>#VALUE!</v>
      </c>
      <c r="X50" s="329"/>
      <c r="Y50" s="329"/>
      <c r="Z50" s="329"/>
      <c r="AA50" s="329"/>
      <c r="AB50" s="329"/>
      <c r="AC50" s="329"/>
      <c r="AD50" s="329"/>
      <c r="AE50" s="329"/>
      <c r="AF50" s="329"/>
      <c r="AG50" s="329"/>
      <c r="AH50" s="329"/>
      <c r="AI50" s="329"/>
      <c r="AJ50" s="329"/>
      <c r="AK50" s="329"/>
      <c r="AL50" s="329"/>
      <c r="AM50" s="329"/>
      <c r="AN50" s="329"/>
      <c r="AO50" s="329"/>
    </row>
    <row r="51" spans="1:41" ht="21" customHeight="1" x14ac:dyDescent="0.15">
      <c r="A51" s="336">
        <v>24110049</v>
      </c>
      <c r="B51" s="344" t="s">
        <v>37</v>
      </c>
      <c r="C51" s="344" t="s">
        <v>40</v>
      </c>
      <c r="D51" s="344" t="s">
        <v>64</v>
      </c>
      <c r="E51" s="344" t="s">
        <v>56</v>
      </c>
      <c r="F51" s="344" t="s">
        <v>124</v>
      </c>
      <c r="G51" s="345" t="s">
        <v>379</v>
      </c>
      <c r="H51" s="345" t="s">
        <v>365</v>
      </c>
      <c r="I51" s="346">
        <v>4093000</v>
      </c>
      <c r="J51" s="346">
        <v>4093000</v>
      </c>
      <c r="K51" s="346">
        <v>3944560</v>
      </c>
      <c r="L51" s="347">
        <f t="shared" si="0"/>
        <v>0.96373320302956267</v>
      </c>
      <c r="M51" s="346">
        <v>0</v>
      </c>
      <c r="N51" s="346">
        <v>0</v>
      </c>
      <c r="O51" s="346">
        <v>10218</v>
      </c>
      <c r="P51" s="345" t="s">
        <v>379</v>
      </c>
      <c r="Q51" s="345" t="s">
        <v>640</v>
      </c>
      <c r="R51" s="345" t="s">
        <v>685</v>
      </c>
      <c r="S51" s="345" t="s">
        <v>640</v>
      </c>
      <c r="T51" s="344" t="s">
        <v>640</v>
      </c>
      <c r="U51" s="344" t="s">
        <v>640</v>
      </c>
      <c r="V51" s="344" t="s">
        <v>640</v>
      </c>
      <c r="W51" s="344" t="e">
        <f t="shared" si="1"/>
        <v>#VALUE!</v>
      </c>
      <c r="X51" s="329"/>
      <c r="Y51" s="329"/>
      <c r="Z51" s="329"/>
      <c r="AA51" s="329"/>
      <c r="AB51" s="329"/>
      <c r="AC51" s="329"/>
      <c r="AD51" s="329"/>
      <c r="AE51" s="329"/>
      <c r="AF51" s="329"/>
      <c r="AG51" s="329"/>
      <c r="AH51" s="329"/>
      <c r="AI51" s="329"/>
      <c r="AJ51" s="329"/>
      <c r="AK51" s="329"/>
      <c r="AL51" s="329"/>
      <c r="AM51" s="329"/>
      <c r="AN51" s="329"/>
      <c r="AO51" s="329"/>
    </row>
    <row r="52" spans="1:41" ht="21" customHeight="1" x14ac:dyDescent="0.15">
      <c r="A52" s="336">
        <v>24110050</v>
      </c>
      <c r="B52" s="344" t="s">
        <v>37</v>
      </c>
      <c r="C52" s="344" t="s">
        <v>40</v>
      </c>
      <c r="D52" s="344" t="s">
        <v>64</v>
      </c>
      <c r="E52" s="344" t="s">
        <v>56</v>
      </c>
      <c r="F52" s="344" t="s">
        <v>52</v>
      </c>
      <c r="G52" s="345" t="s">
        <v>504</v>
      </c>
      <c r="H52" s="345" t="s">
        <v>365</v>
      </c>
      <c r="I52" s="346">
        <v>50000</v>
      </c>
      <c r="J52" s="346">
        <v>50000</v>
      </c>
      <c r="K52" s="346">
        <v>0</v>
      </c>
      <c r="L52" s="347">
        <f t="shared" si="0"/>
        <v>0</v>
      </c>
      <c r="M52" s="346">
        <v>0</v>
      </c>
      <c r="N52" s="346">
        <v>0</v>
      </c>
      <c r="O52" s="346">
        <v>0</v>
      </c>
      <c r="P52" s="345" t="s">
        <v>504</v>
      </c>
      <c r="Q52" s="345" t="s">
        <v>640</v>
      </c>
      <c r="R52" s="345" t="s">
        <v>640</v>
      </c>
      <c r="S52" s="345" t="s">
        <v>640</v>
      </c>
      <c r="T52" s="344" t="s">
        <v>640</v>
      </c>
      <c r="U52" s="344" t="s">
        <v>640</v>
      </c>
      <c r="V52" s="344" t="s">
        <v>640</v>
      </c>
      <c r="W52" s="344" t="e">
        <f t="shared" si="1"/>
        <v>#VALUE!</v>
      </c>
      <c r="X52" s="329"/>
      <c r="Y52" s="329"/>
      <c r="Z52" s="329"/>
      <c r="AA52" s="329"/>
      <c r="AB52" s="329"/>
      <c r="AC52" s="329"/>
      <c r="AD52" s="329"/>
      <c r="AE52" s="329"/>
      <c r="AF52" s="329"/>
      <c r="AG52" s="329"/>
      <c r="AH52" s="329"/>
      <c r="AI52" s="329"/>
      <c r="AJ52" s="329"/>
      <c r="AK52" s="329"/>
      <c r="AL52" s="329"/>
      <c r="AM52" s="329"/>
      <c r="AN52" s="329"/>
      <c r="AO52" s="329"/>
    </row>
    <row r="53" spans="1:41" ht="21" customHeight="1" x14ac:dyDescent="0.15">
      <c r="A53" s="336">
        <v>24110051</v>
      </c>
      <c r="B53" s="344" t="s">
        <v>37</v>
      </c>
      <c r="C53" s="344" t="s">
        <v>40</v>
      </c>
      <c r="D53" s="344" t="s">
        <v>59</v>
      </c>
      <c r="E53" s="344" t="s">
        <v>40</v>
      </c>
      <c r="F53" s="344" t="s">
        <v>61</v>
      </c>
      <c r="G53" s="345" t="s">
        <v>201</v>
      </c>
      <c r="H53" s="345" t="s">
        <v>202</v>
      </c>
      <c r="I53" s="346">
        <v>1185000</v>
      </c>
      <c r="J53" s="346">
        <v>1185000</v>
      </c>
      <c r="K53" s="346">
        <v>1185105</v>
      </c>
      <c r="L53" s="347">
        <f t="shared" si="0"/>
        <v>1.0000886075949367</v>
      </c>
      <c r="M53" s="346">
        <v>0</v>
      </c>
      <c r="N53" s="346">
        <v>0</v>
      </c>
      <c r="O53" s="346">
        <v>-1</v>
      </c>
      <c r="P53" s="345" t="s">
        <v>639</v>
      </c>
      <c r="Q53" s="345" t="s">
        <v>640</v>
      </c>
      <c r="R53" s="345" t="s">
        <v>641</v>
      </c>
      <c r="S53" s="344" t="s">
        <v>740</v>
      </c>
      <c r="T53" s="344" t="s">
        <v>740</v>
      </c>
      <c r="U53" s="344" t="s">
        <v>740</v>
      </c>
      <c r="V53" s="344" t="s">
        <v>740</v>
      </c>
      <c r="W53" s="344" t="e">
        <f t="shared" si="1"/>
        <v>#VALUE!</v>
      </c>
      <c r="X53" s="329"/>
      <c r="Y53" s="329"/>
      <c r="Z53" s="329"/>
      <c r="AA53" s="329"/>
      <c r="AB53" s="329"/>
      <c r="AC53" s="329"/>
      <c r="AD53" s="329"/>
      <c r="AE53" s="329"/>
      <c r="AF53" s="329"/>
      <c r="AG53" s="329"/>
      <c r="AH53" s="329"/>
      <c r="AI53" s="329"/>
      <c r="AJ53" s="329"/>
      <c r="AK53" s="329"/>
      <c r="AL53" s="329"/>
      <c r="AM53" s="329"/>
      <c r="AN53" s="329"/>
      <c r="AO53" s="329"/>
    </row>
    <row r="54" spans="1:41" ht="21" customHeight="1" x14ac:dyDescent="0.15">
      <c r="A54" s="336">
        <v>24110052</v>
      </c>
      <c r="B54" s="344" t="s">
        <v>37</v>
      </c>
      <c r="C54" s="344" t="s">
        <v>40</v>
      </c>
      <c r="D54" s="344" t="s">
        <v>62</v>
      </c>
      <c r="E54" s="344" t="s">
        <v>40</v>
      </c>
      <c r="F54" s="344" t="s">
        <v>61</v>
      </c>
      <c r="G54" s="345" t="s">
        <v>232</v>
      </c>
      <c r="H54" s="345" t="s">
        <v>233</v>
      </c>
      <c r="I54" s="346">
        <v>3263000</v>
      </c>
      <c r="J54" s="346">
        <v>3152000</v>
      </c>
      <c r="K54" s="346">
        <v>3215550</v>
      </c>
      <c r="L54" s="347">
        <f t="shared" si="0"/>
        <v>1.0201618020304568</v>
      </c>
      <c r="M54" s="346">
        <v>0</v>
      </c>
      <c r="N54" s="346">
        <v>0</v>
      </c>
      <c r="O54" s="348">
        <v>-1124860</v>
      </c>
      <c r="P54" s="345" t="s">
        <v>671</v>
      </c>
      <c r="Q54" s="345" t="s">
        <v>672</v>
      </c>
      <c r="R54" s="345" t="s">
        <v>673</v>
      </c>
      <c r="S54" s="344" t="s">
        <v>740</v>
      </c>
      <c r="T54" s="344" t="s">
        <v>740</v>
      </c>
      <c r="U54" s="344" t="s">
        <v>740</v>
      </c>
      <c r="V54" s="344" t="s">
        <v>740</v>
      </c>
      <c r="W54" s="344" t="e">
        <f t="shared" si="1"/>
        <v>#VALUE!</v>
      </c>
      <c r="X54" s="329"/>
      <c r="Y54" s="329"/>
      <c r="Z54" s="329"/>
      <c r="AA54" s="329"/>
      <c r="AB54" s="329"/>
      <c r="AC54" s="329"/>
      <c r="AD54" s="329"/>
      <c r="AE54" s="329"/>
      <c r="AF54" s="329"/>
      <c r="AG54" s="329"/>
      <c r="AH54" s="330"/>
      <c r="AI54" s="330"/>
      <c r="AJ54" s="330"/>
      <c r="AK54" s="330"/>
      <c r="AL54" s="330"/>
      <c r="AM54" s="330"/>
      <c r="AN54" s="330"/>
      <c r="AO54" s="330"/>
    </row>
    <row r="55" spans="1:41" ht="21" customHeight="1" x14ac:dyDescent="0.15">
      <c r="A55" s="336">
        <v>24110053</v>
      </c>
      <c r="B55" s="344" t="s">
        <v>37</v>
      </c>
      <c r="C55" s="344" t="s">
        <v>40</v>
      </c>
      <c r="D55" s="344" t="s">
        <v>62</v>
      </c>
      <c r="E55" s="344" t="s">
        <v>40</v>
      </c>
      <c r="F55" s="344" t="s">
        <v>124</v>
      </c>
      <c r="G55" s="345" t="s">
        <v>276</v>
      </c>
      <c r="H55" s="345" t="s">
        <v>233</v>
      </c>
      <c r="I55" s="346">
        <v>0</v>
      </c>
      <c r="J55" s="346">
        <v>257000</v>
      </c>
      <c r="K55" s="346">
        <v>224800</v>
      </c>
      <c r="L55" s="347">
        <f t="shared" si="0"/>
        <v>0.87470817120622568</v>
      </c>
      <c r="M55" s="346">
        <v>0</v>
      </c>
      <c r="N55" s="346">
        <v>0</v>
      </c>
      <c r="O55" s="348">
        <v>224800</v>
      </c>
      <c r="P55" s="345" t="s">
        <v>674</v>
      </c>
      <c r="Q55" s="345" t="s">
        <v>672</v>
      </c>
      <c r="R55" s="345" t="s">
        <v>675</v>
      </c>
      <c r="S55" s="344" t="s">
        <v>740</v>
      </c>
      <c r="T55" s="344" t="s">
        <v>740</v>
      </c>
      <c r="U55" s="344" t="s">
        <v>740</v>
      </c>
      <c r="V55" s="344" t="s">
        <v>740</v>
      </c>
      <c r="W55" s="344" t="e">
        <f t="shared" si="1"/>
        <v>#VALUE!</v>
      </c>
      <c r="X55" s="329"/>
      <c r="Y55" s="329"/>
      <c r="Z55" s="329"/>
      <c r="AA55" s="329"/>
      <c r="AB55" s="329"/>
      <c r="AC55" s="329"/>
      <c r="AD55" s="329"/>
      <c r="AE55" s="329"/>
      <c r="AF55" s="329"/>
      <c r="AG55" s="329"/>
      <c r="AH55" s="330"/>
      <c r="AI55" s="330"/>
      <c r="AJ55" s="330"/>
      <c r="AK55" s="330"/>
      <c r="AL55" s="330"/>
      <c r="AM55" s="330"/>
      <c r="AN55" s="330"/>
      <c r="AO55" s="330"/>
    </row>
    <row r="56" spans="1:41" ht="21" customHeight="1" x14ac:dyDescent="0.15">
      <c r="A56" s="336">
        <v>24110054</v>
      </c>
      <c r="B56" s="344" t="s">
        <v>37</v>
      </c>
      <c r="C56" s="344" t="s">
        <v>40</v>
      </c>
      <c r="D56" s="344" t="s">
        <v>62</v>
      </c>
      <c r="E56" s="344" t="s">
        <v>56</v>
      </c>
      <c r="F56" s="344" t="s">
        <v>61</v>
      </c>
      <c r="G56" s="345" t="s">
        <v>234</v>
      </c>
      <c r="H56" s="345" t="s">
        <v>233</v>
      </c>
      <c r="I56" s="346">
        <v>253000</v>
      </c>
      <c r="J56" s="346">
        <v>253000</v>
      </c>
      <c r="K56" s="346">
        <v>253000</v>
      </c>
      <c r="L56" s="347">
        <f t="shared" si="0"/>
        <v>1</v>
      </c>
      <c r="M56" s="346">
        <v>0</v>
      </c>
      <c r="N56" s="346">
        <v>0</v>
      </c>
      <c r="O56" s="348">
        <v>-77000</v>
      </c>
      <c r="P56" s="345" t="s">
        <v>676</v>
      </c>
      <c r="Q56" s="345" t="s">
        <v>672</v>
      </c>
      <c r="R56" s="345" t="s">
        <v>677</v>
      </c>
      <c r="S56" s="344" t="s">
        <v>740</v>
      </c>
      <c r="T56" s="344" t="s">
        <v>740</v>
      </c>
      <c r="U56" s="344" t="s">
        <v>740</v>
      </c>
      <c r="V56" s="344" t="s">
        <v>740</v>
      </c>
      <c r="W56" s="344" t="e">
        <f t="shared" si="1"/>
        <v>#VALUE!</v>
      </c>
      <c r="X56" s="329"/>
      <c r="Y56" s="329"/>
      <c r="Z56" s="329"/>
      <c r="AA56" s="329"/>
      <c r="AB56" s="329"/>
      <c r="AC56" s="329"/>
      <c r="AD56" s="329"/>
      <c r="AE56" s="329"/>
      <c r="AF56" s="329"/>
      <c r="AG56" s="329"/>
      <c r="AH56" s="330"/>
      <c r="AI56" s="330"/>
      <c r="AJ56" s="330"/>
      <c r="AK56" s="330"/>
      <c r="AL56" s="330"/>
      <c r="AM56" s="330"/>
      <c r="AN56" s="330"/>
      <c r="AO56" s="330"/>
    </row>
    <row r="57" spans="1:41" ht="21" customHeight="1" x14ac:dyDescent="0.15">
      <c r="A57" s="336">
        <v>24110055</v>
      </c>
      <c r="B57" s="337" t="s">
        <v>47</v>
      </c>
      <c r="C57" s="337" t="s">
        <v>38</v>
      </c>
      <c r="D57" s="337" t="s">
        <v>38</v>
      </c>
      <c r="E57" s="337" t="s">
        <v>38</v>
      </c>
      <c r="F57" s="337" t="s">
        <v>38</v>
      </c>
      <c r="G57" s="338" t="s">
        <v>48</v>
      </c>
      <c r="H57" s="338" t="s">
        <v>38</v>
      </c>
      <c r="I57" s="339">
        <v>51601000</v>
      </c>
      <c r="J57" s="339">
        <v>64516000</v>
      </c>
      <c r="K57" s="339">
        <v>66962109</v>
      </c>
      <c r="L57" s="340">
        <f t="shared" si="0"/>
        <v>1.0379147653295306</v>
      </c>
      <c r="M57" s="339">
        <v>0</v>
      </c>
      <c r="N57" s="339">
        <v>2392687</v>
      </c>
      <c r="O57" s="339">
        <v>22359997</v>
      </c>
      <c r="P57" s="361"/>
      <c r="Q57" s="342"/>
      <c r="R57" s="342"/>
      <c r="S57" s="342"/>
      <c r="T57" s="343"/>
      <c r="U57" s="343"/>
      <c r="V57" s="343"/>
      <c r="W57" s="343" t="e">
        <f t="shared" si="1"/>
        <v>#DIV/0!</v>
      </c>
      <c r="X57" s="329"/>
      <c r="Y57" s="329"/>
      <c r="Z57" s="329"/>
      <c r="AA57" s="329"/>
      <c r="AB57" s="329"/>
      <c r="AC57" s="329"/>
      <c r="AD57" s="329"/>
      <c r="AE57" s="329"/>
      <c r="AF57" s="329"/>
      <c r="AG57" s="329"/>
      <c r="AH57" s="329"/>
      <c r="AI57" s="329"/>
      <c r="AJ57" s="329"/>
      <c r="AK57" s="329"/>
      <c r="AL57" s="329"/>
      <c r="AM57" s="329"/>
      <c r="AN57" s="329"/>
      <c r="AO57" s="329"/>
    </row>
    <row r="58" spans="1:41" ht="21" customHeight="1" x14ac:dyDescent="0.15">
      <c r="A58" s="336">
        <v>24110056</v>
      </c>
      <c r="B58" s="354" t="s">
        <v>47</v>
      </c>
      <c r="C58" s="354" t="s">
        <v>40</v>
      </c>
      <c r="D58" s="354" t="s">
        <v>40</v>
      </c>
      <c r="E58" s="354" t="s">
        <v>40</v>
      </c>
      <c r="F58" s="354" t="s">
        <v>61</v>
      </c>
      <c r="G58" s="355" t="s">
        <v>296</v>
      </c>
      <c r="H58" s="355" t="s">
        <v>279</v>
      </c>
      <c r="I58" s="346">
        <v>900000</v>
      </c>
      <c r="J58" s="346">
        <v>900000</v>
      </c>
      <c r="K58" s="346">
        <v>225000</v>
      </c>
      <c r="L58" s="347">
        <f t="shared" si="0"/>
        <v>0.25</v>
      </c>
      <c r="M58" s="346">
        <v>0</v>
      </c>
      <c r="N58" s="346">
        <v>0</v>
      </c>
      <c r="O58" s="346">
        <v>-675000</v>
      </c>
      <c r="P58" s="345" t="s">
        <v>756</v>
      </c>
      <c r="Q58" s="355" t="str">
        <f>IF(N58=0,"収入未済なし","")</f>
        <v>収入未済なし</v>
      </c>
      <c r="R58" s="345"/>
      <c r="S58" s="344" t="s">
        <v>740</v>
      </c>
      <c r="T58" s="344" t="s">
        <v>740</v>
      </c>
      <c r="U58" s="344" t="s">
        <v>740</v>
      </c>
      <c r="V58" s="344" t="s">
        <v>740</v>
      </c>
      <c r="W58" s="344" t="e">
        <f t="shared" si="1"/>
        <v>#VALUE!</v>
      </c>
      <c r="X58" s="329"/>
      <c r="Y58" s="329"/>
      <c r="Z58" s="329"/>
      <c r="AA58" s="329"/>
      <c r="AB58" s="329"/>
      <c r="AC58" s="329"/>
      <c r="AD58" s="329"/>
      <c r="AE58" s="329"/>
      <c r="AF58" s="329"/>
      <c r="AG58" s="329"/>
      <c r="AH58" s="329"/>
      <c r="AI58" s="329"/>
      <c r="AJ58" s="329"/>
      <c r="AK58" s="329"/>
      <c r="AL58" s="329"/>
      <c r="AM58" s="329"/>
      <c r="AN58" s="329"/>
      <c r="AO58" s="329"/>
    </row>
    <row r="59" spans="1:41" ht="21" customHeight="1" x14ac:dyDescent="0.15">
      <c r="A59" s="336">
        <v>24110057</v>
      </c>
      <c r="B59" s="354" t="s">
        <v>47</v>
      </c>
      <c r="C59" s="354" t="s">
        <v>40</v>
      </c>
      <c r="D59" s="354" t="s">
        <v>40</v>
      </c>
      <c r="E59" s="354" t="s">
        <v>40</v>
      </c>
      <c r="F59" s="354" t="s">
        <v>124</v>
      </c>
      <c r="G59" s="355" t="s">
        <v>297</v>
      </c>
      <c r="H59" s="355" t="s">
        <v>279</v>
      </c>
      <c r="I59" s="346">
        <v>2635000</v>
      </c>
      <c r="J59" s="346">
        <v>2635000</v>
      </c>
      <c r="K59" s="346">
        <v>2635592</v>
      </c>
      <c r="L59" s="347">
        <f t="shared" si="0"/>
        <v>1.0002246679316888</v>
      </c>
      <c r="M59" s="346">
        <v>0</v>
      </c>
      <c r="N59" s="346">
        <v>0</v>
      </c>
      <c r="O59" s="346">
        <v>0</v>
      </c>
      <c r="P59" s="355" t="s">
        <v>757</v>
      </c>
      <c r="Q59" s="355" t="str">
        <f>IF(N59=0,"収入未済なし","")</f>
        <v>収入未済なし</v>
      </c>
      <c r="R59" s="355"/>
      <c r="S59" s="344" t="s">
        <v>740</v>
      </c>
      <c r="T59" s="344" t="s">
        <v>740</v>
      </c>
      <c r="U59" s="344" t="s">
        <v>740</v>
      </c>
      <c r="V59" s="344" t="s">
        <v>740</v>
      </c>
      <c r="W59" s="344" t="e">
        <f t="shared" si="1"/>
        <v>#VALUE!</v>
      </c>
      <c r="X59" s="329"/>
      <c r="Y59" s="329"/>
      <c r="Z59" s="329"/>
      <c r="AA59" s="329"/>
      <c r="AB59" s="329"/>
      <c r="AC59" s="329"/>
      <c r="AD59" s="329"/>
      <c r="AE59" s="329"/>
      <c r="AF59" s="329"/>
      <c r="AG59" s="329"/>
      <c r="AH59" s="329"/>
      <c r="AI59" s="329"/>
      <c r="AJ59" s="329"/>
      <c r="AK59" s="329"/>
      <c r="AL59" s="329"/>
      <c r="AM59" s="329"/>
      <c r="AN59" s="329"/>
      <c r="AO59" s="329"/>
    </row>
    <row r="60" spans="1:41" ht="21" customHeight="1" x14ac:dyDescent="0.15">
      <c r="A60" s="336">
        <v>24110058</v>
      </c>
      <c r="B60" s="344" t="s">
        <v>47</v>
      </c>
      <c r="C60" s="344" t="s">
        <v>40</v>
      </c>
      <c r="D60" s="344" t="s">
        <v>40</v>
      </c>
      <c r="E60" s="344" t="s">
        <v>40</v>
      </c>
      <c r="F60" s="344" t="s">
        <v>44</v>
      </c>
      <c r="G60" s="345" t="s">
        <v>298</v>
      </c>
      <c r="H60" s="345" t="s">
        <v>279</v>
      </c>
      <c r="I60" s="346">
        <v>181000</v>
      </c>
      <c r="J60" s="346">
        <v>181000</v>
      </c>
      <c r="K60" s="346">
        <v>254860</v>
      </c>
      <c r="L60" s="347">
        <f t="shared" si="0"/>
        <v>1.4080662983425414</v>
      </c>
      <c r="M60" s="346">
        <v>0</v>
      </c>
      <c r="N60" s="346">
        <v>0</v>
      </c>
      <c r="O60" s="348">
        <v>128080</v>
      </c>
      <c r="P60" s="345" t="s">
        <v>758</v>
      </c>
      <c r="Q60" s="345" t="str">
        <f>IF(N60=0,"収入未済なし","")</f>
        <v>収入未済なし</v>
      </c>
      <c r="R60" s="345"/>
      <c r="S60" s="344" t="s">
        <v>740</v>
      </c>
      <c r="T60" s="344" t="s">
        <v>740</v>
      </c>
      <c r="U60" s="344" t="s">
        <v>740</v>
      </c>
      <c r="V60" s="344" t="s">
        <v>740</v>
      </c>
      <c r="W60" s="344" t="e">
        <f t="shared" si="1"/>
        <v>#VALUE!</v>
      </c>
      <c r="X60" s="329"/>
      <c r="Y60" s="329"/>
      <c r="Z60" s="329"/>
      <c r="AA60" s="329"/>
      <c r="AB60" s="329"/>
      <c r="AC60" s="329"/>
      <c r="AD60" s="329"/>
      <c r="AE60" s="329"/>
      <c r="AF60" s="329"/>
      <c r="AG60" s="329"/>
      <c r="AH60" s="330"/>
      <c r="AI60" s="330"/>
      <c r="AJ60" s="330"/>
      <c r="AK60" s="330"/>
      <c r="AL60" s="330"/>
      <c r="AM60" s="330"/>
      <c r="AN60" s="330"/>
      <c r="AO60" s="330"/>
    </row>
    <row r="61" spans="1:41" ht="21" customHeight="1" x14ac:dyDescent="0.15">
      <c r="A61" s="336">
        <v>24110059</v>
      </c>
      <c r="B61" s="344" t="s">
        <v>47</v>
      </c>
      <c r="C61" s="344" t="s">
        <v>40</v>
      </c>
      <c r="D61" s="344" t="s">
        <v>40</v>
      </c>
      <c r="E61" s="344" t="s">
        <v>40</v>
      </c>
      <c r="F61" s="344" t="s">
        <v>52</v>
      </c>
      <c r="G61" s="345" t="s">
        <v>53</v>
      </c>
      <c r="H61" s="345" t="s">
        <v>46</v>
      </c>
      <c r="I61" s="346">
        <v>474000</v>
      </c>
      <c r="J61" s="346">
        <v>1074000</v>
      </c>
      <c r="K61" s="346">
        <v>1182950</v>
      </c>
      <c r="L61" s="347">
        <f t="shared" si="0"/>
        <v>1.1014432029795158</v>
      </c>
      <c r="M61" s="346">
        <v>0</v>
      </c>
      <c r="N61" s="346">
        <v>0</v>
      </c>
      <c r="O61" s="348">
        <v>808190</v>
      </c>
      <c r="P61" s="345" t="s">
        <v>818</v>
      </c>
      <c r="Q61" s="345" t="s">
        <v>814</v>
      </c>
      <c r="R61" s="345" t="s">
        <v>819</v>
      </c>
      <c r="S61" s="345" t="s">
        <v>640</v>
      </c>
      <c r="T61" s="344" t="s">
        <v>640</v>
      </c>
      <c r="U61" s="344" t="s">
        <v>640</v>
      </c>
      <c r="V61" s="344" t="s">
        <v>640</v>
      </c>
      <c r="W61" s="344" t="e">
        <f t="shared" si="1"/>
        <v>#VALUE!</v>
      </c>
      <c r="X61" s="329"/>
      <c r="Y61" s="329"/>
      <c r="Z61" s="329"/>
      <c r="AA61" s="329"/>
      <c r="AB61" s="329"/>
      <c r="AC61" s="329"/>
      <c r="AD61" s="329"/>
      <c r="AE61" s="329"/>
      <c r="AF61" s="329"/>
      <c r="AG61" s="329"/>
      <c r="AH61" s="330"/>
      <c r="AI61" s="330"/>
      <c r="AJ61" s="330"/>
      <c r="AK61" s="330"/>
      <c r="AL61" s="330"/>
      <c r="AM61" s="330"/>
      <c r="AN61" s="330"/>
      <c r="AO61" s="330"/>
    </row>
    <row r="62" spans="1:41" ht="21" customHeight="1" x14ac:dyDescent="0.15">
      <c r="A62" s="336">
        <v>24110060</v>
      </c>
      <c r="B62" s="344" t="s">
        <v>47</v>
      </c>
      <c r="C62" s="344" t="s">
        <v>40</v>
      </c>
      <c r="D62" s="344" t="s">
        <v>40</v>
      </c>
      <c r="E62" s="344" t="s">
        <v>40</v>
      </c>
      <c r="F62" s="344" t="s">
        <v>229</v>
      </c>
      <c r="G62" s="345" t="s">
        <v>505</v>
      </c>
      <c r="H62" s="345" t="s">
        <v>123</v>
      </c>
      <c r="I62" s="346">
        <v>121000</v>
      </c>
      <c r="J62" s="346">
        <v>121000</v>
      </c>
      <c r="K62" s="346">
        <v>126865</v>
      </c>
      <c r="L62" s="347">
        <f t="shared" si="0"/>
        <v>1.0484710743801653</v>
      </c>
      <c r="M62" s="346">
        <v>0</v>
      </c>
      <c r="N62" s="346">
        <v>0</v>
      </c>
      <c r="O62" s="348">
        <v>-2220</v>
      </c>
      <c r="P62" s="345" t="s">
        <v>1131</v>
      </c>
      <c r="Q62" s="345" t="s">
        <v>814</v>
      </c>
      <c r="R62" s="345" t="s">
        <v>1132</v>
      </c>
      <c r="S62" s="345" t="s">
        <v>1133</v>
      </c>
      <c r="T62" s="344">
        <v>3</v>
      </c>
      <c r="U62" s="344">
        <v>4</v>
      </c>
      <c r="V62" s="344" t="s">
        <v>1134</v>
      </c>
      <c r="W62" s="344">
        <f t="shared" si="1"/>
        <v>31716.25</v>
      </c>
      <c r="X62" s="329"/>
      <c r="Y62" s="329"/>
      <c r="Z62" s="329"/>
      <c r="AA62" s="329"/>
      <c r="AB62" s="329"/>
      <c r="AC62" s="329"/>
      <c r="AD62" s="329"/>
      <c r="AE62" s="329"/>
      <c r="AF62" s="329"/>
      <c r="AG62" s="329"/>
      <c r="AH62" s="330"/>
      <c r="AI62" s="330"/>
      <c r="AJ62" s="330"/>
      <c r="AK62" s="330"/>
      <c r="AL62" s="330"/>
      <c r="AM62" s="330"/>
      <c r="AN62" s="330"/>
      <c r="AO62" s="330"/>
    </row>
    <row r="63" spans="1:41" ht="21" customHeight="1" x14ac:dyDescent="0.15">
      <c r="A63" s="336">
        <v>24110061</v>
      </c>
      <c r="B63" s="344" t="s">
        <v>47</v>
      </c>
      <c r="C63" s="344" t="s">
        <v>40</v>
      </c>
      <c r="D63" s="344" t="s">
        <v>40</v>
      </c>
      <c r="E63" s="344" t="s">
        <v>40</v>
      </c>
      <c r="F63" s="344" t="s">
        <v>260</v>
      </c>
      <c r="G63" s="345" t="s">
        <v>506</v>
      </c>
      <c r="H63" s="345" t="s">
        <v>46</v>
      </c>
      <c r="I63" s="346">
        <v>0</v>
      </c>
      <c r="J63" s="346">
        <v>3000</v>
      </c>
      <c r="K63" s="346">
        <v>3865</v>
      </c>
      <c r="L63" s="347">
        <f t="shared" si="0"/>
        <v>1.2883333333333333</v>
      </c>
      <c r="M63" s="346">
        <v>0</v>
      </c>
      <c r="N63" s="346">
        <v>0</v>
      </c>
      <c r="O63" s="348">
        <v>3865</v>
      </c>
      <c r="P63" s="345" t="s">
        <v>820</v>
      </c>
      <c r="Q63" s="345" t="s">
        <v>814</v>
      </c>
      <c r="R63" s="345" t="s">
        <v>821</v>
      </c>
      <c r="S63" s="345" t="s">
        <v>640</v>
      </c>
      <c r="T63" s="344" t="s">
        <v>640</v>
      </c>
      <c r="U63" s="344" t="s">
        <v>640</v>
      </c>
      <c r="V63" s="344" t="s">
        <v>640</v>
      </c>
      <c r="W63" s="344" t="e">
        <f t="shared" si="1"/>
        <v>#VALUE!</v>
      </c>
      <c r="X63" s="329"/>
      <c r="Y63" s="329"/>
      <c r="Z63" s="329"/>
      <c r="AA63" s="329"/>
      <c r="AB63" s="329"/>
      <c r="AC63" s="329"/>
      <c r="AD63" s="329"/>
      <c r="AE63" s="329"/>
      <c r="AF63" s="329"/>
      <c r="AG63" s="329"/>
      <c r="AH63" s="330"/>
      <c r="AI63" s="330"/>
      <c r="AJ63" s="330"/>
      <c r="AK63" s="330"/>
      <c r="AL63" s="330"/>
      <c r="AM63" s="330"/>
      <c r="AN63" s="330"/>
      <c r="AO63" s="330"/>
    </row>
    <row r="64" spans="1:41" ht="21" customHeight="1" x14ac:dyDescent="0.15">
      <c r="A64" s="336">
        <v>24110062</v>
      </c>
      <c r="B64" s="350" t="s">
        <v>47</v>
      </c>
      <c r="C64" s="350" t="s">
        <v>40</v>
      </c>
      <c r="D64" s="350" t="s">
        <v>56</v>
      </c>
      <c r="E64" s="350" t="s">
        <v>40</v>
      </c>
      <c r="F64" s="350" t="s">
        <v>61</v>
      </c>
      <c r="G64" s="345" t="s">
        <v>380</v>
      </c>
      <c r="H64" s="345" t="s">
        <v>365</v>
      </c>
      <c r="I64" s="346">
        <v>5600000</v>
      </c>
      <c r="J64" s="346">
        <v>21840000</v>
      </c>
      <c r="K64" s="346">
        <v>26290000</v>
      </c>
      <c r="L64" s="347">
        <f t="shared" si="0"/>
        <v>1.2037545787545787</v>
      </c>
      <c r="M64" s="346">
        <v>0</v>
      </c>
      <c r="N64" s="346">
        <v>0</v>
      </c>
      <c r="O64" s="346">
        <v>21180000</v>
      </c>
      <c r="P64" s="345" t="s">
        <v>380</v>
      </c>
      <c r="Q64" s="345" t="s">
        <v>640</v>
      </c>
      <c r="R64" s="345" t="s">
        <v>951</v>
      </c>
      <c r="S64" s="345" t="s">
        <v>640</v>
      </c>
      <c r="T64" s="344" t="s">
        <v>640</v>
      </c>
      <c r="U64" s="344" t="s">
        <v>640</v>
      </c>
      <c r="V64" s="344" t="s">
        <v>640</v>
      </c>
      <c r="W64" s="344" t="e">
        <f t="shared" si="1"/>
        <v>#VALUE!</v>
      </c>
      <c r="X64" s="329"/>
      <c r="Y64" s="329"/>
      <c r="Z64" s="329"/>
      <c r="AA64" s="329"/>
      <c r="AB64" s="329"/>
      <c r="AC64" s="329"/>
      <c r="AD64" s="329"/>
      <c r="AE64" s="329"/>
      <c r="AF64" s="329"/>
      <c r="AG64" s="329"/>
      <c r="AH64" s="329"/>
      <c r="AI64" s="329"/>
      <c r="AJ64" s="329"/>
      <c r="AK64" s="329"/>
      <c r="AL64" s="329"/>
      <c r="AM64" s="329"/>
      <c r="AN64" s="329"/>
      <c r="AO64" s="329"/>
    </row>
    <row r="65" spans="1:41" ht="21" customHeight="1" x14ac:dyDescent="0.15">
      <c r="A65" s="336">
        <v>24110063</v>
      </c>
      <c r="B65" s="350" t="s">
        <v>47</v>
      </c>
      <c r="C65" s="350" t="s">
        <v>40</v>
      </c>
      <c r="D65" s="350" t="s">
        <v>64</v>
      </c>
      <c r="E65" s="350" t="s">
        <v>40</v>
      </c>
      <c r="F65" s="350" t="s">
        <v>61</v>
      </c>
      <c r="G65" s="345" t="s">
        <v>336</v>
      </c>
      <c r="H65" s="345" t="s">
        <v>335</v>
      </c>
      <c r="I65" s="346">
        <v>63000</v>
      </c>
      <c r="J65" s="346">
        <v>63000</v>
      </c>
      <c r="K65" s="346">
        <v>37800</v>
      </c>
      <c r="L65" s="347">
        <f t="shared" si="0"/>
        <v>0.6</v>
      </c>
      <c r="M65" s="346">
        <v>0</v>
      </c>
      <c r="N65" s="346">
        <v>0</v>
      </c>
      <c r="O65" s="346">
        <v>-6300</v>
      </c>
      <c r="P65" s="345" t="s">
        <v>1066</v>
      </c>
      <c r="Q65" s="345"/>
      <c r="R65" s="345" t="s">
        <v>1067</v>
      </c>
      <c r="S65" s="344" t="s">
        <v>740</v>
      </c>
      <c r="T65" s="344" t="s">
        <v>740</v>
      </c>
      <c r="U65" s="344" t="s">
        <v>740</v>
      </c>
      <c r="V65" s="344" t="s">
        <v>740</v>
      </c>
      <c r="W65" s="344" t="e">
        <f t="shared" si="1"/>
        <v>#VALUE!</v>
      </c>
      <c r="X65" s="329"/>
      <c r="Y65" s="329"/>
      <c r="Z65" s="329"/>
      <c r="AA65" s="329"/>
      <c r="AB65" s="329"/>
      <c r="AC65" s="329"/>
      <c r="AD65" s="329"/>
      <c r="AE65" s="329"/>
      <c r="AF65" s="329"/>
      <c r="AG65" s="329"/>
      <c r="AH65" s="329"/>
      <c r="AI65" s="329"/>
      <c r="AJ65" s="329"/>
      <c r="AK65" s="329"/>
      <c r="AL65" s="329"/>
      <c r="AM65" s="329"/>
      <c r="AN65" s="329"/>
      <c r="AO65" s="329"/>
    </row>
    <row r="66" spans="1:41" ht="21" customHeight="1" x14ac:dyDescent="0.15">
      <c r="A66" s="336">
        <v>24110064</v>
      </c>
      <c r="B66" s="344" t="s">
        <v>47</v>
      </c>
      <c r="C66" s="344" t="s">
        <v>40</v>
      </c>
      <c r="D66" s="344" t="s">
        <v>64</v>
      </c>
      <c r="E66" s="344" t="s">
        <v>56</v>
      </c>
      <c r="F66" s="344" t="s">
        <v>61</v>
      </c>
      <c r="G66" s="345" t="s">
        <v>337</v>
      </c>
      <c r="H66" s="345" t="s">
        <v>335</v>
      </c>
      <c r="I66" s="346">
        <v>1100000</v>
      </c>
      <c r="J66" s="346">
        <v>0</v>
      </c>
      <c r="K66" s="346">
        <v>0</v>
      </c>
      <c r="L66" s="347" t="e">
        <f t="shared" ref="L66:L129" si="2">K66/J66</f>
        <v>#DIV/0!</v>
      </c>
      <c r="M66" s="346">
        <v>0</v>
      </c>
      <c r="N66" s="346">
        <v>0</v>
      </c>
      <c r="O66" s="346">
        <v>-456500</v>
      </c>
      <c r="P66" s="345" t="s">
        <v>1068</v>
      </c>
      <c r="Q66" s="345"/>
      <c r="R66" s="345" t="s">
        <v>1069</v>
      </c>
      <c r="S66" s="344" t="s">
        <v>740</v>
      </c>
      <c r="T66" s="344" t="s">
        <v>740</v>
      </c>
      <c r="U66" s="344" t="s">
        <v>740</v>
      </c>
      <c r="V66" s="344" t="s">
        <v>740</v>
      </c>
      <c r="W66" s="344" t="e">
        <f t="shared" ref="W66:W129" si="3">K66/U66</f>
        <v>#VALUE!</v>
      </c>
      <c r="X66" s="329"/>
      <c r="Y66" s="329"/>
      <c r="Z66" s="329"/>
      <c r="AA66" s="329"/>
      <c r="AB66" s="329"/>
      <c r="AC66" s="329"/>
      <c r="AD66" s="329"/>
      <c r="AE66" s="329"/>
      <c r="AF66" s="329"/>
      <c r="AG66" s="329"/>
      <c r="AH66" s="329"/>
      <c r="AI66" s="329"/>
      <c r="AJ66" s="329"/>
      <c r="AK66" s="329"/>
      <c r="AL66" s="329"/>
      <c r="AM66" s="329"/>
      <c r="AN66" s="329"/>
      <c r="AO66" s="329"/>
    </row>
    <row r="67" spans="1:41" ht="21" customHeight="1" x14ac:dyDescent="0.15">
      <c r="A67" s="336">
        <v>24110065</v>
      </c>
      <c r="B67" s="344" t="s">
        <v>47</v>
      </c>
      <c r="C67" s="344" t="s">
        <v>40</v>
      </c>
      <c r="D67" s="344" t="s">
        <v>64</v>
      </c>
      <c r="E67" s="344" t="s">
        <v>56</v>
      </c>
      <c r="F67" s="344" t="s">
        <v>124</v>
      </c>
      <c r="G67" s="345" t="s">
        <v>338</v>
      </c>
      <c r="H67" s="345" t="s">
        <v>335</v>
      </c>
      <c r="I67" s="346">
        <v>112000</v>
      </c>
      <c r="J67" s="346">
        <v>112000</v>
      </c>
      <c r="K67" s="346">
        <v>90950</v>
      </c>
      <c r="L67" s="347">
        <f t="shared" si="2"/>
        <v>0.81205357142857137</v>
      </c>
      <c r="M67" s="346">
        <v>0</v>
      </c>
      <c r="N67" s="346">
        <v>0</v>
      </c>
      <c r="O67" s="346">
        <v>14750</v>
      </c>
      <c r="P67" s="345" t="s">
        <v>1070</v>
      </c>
      <c r="Q67" s="345"/>
      <c r="R67" s="345"/>
      <c r="S67" s="344" t="s">
        <v>740</v>
      </c>
      <c r="T67" s="344" t="s">
        <v>740</v>
      </c>
      <c r="U67" s="344" t="s">
        <v>740</v>
      </c>
      <c r="V67" s="344" t="s">
        <v>740</v>
      </c>
      <c r="W67" s="344" t="e">
        <f t="shared" si="3"/>
        <v>#VALUE!</v>
      </c>
      <c r="X67" s="329"/>
      <c r="Y67" s="329"/>
      <c r="Z67" s="329"/>
      <c r="AA67" s="329"/>
      <c r="AB67" s="329"/>
      <c r="AC67" s="329"/>
      <c r="AD67" s="329"/>
      <c r="AE67" s="329"/>
      <c r="AF67" s="329"/>
      <c r="AG67" s="329"/>
      <c r="AH67" s="329"/>
      <c r="AI67" s="329"/>
      <c r="AJ67" s="329"/>
      <c r="AK67" s="329"/>
      <c r="AL67" s="329"/>
      <c r="AM67" s="329"/>
      <c r="AN67" s="329"/>
      <c r="AO67" s="329"/>
    </row>
    <row r="68" spans="1:41" ht="21" customHeight="1" x14ac:dyDescent="0.15">
      <c r="A68" s="336">
        <v>24110066</v>
      </c>
      <c r="B68" s="344" t="s">
        <v>47</v>
      </c>
      <c r="C68" s="344" t="s">
        <v>40</v>
      </c>
      <c r="D68" s="344" t="s">
        <v>64</v>
      </c>
      <c r="E68" s="344" t="s">
        <v>56</v>
      </c>
      <c r="F68" s="344" t="s">
        <v>44</v>
      </c>
      <c r="G68" s="345" t="s">
        <v>507</v>
      </c>
      <c r="H68" s="345" t="s">
        <v>335</v>
      </c>
      <c r="I68" s="346">
        <v>1474000</v>
      </c>
      <c r="J68" s="346">
        <v>1474000</v>
      </c>
      <c r="K68" s="346">
        <v>1474000</v>
      </c>
      <c r="L68" s="347">
        <f t="shared" si="2"/>
        <v>1</v>
      </c>
      <c r="M68" s="346">
        <v>0</v>
      </c>
      <c r="N68" s="346">
        <v>0</v>
      </c>
      <c r="O68" s="346">
        <v>1474000</v>
      </c>
      <c r="P68" s="345" t="s">
        <v>1071</v>
      </c>
      <c r="Q68" s="345"/>
      <c r="R68" s="345" t="s">
        <v>1072</v>
      </c>
      <c r="S68" s="344" t="s">
        <v>740</v>
      </c>
      <c r="T68" s="344" t="s">
        <v>740</v>
      </c>
      <c r="U68" s="344" t="s">
        <v>740</v>
      </c>
      <c r="V68" s="344" t="s">
        <v>740</v>
      </c>
      <c r="W68" s="344" t="e">
        <f t="shared" si="3"/>
        <v>#VALUE!</v>
      </c>
      <c r="X68" s="329"/>
      <c r="Y68" s="329"/>
      <c r="Z68" s="329"/>
      <c r="AA68" s="329"/>
      <c r="AB68" s="329"/>
      <c r="AC68" s="329"/>
      <c r="AD68" s="329"/>
      <c r="AE68" s="329"/>
      <c r="AF68" s="329"/>
      <c r="AG68" s="329"/>
      <c r="AH68" s="329"/>
      <c r="AI68" s="329"/>
      <c r="AJ68" s="329"/>
      <c r="AK68" s="329"/>
      <c r="AL68" s="329"/>
      <c r="AM68" s="329"/>
      <c r="AN68" s="329"/>
      <c r="AO68" s="329"/>
    </row>
    <row r="69" spans="1:41" ht="21" customHeight="1" x14ac:dyDescent="0.15">
      <c r="A69" s="336">
        <v>24110067</v>
      </c>
      <c r="B69" s="344" t="s">
        <v>47</v>
      </c>
      <c r="C69" s="344" t="s">
        <v>40</v>
      </c>
      <c r="D69" s="344" t="s">
        <v>59</v>
      </c>
      <c r="E69" s="344" t="s">
        <v>40</v>
      </c>
      <c r="F69" s="344" t="s">
        <v>61</v>
      </c>
      <c r="G69" s="345" t="s">
        <v>339</v>
      </c>
      <c r="H69" s="345" t="s">
        <v>335</v>
      </c>
      <c r="I69" s="346">
        <v>3428000</v>
      </c>
      <c r="J69" s="346">
        <v>3428000</v>
      </c>
      <c r="K69" s="346">
        <v>3727673</v>
      </c>
      <c r="L69" s="347">
        <f t="shared" si="2"/>
        <v>1.087419194865811</v>
      </c>
      <c r="M69" s="346">
        <v>0</v>
      </c>
      <c r="N69" s="346">
        <v>0</v>
      </c>
      <c r="O69" s="346">
        <v>145743</v>
      </c>
      <c r="P69" s="345" t="s">
        <v>1073</v>
      </c>
      <c r="Q69" s="345"/>
      <c r="R69" s="345" t="s">
        <v>1074</v>
      </c>
      <c r="S69" s="345" t="s">
        <v>1075</v>
      </c>
      <c r="T69" s="344">
        <v>10546</v>
      </c>
      <c r="U69" s="344">
        <v>11332</v>
      </c>
      <c r="V69" s="344" t="s">
        <v>849</v>
      </c>
      <c r="W69" s="344">
        <f t="shared" si="3"/>
        <v>328.95102364984115</v>
      </c>
      <c r="X69" s="329"/>
      <c r="Y69" s="329"/>
      <c r="Z69" s="329"/>
      <c r="AA69" s="329"/>
      <c r="AB69" s="329"/>
      <c r="AC69" s="329"/>
      <c r="AD69" s="329"/>
      <c r="AE69" s="329"/>
      <c r="AF69" s="329"/>
      <c r="AG69" s="329"/>
      <c r="AH69" s="329"/>
      <c r="AI69" s="329"/>
      <c r="AJ69" s="329"/>
      <c r="AK69" s="329"/>
      <c r="AL69" s="329"/>
      <c r="AM69" s="329"/>
      <c r="AN69" s="329"/>
      <c r="AO69" s="329"/>
    </row>
    <row r="70" spans="1:41" ht="21" customHeight="1" x14ac:dyDescent="0.15">
      <c r="A70" s="336">
        <v>24110068</v>
      </c>
      <c r="B70" s="344" t="s">
        <v>47</v>
      </c>
      <c r="C70" s="344" t="s">
        <v>40</v>
      </c>
      <c r="D70" s="344" t="s">
        <v>59</v>
      </c>
      <c r="E70" s="344" t="s">
        <v>40</v>
      </c>
      <c r="F70" s="344" t="s">
        <v>124</v>
      </c>
      <c r="G70" s="345" t="s">
        <v>340</v>
      </c>
      <c r="H70" s="345" t="s">
        <v>335</v>
      </c>
      <c r="I70" s="346">
        <v>130000</v>
      </c>
      <c r="J70" s="346">
        <v>130000</v>
      </c>
      <c r="K70" s="346">
        <v>7000</v>
      </c>
      <c r="L70" s="347">
        <f t="shared" si="2"/>
        <v>5.3846153846153849E-2</v>
      </c>
      <c r="M70" s="346">
        <v>0</v>
      </c>
      <c r="N70" s="346">
        <v>118000</v>
      </c>
      <c r="O70" s="346">
        <v>2000</v>
      </c>
      <c r="P70" s="345" t="s">
        <v>1076</v>
      </c>
      <c r="Q70" s="345" t="s">
        <v>1077</v>
      </c>
      <c r="R70" s="345"/>
      <c r="S70" s="344" t="s">
        <v>740</v>
      </c>
      <c r="T70" s="344" t="s">
        <v>740</v>
      </c>
      <c r="U70" s="344" t="s">
        <v>740</v>
      </c>
      <c r="V70" s="344" t="s">
        <v>740</v>
      </c>
      <c r="W70" s="344" t="e">
        <f t="shared" si="3"/>
        <v>#VALUE!</v>
      </c>
      <c r="X70" s="329"/>
      <c r="Y70" s="329"/>
      <c r="Z70" s="329"/>
      <c r="AA70" s="329"/>
      <c r="AB70" s="329"/>
      <c r="AC70" s="329"/>
      <c r="AD70" s="329"/>
      <c r="AE70" s="329"/>
      <c r="AF70" s="329"/>
      <c r="AG70" s="329"/>
      <c r="AH70" s="329"/>
      <c r="AI70" s="329"/>
      <c r="AJ70" s="329"/>
      <c r="AK70" s="329"/>
      <c r="AL70" s="329"/>
      <c r="AM70" s="329"/>
      <c r="AN70" s="329"/>
      <c r="AO70" s="329"/>
    </row>
    <row r="71" spans="1:41" ht="21" customHeight="1" x14ac:dyDescent="0.15">
      <c r="A71" s="336">
        <v>24110069</v>
      </c>
      <c r="B71" s="344" t="s">
        <v>47</v>
      </c>
      <c r="C71" s="344" t="s">
        <v>40</v>
      </c>
      <c r="D71" s="344" t="s">
        <v>59</v>
      </c>
      <c r="E71" s="344" t="s">
        <v>40</v>
      </c>
      <c r="F71" s="344" t="s">
        <v>52</v>
      </c>
      <c r="G71" s="345" t="s">
        <v>341</v>
      </c>
      <c r="H71" s="345" t="s">
        <v>335</v>
      </c>
      <c r="I71" s="346">
        <v>1663000</v>
      </c>
      <c r="J71" s="346">
        <v>1089000</v>
      </c>
      <c r="K71" s="346">
        <v>1168200</v>
      </c>
      <c r="L71" s="347">
        <f t="shared" si="2"/>
        <v>1.0727272727272728</v>
      </c>
      <c r="M71" s="346">
        <v>0</v>
      </c>
      <c r="N71" s="346">
        <v>0</v>
      </c>
      <c r="O71" s="346">
        <v>-495000</v>
      </c>
      <c r="P71" s="345" t="s">
        <v>1078</v>
      </c>
      <c r="Q71" s="345"/>
      <c r="R71" s="345" t="s">
        <v>1079</v>
      </c>
      <c r="S71" s="344" t="s">
        <v>740</v>
      </c>
      <c r="T71" s="344" t="s">
        <v>740</v>
      </c>
      <c r="U71" s="344" t="s">
        <v>740</v>
      </c>
      <c r="V71" s="344" t="s">
        <v>740</v>
      </c>
      <c r="W71" s="344" t="e">
        <f t="shared" si="3"/>
        <v>#VALUE!</v>
      </c>
      <c r="X71" s="329"/>
      <c r="Y71" s="329"/>
      <c r="Z71" s="329"/>
      <c r="AA71" s="329"/>
      <c r="AB71" s="329"/>
      <c r="AC71" s="329"/>
      <c r="AD71" s="329"/>
      <c r="AE71" s="329"/>
      <c r="AF71" s="329"/>
      <c r="AG71" s="329"/>
      <c r="AH71" s="329"/>
      <c r="AI71" s="329"/>
      <c r="AJ71" s="329"/>
      <c r="AK71" s="329"/>
      <c r="AL71" s="329"/>
      <c r="AM71" s="329"/>
      <c r="AN71" s="329"/>
      <c r="AO71" s="329"/>
    </row>
    <row r="72" spans="1:41" ht="21" customHeight="1" x14ac:dyDescent="0.15">
      <c r="A72" s="336">
        <v>24110070</v>
      </c>
      <c r="B72" s="344" t="s">
        <v>47</v>
      </c>
      <c r="C72" s="344" t="s">
        <v>40</v>
      </c>
      <c r="D72" s="344" t="s">
        <v>59</v>
      </c>
      <c r="E72" s="344" t="s">
        <v>40</v>
      </c>
      <c r="F72" s="344" t="s">
        <v>127</v>
      </c>
      <c r="G72" s="345" t="s">
        <v>342</v>
      </c>
      <c r="H72" s="345" t="s">
        <v>335</v>
      </c>
      <c r="I72" s="346">
        <v>6000</v>
      </c>
      <c r="J72" s="346">
        <v>6000</v>
      </c>
      <c r="K72" s="346">
        <v>8800</v>
      </c>
      <c r="L72" s="347">
        <f t="shared" si="2"/>
        <v>1.4666666666666666</v>
      </c>
      <c r="M72" s="346">
        <v>0</v>
      </c>
      <c r="N72" s="346">
        <v>0</v>
      </c>
      <c r="O72" s="346">
        <v>2200</v>
      </c>
      <c r="P72" s="345" t="s">
        <v>1080</v>
      </c>
      <c r="Q72" s="345"/>
      <c r="R72" s="345"/>
      <c r="S72" s="344" t="s">
        <v>740</v>
      </c>
      <c r="T72" s="344" t="s">
        <v>740</v>
      </c>
      <c r="U72" s="344" t="s">
        <v>740</v>
      </c>
      <c r="V72" s="344" t="s">
        <v>740</v>
      </c>
      <c r="W72" s="344" t="e">
        <f t="shared" si="3"/>
        <v>#VALUE!</v>
      </c>
      <c r="X72" s="329"/>
      <c r="Y72" s="329"/>
      <c r="Z72" s="329"/>
      <c r="AA72" s="329"/>
      <c r="AB72" s="329"/>
      <c r="AC72" s="329"/>
      <c r="AD72" s="329"/>
      <c r="AE72" s="329"/>
      <c r="AF72" s="329"/>
      <c r="AG72" s="329"/>
      <c r="AH72" s="329"/>
      <c r="AI72" s="329"/>
      <c r="AJ72" s="329"/>
      <c r="AK72" s="329"/>
      <c r="AL72" s="329"/>
      <c r="AM72" s="329"/>
      <c r="AN72" s="329"/>
      <c r="AO72" s="329"/>
    </row>
    <row r="73" spans="1:41" ht="21" customHeight="1" x14ac:dyDescent="0.15">
      <c r="A73" s="336">
        <v>24110071</v>
      </c>
      <c r="B73" s="344" t="s">
        <v>47</v>
      </c>
      <c r="C73" s="344" t="s">
        <v>40</v>
      </c>
      <c r="D73" s="344" t="s">
        <v>59</v>
      </c>
      <c r="E73" s="344" t="s">
        <v>40</v>
      </c>
      <c r="F73" s="344" t="s">
        <v>129</v>
      </c>
      <c r="G73" s="345" t="s">
        <v>508</v>
      </c>
      <c r="H73" s="345" t="s">
        <v>335</v>
      </c>
      <c r="I73" s="346">
        <v>900000</v>
      </c>
      <c r="J73" s="346">
        <v>750000</v>
      </c>
      <c r="K73" s="346">
        <v>750000</v>
      </c>
      <c r="L73" s="347">
        <f t="shared" si="2"/>
        <v>1</v>
      </c>
      <c r="M73" s="346">
        <v>0</v>
      </c>
      <c r="N73" s="346">
        <v>0</v>
      </c>
      <c r="O73" s="346">
        <v>750000</v>
      </c>
      <c r="P73" s="345" t="s">
        <v>1081</v>
      </c>
      <c r="Q73" s="345"/>
      <c r="R73" s="345" t="s">
        <v>1082</v>
      </c>
      <c r="S73" s="344" t="s">
        <v>740</v>
      </c>
      <c r="T73" s="344" t="s">
        <v>740</v>
      </c>
      <c r="U73" s="344" t="s">
        <v>740</v>
      </c>
      <c r="V73" s="344" t="s">
        <v>740</v>
      </c>
      <c r="W73" s="344" t="e">
        <f t="shared" si="3"/>
        <v>#VALUE!</v>
      </c>
      <c r="X73" s="329"/>
      <c r="Y73" s="329"/>
      <c r="Z73" s="329"/>
      <c r="AA73" s="329"/>
      <c r="AB73" s="329"/>
      <c r="AC73" s="329"/>
      <c r="AD73" s="329"/>
      <c r="AE73" s="329"/>
      <c r="AF73" s="329"/>
      <c r="AG73" s="329"/>
      <c r="AH73" s="329"/>
      <c r="AI73" s="329"/>
      <c r="AJ73" s="329"/>
      <c r="AK73" s="329"/>
      <c r="AL73" s="329"/>
      <c r="AM73" s="329"/>
      <c r="AN73" s="329"/>
      <c r="AO73" s="329"/>
    </row>
    <row r="74" spans="1:41" ht="21" customHeight="1" x14ac:dyDescent="0.15">
      <c r="A74" s="336">
        <v>24110072</v>
      </c>
      <c r="B74" s="344" t="s">
        <v>47</v>
      </c>
      <c r="C74" s="344" t="s">
        <v>40</v>
      </c>
      <c r="D74" s="344" t="s">
        <v>62</v>
      </c>
      <c r="E74" s="344" t="s">
        <v>40</v>
      </c>
      <c r="F74" s="344" t="s">
        <v>61</v>
      </c>
      <c r="G74" s="345" t="s">
        <v>203</v>
      </c>
      <c r="H74" s="345" t="s">
        <v>202</v>
      </c>
      <c r="I74" s="346">
        <v>3078000</v>
      </c>
      <c r="J74" s="346">
        <v>3078000</v>
      </c>
      <c r="K74" s="346">
        <v>3072903</v>
      </c>
      <c r="L74" s="347">
        <f t="shared" si="2"/>
        <v>0.9983440545808967</v>
      </c>
      <c r="M74" s="346">
        <v>0</v>
      </c>
      <c r="N74" s="346">
        <v>0</v>
      </c>
      <c r="O74" s="348">
        <v>501</v>
      </c>
      <c r="P74" s="345" t="s">
        <v>642</v>
      </c>
      <c r="Q74" s="345" t="s">
        <v>640</v>
      </c>
      <c r="R74" s="345" t="s">
        <v>636</v>
      </c>
      <c r="S74" s="344" t="s">
        <v>740</v>
      </c>
      <c r="T74" s="344" t="s">
        <v>740</v>
      </c>
      <c r="U74" s="344" t="s">
        <v>740</v>
      </c>
      <c r="V74" s="344" t="s">
        <v>740</v>
      </c>
      <c r="W74" s="344" t="e">
        <f t="shared" si="3"/>
        <v>#VALUE!</v>
      </c>
      <c r="X74" s="329"/>
      <c r="Y74" s="329"/>
      <c r="Z74" s="329"/>
      <c r="AA74" s="329"/>
      <c r="AB74" s="329"/>
      <c r="AC74" s="329"/>
      <c r="AD74" s="329"/>
      <c r="AE74" s="329"/>
      <c r="AF74" s="329"/>
      <c r="AG74" s="329"/>
      <c r="AH74" s="330"/>
      <c r="AI74" s="330"/>
      <c r="AJ74" s="330"/>
      <c r="AK74" s="330"/>
      <c r="AL74" s="330"/>
      <c r="AM74" s="330"/>
      <c r="AN74" s="330"/>
      <c r="AO74" s="330"/>
    </row>
    <row r="75" spans="1:41" ht="21" customHeight="1" x14ac:dyDescent="0.15">
      <c r="A75" s="336">
        <v>24110073</v>
      </c>
      <c r="B75" s="344" t="s">
        <v>47</v>
      </c>
      <c r="C75" s="344" t="s">
        <v>40</v>
      </c>
      <c r="D75" s="344" t="s">
        <v>62</v>
      </c>
      <c r="E75" s="344" t="s">
        <v>56</v>
      </c>
      <c r="F75" s="344" t="s">
        <v>61</v>
      </c>
      <c r="G75" s="345" t="s">
        <v>416</v>
      </c>
      <c r="H75" s="345" t="s">
        <v>509</v>
      </c>
      <c r="I75" s="346">
        <v>6789000</v>
      </c>
      <c r="J75" s="346">
        <v>6431000</v>
      </c>
      <c r="K75" s="346">
        <v>6572525</v>
      </c>
      <c r="L75" s="347">
        <f t="shared" si="2"/>
        <v>1.0220066863629296</v>
      </c>
      <c r="M75" s="346">
        <v>0</v>
      </c>
      <c r="N75" s="346">
        <v>135300</v>
      </c>
      <c r="O75" s="346">
        <v>-76743</v>
      </c>
      <c r="P75" s="345" t="s">
        <v>862</v>
      </c>
      <c r="Q75" s="345" t="s">
        <v>863</v>
      </c>
      <c r="R75" s="345"/>
      <c r="S75" s="344" t="s">
        <v>740</v>
      </c>
      <c r="T75" s="344" t="s">
        <v>740</v>
      </c>
      <c r="U75" s="344" t="s">
        <v>740</v>
      </c>
      <c r="V75" s="344" t="s">
        <v>740</v>
      </c>
      <c r="W75" s="344" t="e">
        <f t="shared" si="3"/>
        <v>#VALUE!</v>
      </c>
      <c r="X75" s="329"/>
      <c r="Y75" s="329"/>
      <c r="Z75" s="329"/>
      <c r="AA75" s="329"/>
      <c r="AB75" s="329"/>
      <c r="AC75" s="329"/>
      <c r="AD75" s="329"/>
      <c r="AE75" s="329"/>
      <c r="AF75" s="329"/>
      <c r="AG75" s="329"/>
      <c r="AH75" s="329"/>
      <c r="AI75" s="329"/>
      <c r="AJ75" s="329"/>
      <c r="AK75" s="329"/>
      <c r="AL75" s="329"/>
      <c r="AM75" s="329"/>
      <c r="AN75" s="329"/>
      <c r="AO75" s="329"/>
    </row>
    <row r="76" spans="1:41" ht="21" customHeight="1" x14ac:dyDescent="0.15">
      <c r="A76" s="336">
        <v>24110074</v>
      </c>
      <c r="B76" s="350" t="s">
        <v>47</v>
      </c>
      <c r="C76" s="350" t="s">
        <v>40</v>
      </c>
      <c r="D76" s="350" t="s">
        <v>62</v>
      </c>
      <c r="E76" s="350" t="s">
        <v>56</v>
      </c>
      <c r="F76" s="350" t="s">
        <v>124</v>
      </c>
      <c r="G76" s="345" t="s">
        <v>417</v>
      </c>
      <c r="H76" s="345" t="s">
        <v>509</v>
      </c>
      <c r="I76" s="346">
        <v>2105000</v>
      </c>
      <c r="J76" s="346">
        <v>2507000</v>
      </c>
      <c r="K76" s="346">
        <v>368000</v>
      </c>
      <c r="L76" s="347">
        <f t="shared" si="2"/>
        <v>0.14678899082568808</v>
      </c>
      <c r="M76" s="346">
        <v>0</v>
      </c>
      <c r="N76" s="346">
        <v>2139387</v>
      </c>
      <c r="O76" s="346">
        <v>-423700</v>
      </c>
      <c r="P76" s="345" t="s">
        <v>864</v>
      </c>
      <c r="Q76" s="345" t="s">
        <v>865</v>
      </c>
      <c r="R76" s="345" t="s">
        <v>866</v>
      </c>
      <c r="S76" s="344" t="s">
        <v>740</v>
      </c>
      <c r="T76" s="344" t="s">
        <v>740</v>
      </c>
      <c r="U76" s="344" t="s">
        <v>740</v>
      </c>
      <c r="V76" s="344" t="s">
        <v>740</v>
      </c>
      <c r="W76" s="344" t="e">
        <f t="shared" si="3"/>
        <v>#VALUE!</v>
      </c>
      <c r="X76" s="329"/>
      <c r="Y76" s="329"/>
      <c r="Z76" s="329"/>
      <c r="AA76" s="329"/>
      <c r="AB76" s="329"/>
      <c r="AC76" s="329"/>
      <c r="AD76" s="329"/>
      <c r="AE76" s="329"/>
      <c r="AF76" s="329"/>
      <c r="AG76" s="329"/>
      <c r="AH76" s="329"/>
      <c r="AI76" s="329"/>
      <c r="AJ76" s="329"/>
      <c r="AK76" s="329"/>
      <c r="AL76" s="329"/>
      <c r="AM76" s="329"/>
      <c r="AN76" s="329"/>
      <c r="AO76" s="329"/>
    </row>
    <row r="77" spans="1:41" ht="21" customHeight="1" x14ac:dyDescent="0.15">
      <c r="A77" s="336">
        <v>24110075</v>
      </c>
      <c r="B77" s="344" t="s">
        <v>47</v>
      </c>
      <c r="C77" s="344" t="s">
        <v>40</v>
      </c>
      <c r="D77" s="344" t="s">
        <v>62</v>
      </c>
      <c r="E77" s="344" t="s">
        <v>56</v>
      </c>
      <c r="F77" s="344" t="s">
        <v>44</v>
      </c>
      <c r="G77" s="345" t="s">
        <v>418</v>
      </c>
      <c r="H77" s="345" t="s">
        <v>509</v>
      </c>
      <c r="I77" s="346">
        <v>600000</v>
      </c>
      <c r="J77" s="346">
        <v>600000</v>
      </c>
      <c r="K77" s="346">
        <v>540000</v>
      </c>
      <c r="L77" s="347">
        <f t="shared" si="2"/>
        <v>0.9</v>
      </c>
      <c r="M77" s="346">
        <v>0</v>
      </c>
      <c r="N77" s="346">
        <v>0</v>
      </c>
      <c r="O77" s="346">
        <v>0</v>
      </c>
      <c r="P77" s="345" t="s">
        <v>867</v>
      </c>
      <c r="Q77" s="345" t="s">
        <v>630</v>
      </c>
      <c r="R77" s="345"/>
      <c r="S77" s="344" t="s">
        <v>740</v>
      </c>
      <c r="T77" s="344" t="s">
        <v>740</v>
      </c>
      <c r="U77" s="344" t="s">
        <v>740</v>
      </c>
      <c r="V77" s="344" t="s">
        <v>740</v>
      </c>
      <c r="W77" s="344" t="e">
        <f t="shared" si="3"/>
        <v>#VALUE!</v>
      </c>
      <c r="X77" s="329"/>
      <c r="Y77" s="329"/>
      <c r="Z77" s="329"/>
      <c r="AA77" s="329"/>
      <c r="AB77" s="329"/>
      <c r="AC77" s="329"/>
      <c r="AD77" s="329"/>
      <c r="AE77" s="329"/>
      <c r="AF77" s="329"/>
      <c r="AG77" s="329"/>
      <c r="AH77" s="329"/>
      <c r="AI77" s="329"/>
      <c r="AJ77" s="329"/>
      <c r="AK77" s="329"/>
      <c r="AL77" s="329"/>
      <c r="AM77" s="329"/>
      <c r="AN77" s="329"/>
      <c r="AO77" s="329"/>
    </row>
    <row r="78" spans="1:41" ht="21" customHeight="1" x14ac:dyDescent="0.15">
      <c r="A78" s="336">
        <v>24110076</v>
      </c>
      <c r="B78" s="344" t="s">
        <v>47</v>
      </c>
      <c r="C78" s="344" t="s">
        <v>40</v>
      </c>
      <c r="D78" s="344" t="s">
        <v>62</v>
      </c>
      <c r="E78" s="344" t="s">
        <v>56</v>
      </c>
      <c r="F78" s="344" t="s">
        <v>127</v>
      </c>
      <c r="G78" s="345" t="s">
        <v>419</v>
      </c>
      <c r="H78" s="345" t="s">
        <v>509</v>
      </c>
      <c r="I78" s="346">
        <v>22000</v>
      </c>
      <c r="J78" s="346">
        <v>22000</v>
      </c>
      <c r="K78" s="346">
        <v>17631</v>
      </c>
      <c r="L78" s="347">
        <f t="shared" si="2"/>
        <v>0.80140909090909096</v>
      </c>
      <c r="M78" s="346">
        <v>0</v>
      </c>
      <c r="N78" s="346">
        <v>0</v>
      </c>
      <c r="O78" s="346">
        <v>-807</v>
      </c>
      <c r="P78" s="345" t="s">
        <v>868</v>
      </c>
      <c r="Q78" s="345" t="s">
        <v>630</v>
      </c>
      <c r="R78" s="345"/>
      <c r="S78" s="344" t="s">
        <v>740</v>
      </c>
      <c r="T78" s="344" t="s">
        <v>740</v>
      </c>
      <c r="U78" s="344" t="s">
        <v>740</v>
      </c>
      <c r="V78" s="344" t="s">
        <v>740</v>
      </c>
      <c r="W78" s="344" t="e">
        <f t="shared" si="3"/>
        <v>#VALUE!</v>
      </c>
      <c r="X78" s="329"/>
      <c r="Y78" s="329"/>
      <c r="Z78" s="329"/>
      <c r="AA78" s="329"/>
      <c r="AB78" s="329"/>
      <c r="AC78" s="329"/>
      <c r="AD78" s="329"/>
      <c r="AE78" s="329"/>
      <c r="AF78" s="329"/>
      <c r="AG78" s="329"/>
      <c r="AH78" s="329"/>
      <c r="AI78" s="329"/>
      <c r="AJ78" s="329"/>
      <c r="AK78" s="329"/>
      <c r="AL78" s="329"/>
      <c r="AM78" s="329"/>
      <c r="AN78" s="329"/>
      <c r="AO78" s="329"/>
    </row>
    <row r="79" spans="1:41" ht="21" customHeight="1" x14ac:dyDescent="0.15">
      <c r="A79" s="336">
        <v>24110077</v>
      </c>
      <c r="B79" s="344" t="s">
        <v>47</v>
      </c>
      <c r="C79" s="344" t="s">
        <v>40</v>
      </c>
      <c r="D79" s="344" t="s">
        <v>62</v>
      </c>
      <c r="E79" s="344" t="s">
        <v>64</v>
      </c>
      <c r="F79" s="344" t="s">
        <v>61</v>
      </c>
      <c r="G79" s="345" t="s">
        <v>204</v>
      </c>
      <c r="H79" s="345" t="s">
        <v>202</v>
      </c>
      <c r="I79" s="346">
        <v>7100000</v>
      </c>
      <c r="J79" s="346">
        <v>7100000</v>
      </c>
      <c r="K79" s="346">
        <v>7669745</v>
      </c>
      <c r="L79" s="347">
        <f t="shared" si="2"/>
        <v>1.0802457746478873</v>
      </c>
      <c r="M79" s="346">
        <v>0</v>
      </c>
      <c r="N79" s="346">
        <v>0</v>
      </c>
      <c r="O79" s="346">
        <v>298778</v>
      </c>
      <c r="P79" s="345" t="s">
        <v>643</v>
      </c>
      <c r="Q79" s="345" t="s">
        <v>640</v>
      </c>
      <c r="R79" s="345" t="s">
        <v>644</v>
      </c>
      <c r="S79" s="344" t="s">
        <v>740</v>
      </c>
      <c r="T79" s="344" t="s">
        <v>740</v>
      </c>
      <c r="U79" s="344" t="s">
        <v>740</v>
      </c>
      <c r="V79" s="344" t="s">
        <v>740</v>
      </c>
      <c r="W79" s="344" t="e">
        <f t="shared" si="3"/>
        <v>#VALUE!</v>
      </c>
      <c r="X79" s="329"/>
      <c r="Y79" s="329"/>
      <c r="Z79" s="329"/>
      <c r="AA79" s="329"/>
      <c r="AB79" s="329"/>
      <c r="AC79" s="329"/>
      <c r="AD79" s="329"/>
      <c r="AE79" s="329"/>
      <c r="AF79" s="329"/>
      <c r="AG79" s="329"/>
      <c r="AH79" s="329"/>
      <c r="AI79" s="329"/>
      <c r="AJ79" s="329"/>
      <c r="AK79" s="329"/>
      <c r="AL79" s="329"/>
      <c r="AM79" s="329"/>
      <c r="AN79" s="329"/>
      <c r="AO79" s="329"/>
    </row>
    <row r="80" spans="1:41" ht="21" customHeight="1" x14ac:dyDescent="0.15">
      <c r="A80" s="336">
        <v>24110078</v>
      </c>
      <c r="B80" s="344" t="s">
        <v>47</v>
      </c>
      <c r="C80" s="344" t="s">
        <v>40</v>
      </c>
      <c r="D80" s="344" t="s">
        <v>71</v>
      </c>
      <c r="E80" s="344" t="s">
        <v>40</v>
      </c>
      <c r="F80" s="344" t="s">
        <v>61</v>
      </c>
      <c r="G80" s="345" t="s">
        <v>235</v>
      </c>
      <c r="H80" s="345" t="s">
        <v>233</v>
      </c>
      <c r="I80" s="346">
        <v>81000</v>
      </c>
      <c r="J80" s="346">
        <v>81000</v>
      </c>
      <c r="K80" s="346">
        <v>208800</v>
      </c>
      <c r="L80" s="347">
        <f t="shared" si="2"/>
        <v>2.5777777777777779</v>
      </c>
      <c r="M80" s="346">
        <v>0</v>
      </c>
      <c r="N80" s="346">
        <v>0</v>
      </c>
      <c r="O80" s="346">
        <v>54450</v>
      </c>
      <c r="P80" s="345" t="s">
        <v>678</v>
      </c>
      <c r="Q80" s="345" t="s">
        <v>672</v>
      </c>
      <c r="R80" s="345" t="s">
        <v>679</v>
      </c>
      <c r="S80" s="344" t="s">
        <v>740</v>
      </c>
      <c r="T80" s="344" t="s">
        <v>740</v>
      </c>
      <c r="U80" s="344" t="s">
        <v>740</v>
      </c>
      <c r="V80" s="344" t="s">
        <v>740</v>
      </c>
      <c r="W80" s="344" t="e">
        <f t="shared" si="3"/>
        <v>#VALUE!</v>
      </c>
      <c r="X80" s="329"/>
      <c r="Y80" s="329"/>
      <c r="Z80" s="329"/>
      <c r="AA80" s="329"/>
      <c r="AB80" s="329"/>
      <c r="AC80" s="329"/>
      <c r="AD80" s="329"/>
      <c r="AE80" s="329"/>
      <c r="AF80" s="329"/>
      <c r="AG80" s="329"/>
      <c r="AH80" s="329"/>
      <c r="AI80" s="329"/>
      <c r="AJ80" s="329"/>
      <c r="AK80" s="329"/>
      <c r="AL80" s="329"/>
      <c r="AM80" s="329"/>
      <c r="AN80" s="329"/>
      <c r="AO80" s="329"/>
    </row>
    <row r="81" spans="1:41" ht="21" customHeight="1" x14ac:dyDescent="0.15">
      <c r="A81" s="336">
        <v>24110079</v>
      </c>
      <c r="B81" s="344" t="s">
        <v>47</v>
      </c>
      <c r="C81" s="344" t="s">
        <v>40</v>
      </c>
      <c r="D81" s="344" t="s">
        <v>71</v>
      </c>
      <c r="E81" s="344" t="s">
        <v>56</v>
      </c>
      <c r="F81" s="344" t="s">
        <v>124</v>
      </c>
      <c r="G81" s="345" t="s">
        <v>236</v>
      </c>
      <c r="H81" s="345" t="s">
        <v>233</v>
      </c>
      <c r="I81" s="346">
        <v>1446000</v>
      </c>
      <c r="J81" s="346">
        <v>1078000</v>
      </c>
      <c r="K81" s="346">
        <v>1170350</v>
      </c>
      <c r="L81" s="347">
        <f t="shared" si="2"/>
        <v>1.0856679035250463</v>
      </c>
      <c r="M81" s="346">
        <v>0</v>
      </c>
      <c r="N81" s="346">
        <v>0</v>
      </c>
      <c r="O81" s="348">
        <v>135200</v>
      </c>
      <c r="P81" s="345" t="s">
        <v>236</v>
      </c>
      <c r="Q81" s="345" t="s">
        <v>672</v>
      </c>
      <c r="R81" s="345" t="s">
        <v>680</v>
      </c>
      <c r="S81" s="344" t="s">
        <v>740</v>
      </c>
      <c r="T81" s="344" t="s">
        <v>740</v>
      </c>
      <c r="U81" s="344" t="s">
        <v>740</v>
      </c>
      <c r="V81" s="344" t="s">
        <v>740</v>
      </c>
      <c r="W81" s="344" t="e">
        <f t="shared" si="3"/>
        <v>#VALUE!</v>
      </c>
      <c r="X81" s="329"/>
      <c r="Y81" s="329"/>
      <c r="Z81" s="329"/>
      <c r="AA81" s="329"/>
      <c r="AB81" s="329"/>
      <c r="AC81" s="329"/>
      <c r="AD81" s="329"/>
      <c r="AE81" s="329"/>
      <c r="AF81" s="329"/>
      <c r="AG81" s="329"/>
      <c r="AH81" s="330"/>
      <c r="AI81" s="330"/>
      <c r="AJ81" s="330"/>
      <c r="AK81" s="330"/>
      <c r="AL81" s="330"/>
      <c r="AM81" s="330"/>
      <c r="AN81" s="330"/>
      <c r="AO81" s="330"/>
    </row>
    <row r="82" spans="1:41" ht="21" customHeight="1" x14ac:dyDescent="0.15">
      <c r="A82" s="336">
        <v>24110080</v>
      </c>
      <c r="B82" s="344" t="s">
        <v>47</v>
      </c>
      <c r="C82" s="344" t="s">
        <v>40</v>
      </c>
      <c r="D82" s="344" t="s">
        <v>71</v>
      </c>
      <c r="E82" s="344" t="s">
        <v>64</v>
      </c>
      <c r="F82" s="344" t="s">
        <v>44</v>
      </c>
      <c r="G82" s="345" t="s">
        <v>237</v>
      </c>
      <c r="H82" s="345" t="s">
        <v>233</v>
      </c>
      <c r="I82" s="346">
        <v>510000</v>
      </c>
      <c r="J82" s="346">
        <v>510000</v>
      </c>
      <c r="K82" s="346">
        <v>409130</v>
      </c>
      <c r="L82" s="347">
        <f t="shared" si="2"/>
        <v>0.80221568627450979</v>
      </c>
      <c r="M82" s="346">
        <v>0</v>
      </c>
      <c r="N82" s="346">
        <v>0</v>
      </c>
      <c r="O82" s="348">
        <v>-61570</v>
      </c>
      <c r="P82" s="345" t="s">
        <v>237</v>
      </c>
      <c r="Q82" s="345" t="s">
        <v>672</v>
      </c>
      <c r="R82" s="345" t="s">
        <v>681</v>
      </c>
      <c r="S82" s="344" t="s">
        <v>740</v>
      </c>
      <c r="T82" s="344" t="s">
        <v>740</v>
      </c>
      <c r="U82" s="344" t="s">
        <v>740</v>
      </c>
      <c r="V82" s="344" t="s">
        <v>740</v>
      </c>
      <c r="W82" s="344" t="e">
        <f t="shared" si="3"/>
        <v>#VALUE!</v>
      </c>
      <c r="X82" s="329"/>
      <c r="Y82" s="329"/>
      <c r="Z82" s="329"/>
      <c r="AA82" s="329"/>
      <c r="AB82" s="329"/>
      <c r="AC82" s="329"/>
      <c r="AD82" s="329"/>
      <c r="AE82" s="329"/>
      <c r="AF82" s="329"/>
      <c r="AG82" s="329"/>
      <c r="AH82" s="330"/>
      <c r="AI82" s="330"/>
      <c r="AJ82" s="330"/>
      <c r="AK82" s="330"/>
      <c r="AL82" s="330"/>
      <c r="AM82" s="330"/>
      <c r="AN82" s="330"/>
      <c r="AO82" s="330"/>
    </row>
    <row r="83" spans="1:41" ht="21" customHeight="1" x14ac:dyDescent="0.15">
      <c r="A83" s="336">
        <v>24110081</v>
      </c>
      <c r="B83" s="344" t="s">
        <v>47</v>
      </c>
      <c r="C83" s="344" t="s">
        <v>40</v>
      </c>
      <c r="D83" s="344" t="s">
        <v>71</v>
      </c>
      <c r="E83" s="344" t="s">
        <v>59</v>
      </c>
      <c r="F83" s="344" t="s">
        <v>52</v>
      </c>
      <c r="G83" s="345" t="s">
        <v>238</v>
      </c>
      <c r="H83" s="345" t="s">
        <v>233</v>
      </c>
      <c r="I83" s="346">
        <v>3638000</v>
      </c>
      <c r="J83" s="346">
        <v>2339000</v>
      </c>
      <c r="K83" s="346">
        <v>2479270</v>
      </c>
      <c r="L83" s="347">
        <f t="shared" si="2"/>
        <v>1.0599700726806327</v>
      </c>
      <c r="M83" s="346">
        <v>0</v>
      </c>
      <c r="N83" s="346">
        <v>0</v>
      </c>
      <c r="O83" s="348">
        <v>57280</v>
      </c>
      <c r="P83" s="345" t="s">
        <v>238</v>
      </c>
      <c r="Q83" s="345" t="s">
        <v>672</v>
      </c>
      <c r="R83" s="345" t="s">
        <v>682</v>
      </c>
      <c r="S83" s="344" t="s">
        <v>740</v>
      </c>
      <c r="T83" s="344" t="s">
        <v>740</v>
      </c>
      <c r="U83" s="344" t="s">
        <v>740</v>
      </c>
      <c r="V83" s="344" t="s">
        <v>740</v>
      </c>
      <c r="W83" s="344" t="e">
        <f t="shared" si="3"/>
        <v>#VALUE!</v>
      </c>
      <c r="X83" s="329"/>
      <c r="Y83" s="329"/>
      <c r="Z83" s="329"/>
      <c r="AA83" s="329"/>
      <c r="AB83" s="329"/>
      <c r="AC83" s="329"/>
      <c r="AD83" s="329"/>
      <c r="AE83" s="329"/>
      <c r="AF83" s="329"/>
      <c r="AG83" s="329"/>
      <c r="AH83" s="330"/>
      <c r="AI83" s="330"/>
      <c r="AJ83" s="330"/>
      <c r="AK83" s="330"/>
      <c r="AL83" s="330"/>
      <c r="AM83" s="330"/>
      <c r="AN83" s="330"/>
      <c r="AO83" s="330"/>
    </row>
    <row r="84" spans="1:41" ht="21" customHeight="1" x14ac:dyDescent="0.15">
      <c r="A84" s="336">
        <v>24110082</v>
      </c>
      <c r="B84" s="344" t="s">
        <v>47</v>
      </c>
      <c r="C84" s="344" t="s">
        <v>40</v>
      </c>
      <c r="D84" s="344" t="s">
        <v>71</v>
      </c>
      <c r="E84" s="344" t="s">
        <v>62</v>
      </c>
      <c r="F84" s="344" t="s">
        <v>61</v>
      </c>
      <c r="G84" s="345" t="s">
        <v>239</v>
      </c>
      <c r="H84" s="345" t="s">
        <v>233</v>
      </c>
      <c r="I84" s="346">
        <v>286000</v>
      </c>
      <c r="J84" s="346">
        <v>286000</v>
      </c>
      <c r="K84" s="346">
        <v>317720</v>
      </c>
      <c r="L84" s="347">
        <f t="shared" si="2"/>
        <v>1.1109090909090908</v>
      </c>
      <c r="M84" s="346">
        <v>0</v>
      </c>
      <c r="N84" s="346">
        <v>0</v>
      </c>
      <c r="O84" s="348">
        <v>13900</v>
      </c>
      <c r="P84" s="345" t="s">
        <v>683</v>
      </c>
      <c r="Q84" s="345" t="s">
        <v>672</v>
      </c>
      <c r="R84" s="345" t="s">
        <v>684</v>
      </c>
      <c r="S84" s="344" t="s">
        <v>740</v>
      </c>
      <c r="T84" s="344" t="s">
        <v>740</v>
      </c>
      <c r="U84" s="344" t="s">
        <v>740</v>
      </c>
      <c r="V84" s="344" t="s">
        <v>740</v>
      </c>
      <c r="W84" s="344" t="e">
        <f t="shared" si="3"/>
        <v>#VALUE!</v>
      </c>
      <c r="X84" s="329"/>
      <c r="Y84" s="329"/>
      <c r="Z84" s="329"/>
      <c r="AA84" s="329"/>
      <c r="AB84" s="329"/>
      <c r="AC84" s="329"/>
      <c r="AD84" s="329"/>
      <c r="AE84" s="329"/>
      <c r="AF84" s="329"/>
      <c r="AG84" s="329"/>
      <c r="AH84" s="330"/>
      <c r="AI84" s="330"/>
      <c r="AJ84" s="330"/>
      <c r="AK84" s="330"/>
      <c r="AL84" s="330"/>
      <c r="AM84" s="330"/>
      <c r="AN84" s="330"/>
      <c r="AO84" s="330"/>
    </row>
    <row r="85" spans="1:41" ht="21" customHeight="1" x14ac:dyDescent="0.15">
      <c r="A85" s="336">
        <v>24110083</v>
      </c>
      <c r="B85" s="344" t="s">
        <v>47</v>
      </c>
      <c r="C85" s="344" t="s">
        <v>40</v>
      </c>
      <c r="D85" s="344" t="s">
        <v>71</v>
      </c>
      <c r="E85" s="344" t="s">
        <v>62</v>
      </c>
      <c r="F85" s="344" t="s">
        <v>124</v>
      </c>
      <c r="G85" s="345" t="s">
        <v>240</v>
      </c>
      <c r="H85" s="345" t="s">
        <v>233</v>
      </c>
      <c r="I85" s="346">
        <v>815000</v>
      </c>
      <c r="J85" s="346">
        <v>815000</v>
      </c>
      <c r="K85" s="346">
        <v>891800</v>
      </c>
      <c r="L85" s="347">
        <f t="shared" si="2"/>
        <v>1.0942331288343559</v>
      </c>
      <c r="M85" s="346">
        <v>0</v>
      </c>
      <c r="N85" s="346">
        <v>0</v>
      </c>
      <c r="O85" s="348">
        <v>-9690</v>
      </c>
      <c r="P85" s="345" t="s">
        <v>240</v>
      </c>
      <c r="Q85" s="345" t="s">
        <v>672</v>
      </c>
      <c r="R85" s="345" t="s">
        <v>685</v>
      </c>
      <c r="S85" s="344" t="s">
        <v>740</v>
      </c>
      <c r="T85" s="344" t="s">
        <v>740</v>
      </c>
      <c r="U85" s="344" t="s">
        <v>740</v>
      </c>
      <c r="V85" s="344" t="s">
        <v>740</v>
      </c>
      <c r="W85" s="344" t="e">
        <f t="shared" si="3"/>
        <v>#VALUE!</v>
      </c>
      <c r="X85" s="329"/>
      <c r="Y85" s="329"/>
      <c r="Z85" s="329"/>
      <c r="AA85" s="329"/>
      <c r="AB85" s="329"/>
      <c r="AC85" s="329"/>
      <c r="AD85" s="329"/>
      <c r="AE85" s="329"/>
      <c r="AF85" s="329"/>
      <c r="AG85" s="329"/>
      <c r="AH85" s="330"/>
      <c r="AI85" s="330"/>
      <c r="AJ85" s="330"/>
      <c r="AK85" s="330"/>
      <c r="AL85" s="330"/>
      <c r="AM85" s="330"/>
      <c r="AN85" s="330"/>
      <c r="AO85" s="330"/>
    </row>
    <row r="86" spans="1:41" ht="21" customHeight="1" x14ac:dyDescent="0.15">
      <c r="A86" s="336">
        <v>24110084</v>
      </c>
      <c r="B86" s="344" t="s">
        <v>47</v>
      </c>
      <c r="C86" s="344" t="s">
        <v>40</v>
      </c>
      <c r="D86" s="344" t="s">
        <v>71</v>
      </c>
      <c r="E86" s="344" t="s">
        <v>62</v>
      </c>
      <c r="F86" s="344" t="s">
        <v>44</v>
      </c>
      <c r="G86" s="345" t="s">
        <v>241</v>
      </c>
      <c r="H86" s="345" t="s">
        <v>233</v>
      </c>
      <c r="I86" s="346">
        <v>400000</v>
      </c>
      <c r="J86" s="346">
        <v>400000</v>
      </c>
      <c r="K86" s="346">
        <v>334870</v>
      </c>
      <c r="L86" s="347">
        <f t="shared" si="2"/>
        <v>0.837175</v>
      </c>
      <c r="M86" s="346">
        <v>0</v>
      </c>
      <c r="N86" s="346">
        <v>0</v>
      </c>
      <c r="O86" s="348">
        <v>-40340</v>
      </c>
      <c r="P86" s="345" t="s">
        <v>686</v>
      </c>
      <c r="Q86" s="345" t="s">
        <v>672</v>
      </c>
      <c r="R86" s="345" t="s">
        <v>687</v>
      </c>
      <c r="S86" s="344" t="s">
        <v>740</v>
      </c>
      <c r="T86" s="344" t="s">
        <v>740</v>
      </c>
      <c r="U86" s="344" t="s">
        <v>740</v>
      </c>
      <c r="V86" s="344" t="s">
        <v>740</v>
      </c>
      <c r="W86" s="344" t="e">
        <f t="shared" si="3"/>
        <v>#VALUE!</v>
      </c>
      <c r="X86" s="329"/>
      <c r="Y86" s="329"/>
      <c r="Z86" s="329"/>
      <c r="AA86" s="329"/>
      <c r="AB86" s="329"/>
      <c r="AC86" s="329"/>
      <c r="AD86" s="329"/>
      <c r="AE86" s="329"/>
      <c r="AF86" s="329"/>
      <c r="AG86" s="329"/>
      <c r="AH86" s="330"/>
      <c r="AI86" s="330"/>
      <c r="AJ86" s="330"/>
      <c r="AK86" s="330"/>
      <c r="AL86" s="330"/>
      <c r="AM86" s="330"/>
      <c r="AN86" s="330"/>
      <c r="AO86" s="330"/>
    </row>
    <row r="87" spans="1:41" ht="21" customHeight="1" x14ac:dyDescent="0.15">
      <c r="A87" s="336">
        <v>24110085</v>
      </c>
      <c r="B87" s="344" t="s">
        <v>47</v>
      </c>
      <c r="C87" s="344" t="s">
        <v>56</v>
      </c>
      <c r="D87" s="344" t="s">
        <v>40</v>
      </c>
      <c r="E87" s="344" t="s">
        <v>40</v>
      </c>
      <c r="F87" s="344" t="s">
        <v>61</v>
      </c>
      <c r="G87" s="345" t="s">
        <v>381</v>
      </c>
      <c r="H87" s="345" t="s">
        <v>365</v>
      </c>
      <c r="I87" s="346">
        <v>211000</v>
      </c>
      <c r="J87" s="346">
        <v>211000</v>
      </c>
      <c r="K87" s="346">
        <v>213100</v>
      </c>
      <c r="L87" s="347">
        <f t="shared" si="2"/>
        <v>1.009952606635071</v>
      </c>
      <c r="M87" s="346">
        <v>0</v>
      </c>
      <c r="N87" s="346">
        <v>0</v>
      </c>
      <c r="O87" s="346">
        <v>-64100</v>
      </c>
      <c r="P87" s="345" t="s">
        <v>952</v>
      </c>
      <c r="Q87" s="345" t="s">
        <v>640</v>
      </c>
      <c r="R87" s="345" t="s">
        <v>640</v>
      </c>
      <c r="S87" s="345" t="s">
        <v>640</v>
      </c>
      <c r="T87" s="344" t="s">
        <v>640</v>
      </c>
      <c r="U87" s="344" t="s">
        <v>640</v>
      </c>
      <c r="V87" s="344" t="s">
        <v>640</v>
      </c>
      <c r="W87" s="344" t="e">
        <f t="shared" si="3"/>
        <v>#VALUE!</v>
      </c>
      <c r="X87" s="329"/>
      <c r="Y87" s="329"/>
      <c r="Z87" s="329"/>
      <c r="AA87" s="329"/>
      <c r="AB87" s="329"/>
      <c r="AC87" s="329"/>
      <c r="AD87" s="329"/>
      <c r="AE87" s="329"/>
      <c r="AF87" s="329"/>
      <c r="AG87" s="329"/>
      <c r="AH87" s="329"/>
      <c r="AI87" s="329"/>
      <c r="AJ87" s="329"/>
      <c r="AK87" s="329"/>
      <c r="AL87" s="329"/>
      <c r="AM87" s="329"/>
      <c r="AN87" s="329"/>
      <c r="AO87" s="329"/>
    </row>
    <row r="88" spans="1:41" ht="21" customHeight="1" x14ac:dyDescent="0.15">
      <c r="A88" s="336">
        <v>24110086</v>
      </c>
      <c r="B88" s="354" t="s">
        <v>47</v>
      </c>
      <c r="C88" s="354" t="s">
        <v>56</v>
      </c>
      <c r="D88" s="354" t="s">
        <v>40</v>
      </c>
      <c r="E88" s="354" t="s">
        <v>56</v>
      </c>
      <c r="F88" s="354" t="s">
        <v>61</v>
      </c>
      <c r="G88" s="355" t="s">
        <v>382</v>
      </c>
      <c r="H88" s="355" t="s">
        <v>365</v>
      </c>
      <c r="I88" s="346">
        <v>498000</v>
      </c>
      <c r="J88" s="346">
        <v>498000</v>
      </c>
      <c r="K88" s="346">
        <v>441850</v>
      </c>
      <c r="L88" s="347">
        <f t="shared" si="2"/>
        <v>0.8872489959839357</v>
      </c>
      <c r="M88" s="346">
        <v>0</v>
      </c>
      <c r="N88" s="346">
        <v>0</v>
      </c>
      <c r="O88" s="346">
        <v>-3100</v>
      </c>
      <c r="P88" s="355" t="s">
        <v>953</v>
      </c>
      <c r="Q88" s="355" t="s">
        <v>640</v>
      </c>
      <c r="R88" s="355" t="s">
        <v>640</v>
      </c>
      <c r="S88" s="355" t="s">
        <v>640</v>
      </c>
      <c r="T88" s="344" t="s">
        <v>640</v>
      </c>
      <c r="U88" s="344" t="s">
        <v>640</v>
      </c>
      <c r="V88" s="344" t="s">
        <v>640</v>
      </c>
      <c r="W88" s="344" t="e">
        <f t="shared" si="3"/>
        <v>#VALUE!</v>
      </c>
      <c r="X88" s="329"/>
      <c r="Y88" s="329"/>
      <c r="Z88" s="329"/>
      <c r="AA88" s="329"/>
      <c r="AB88" s="329"/>
      <c r="AC88" s="329"/>
      <c r="AD88" s="329"/>
      <c r="AE88" s="329"/>
      <c r="AF88" s="329"/>
      <c r="AG88" s="329"/>
      <c r="AH88" s="329"/>
      <c r="AI88" s="329"/>
      <c r="AJ88" s="329"/>
      <c r="AK88" s="329"/>
      <c r="AL88" s="329"/>
      <c r="AM88" s="329"/>
      <c r="AN88" s="329"/>
      <c r="AO88" s="329"/>
    </row>
    <row r="89" spans="1:41" ht="21" customHeight="1" x14ac:dyDescent="0.15">
      <c r="A89" s="336">
        <v>24110087</v>
      </c>
      <c r="B89" s="354" t="s">
        <v>47</v>
      </c>
      <c r="C89" s="354" t="s">
        <v>56</v>
      </c>
      <c r="D89" s="354" t="s">
        <v>40</v>
      </c>
      <c r="E89" s="354" t="s">
        <v>56</v>
      </c>
      <c r="F89" s="354" t="s">
        <v>124</v>
      </c>
      <c r="G89" s="355" t="s">
        <v>383</v>
      </c>
      <c r="H89" s="355" t="s">
        <v>365</v>
      </c>
      <c r="I89" s="346">
        <v>1589000</v>
      </c>
      <c r="J89" s="346">
        <v>1589000</v>
      </c>
      <c r="K89" s="346">
        <v>1339400</v>
      </c>
      <c r="L89" s="347">
        <f t="shared" si="2"/>
        <v>0.84292007551919446</v>
      </c>
      <c r="M89" s="346">
        <v>0</v>
      </c>
      <c r="N89" s="346">
        <v>0</v>
      </c>
      <c r="O89" s="346">
        <v>-288150</v>
      </c>
      <c r="P89" s="355" t="s">
        <v>954</v>
      </c>
      <c r="Q89" s="355" t="s">
        <v>640</v>
      </c>
      <c r="R89" s="355" t="s">
        <v>955</v>
      </c>
      <c r="S89" s="355" t="s">
        <v>640</v>
      </c>
      <c r="T89" s="344" t="s">
        <v>640</v>
      </c>
      <c r="U89" s="344" t="s">
        <v>640</v>
      </c>
      <c r="V89" s="344" t="s">
        <v>640</v>
      </c>
      <c r="W89" s="344" t="e">
        <f t="shared" si="3"/>
        <v>#VALUE!</v>
      </c>
      <c r="X89" s="329"/>
      <c r="Y89" s="329"/>
      <c r="Z89" s="329"/>
      <c r="AA89" s="329"/>
      <c r="AB89" s="329"/>
      <c r="AC89" s="329"/>
      <c r="AD89" s="329"/>
      <c r="AE89" s="329"/>
      <c r="AF89" s="329"/>
      <c r="AG89" s="329"/>
      <c r="AH89" s="329"/>
      <c r="AI89" s="329"/>
      <c r="AJ89" s="329"/>
      <c r="AK89" s="329"/>
      <c r="AL89" s="329"/>
      <c r="AM89" s="329"/>
      <c r="AN89" s="329"/>
      <c r="AO89" s="329"/>
    </row>
    <row r="90" spans="1:41" ht="21" customHeight="1" x14ac:dyDescent="0.15">
      <c r="A90" s="336">
        <v>24110088</v>
      </c>
      <c r="B90" s="354" t="s">
        <v>47</v>
      </c>
      <c r="C90" s="354" t="s">
        <v>56</v>
      </c>
      <c r="D90" s="354" t="s">
        <v>40</v>
      </c>
      <c r="E90" s="354" t="s">
        <v>56</v>
      </c>
      <c r="F90" s="354" t="s">
        <v>44</v>
      </c>
      <c r="G90" s="355" t="s">
        <v>384</v>
      </c>
      <c r="H90" s="355" t="s">
        <v>365</v>
      </c>
      <c r="I90" s="346">
        <v>1114000</v>
      </c>
      <c r="J90" s="346">
        <v>810000</v>
      </c>
      <c r="K90" s="346">
        <v>852600</v>
      </c>
      <c r="L90" s="347">
        <f t="shared" si="2"/>
        <v>1.0525925925925925</v>
      </c>
      <c r="M90" s="346">
        <v>0</v>
      </c>
      <c r="N90" s="346">
        <v>0</v>
      </c>
      <c r="O90" s="346">
        <v>-51600</v>
      </c>
      <c r="P90" s="355" t="s">
        <v>956</v>
      </c>
      <c r="Q90" s="355" t="s">
        <v>640</v>
      </c>
      <c r="R90" s="355" t="s">
        <v>957</v>
      </c>
      <c r="S90" s="355" t="s">
        <v>640</v>
      </c>
      <c r="T90" s="344" t="s">
        <v>640</v>
      </c>
      <c r="U90" s="344" t="s">
        <v>640</v>
      </c>
      <c r="V90" s="344" t="s">
        <v>640</v>
      </c>
      <c r="W90" s="344" t="e">
        <f t="shared" si="3"/>
        <v>#VALUE!</v>
      </c>
      <c r="X90" s="329"/>
      <c r="Y90" s="329"/>
      <c r="Z90" s="329"/>
      <c r="AA90" s="329"/>
      <c r="AB90" s="329"/>
      <c r="AC90" s="329"/>
      <c r="AD90" s="329"/>
      <c r="AE90" s="329"/>
      <c r="AF90" s="329"/>
      <c r="AG90" s="329"/>
      <c r="AH90" s="329"/>
      <c r="AI90" s="329"/>
      <c r="AJ90" s="329"/>
      <c r="AK90" s="329"/>
      <c r="AL90" s="329"/>
      <c r="AM90" s="329"/>
      <c r="AN90" s="329"/>
      <c r="AO90" s="329"/>
    </row>
    <row r="91" spans="1:41" ht="21" customHeight="1" x14ac:dyDescent="0.15">
      <c r="A91" s="336">
        <v>24110089</v>
      </c>
      <c r="B91" s="354" t="s">
        <v>47</v>
      </c>
      <c r="C91" s="354" t="s">
        <v>56</v>
      </c>
      <c r="D91" s="354" t="s">
        <v>40</v>
      </c>
      <c r="E91" s="354" t="s">
        <v>56</v>
      </c>
      <c r="F91" s="354" t="s">
        <v>52</v>
      </c>
      <c r="G91" s="355" t="s">
        <v>385</v>
      </c>
      <c r="H91" s="355" t="s">
        <v>365</v>
      </c>
      <c r="I91" s="346">
        <v>741000</v>
      </c>
      <c r="J91" s="346">
        <v>564000</v>
      </c>
      <c r="K91" s="346">
        <v>615600</v>
      </c>
      <c r="L91" s="347">
        <f t="shared" si="2"/>
        <v>1.0914893617021277</v>
      </c>
      <c r="M91" s="346">
        <v>0</v>
      </c>
      <c r="N91" s="346">
        <v>0</v>
      </c>
      <c r="O91" s="346">
        <v>10500</v>
      </c>
      <c r="P91" s="355" t="s">
        <v>958</v>
      </c>
      <c r="Q91" s="355" t="s">
        <v>640</v>
      </c>
      <c r="R91" s="355" t="s">
        <v>959</v>
      </c>
      <c r="S91" s="355" t="s">
        <v>640</v>
      </c>
      <c r="T91" s="344" t="s">
        <v>640</v>
      </c>
      <c r="U91" s="344" t="s">
        <v>640</v>
      </c>
      <c r="V91" s="344" t="s">
        <v>640</v>
      </c>
      <c r="W91" s="344" t="e">
        <f t="shared" si="3"/>
        <v>#VALUE!</v>
      </c>
      <c r="X91" s="329"/>
      <c r="Y91" s="329"/>
      <c r="Z91" s="329"/>
      <c r="AA91" s="329"/>
      <c r="AB91" s="329"/>
      <c r="AC91" s="329"/>
      <c r="AD91" s="329"/>
      <c r="AE91" s="329"/>
      <c r="AF91" s="329"/>
      <c r="AG91" s="329"/>
      <c r="AH91" s="329"/>
      <c r="AI91" s="329"/>
      <c r="AJ91" s="329"/>
      <c r="AK91" s="329"/>
      <c r="AL91" s="329"/>
      <c r="AM91" s="329"/>
      <c r="AN91" s="329"/>
      <c r="AO91" s="329"/>
    </row>
    <row r="92" spans="1:41" ht="21" customHeight="1" x14ac:dyDescent="0.15">
      <c r="A92" s="336">
        <v>24110090</v>
      </c>
      <c r="B92" s="350" t="s">
        <v>47</v>
      </c>
      <c r="C92" s="350" t="s">
        <v>56</v>
      </c>
      <c r="D92" s="350" t="s">
        <v>40</v>
      </c>
      <c r="E92" s="350" t="s">
        <v>56</v>
      </c>
      <c r="F92" s="350" t="s">
        <v>127</v>
      </c>
      <c r="G92" s="345" t="s">
        <v>386</v>
      </c>
      <c r="H92" s="345" t="s">
        <v>365</v>
      </c>
      <c r="I92" s="351">
        <v>3000</v>
      </c>
      <c r="J92" s="351">
        <v>3000</v>
      </c>
      <c r="K92" s="351">
        <v>3900</v>
      </c>
      <c r="L92" s="347">
        <f t="shared" si="2"/>
        <v>1.3</v>
      </c>
      <c r="M92" s="351">
        <v>0</v>
      </c>
      <c r="N92" s="351">
        <v>0</v>
      </c>
      <c r="O92" s="348">
        <v>-11700</v>
      </c>
      <c r="P92" s="345" t="s">
        <v>960</v>
      </c>
      <c r="Q92" s="345" t="s">
        <v>640</v>
      </c>
      <c r="R92" s="345" t="s">
        <v>961</v>
      </c>
      <c r="S92" s="345" t="s">
        <v>640</v>
      </c>
      <c r="T92" s="344" t="s">
        <v>640</v>
      </c>
      <c r="U92" s="344" t="s">
        <v>640</v>
      </c>
      <c r="V92" s="344" t="s">
        <v>640</v>
      </c>
      <c r="W92" s="344" t="e">
        <f t="shared" si="3"/>
        <v>#VALUE!</v>
      </c>
      <c r="X92" s="332"/>
      <c r="Y92" s="332"/>
      <c r="Z92" s="332"/>
      <c r="AA92" s="332"/>
      <c r="AB92" s="332"/>
      <c r="AC92" s="332"/>
      <c r="AD92" s="332"/>
      <c r="AE92" s="332"/>
      <c r="AF92" s="332"/>
      <c r="AG92" s="332"/>
      <c r="AH92" s="332"/>
      <c r="AI92" s="332"/>
      <c r="AJ92" s="332"/>
      <c r="AK92" s="332"/>
      <c r="AL92" s="332"/>
      <c r="AM92" s="332"/>
      <c r="AN92" s="332"/>
      <c r="AO92" s="332"/>
    </row>
    <row r="93" spans="1:41" ht="21" customHeight="1" x14ac:dyDescent="0.15">
      <c r="A93" s="336">
        <v>24110091</v>
      </c>
      <c r="B93" s="344" t="s">
        <v>47</v>
      </c>
      <c r="C93" s="344" t="s">
        <v>56</v>
      </c>
      <c r="D93" s="344" t="s">
        <v>56</v>
      </c>
      <c r="E93" s="344" t="s">
        <v>40</v>
      </c>
      <c r="F93" s="344" t="s">
        <v>61</v>
      </c>
      <c r="G93" s="345" t="s">
        <v>387</v>
      </c>
      <c r="H93" s="345" t="s">
        <v>365</v>
      </c>
      <c r="I93" s="346">
        <v>69000</v>
      </c>
      <c r="J93" s="346">
        <v>69000</v>
      </c>
      <c r="K93" s="346">
        <v>25600</v>
      </c>
      <c r="L93" s="347">
        <f t="shared" si="2"/>
        <v>0.37101449275362319</v>
      </c>
      <c r="M93" s="346">
        <v>0</v>
      </c>
      <c r="N93" s="346">
        <v>0</v>
      </c>
      <c r="O93" s="348">
        <v>-30400</v>
      </c>
      <c r="P93" s="345" t="s">
        <v>962</v>
      </c>
      <c r="Q93" s="345" t="s">
        <v>640</v>
      </c>
      <c r="R93" s="345"/>
      <c r="S93" s="344" t="s">
        <v>740</v>
      </c>
      <c r="T93" s="344" t="s">
        <v>740</v>
      </c>
      <c r="U93" s="344" t="s">
        <v>740</v>
      </c>
      <c r="V93" s="344" t="s">
        <v>740</v>
      </c>
      <c r="W93" s="344" t="e">
        <f t="shared" si="3"/>
        <v>#VALUE!</v>
      </c>
      <c r="X93" s="329"/>
      <c r="Y93" s="329"/>
      <c r="Z93" s="329"/>
      <c r="AA93" s="329"/>
      <c r="AB93" s="329"/>
      <c r="AC93" s="329"/>
      <c r="AD93" s="329"/>
      <c r="AE93" s="329"/>
      <c r="AF93" s="329"/>
      <c r="AG93" s="329"/>
      <c r="AH93" s="330"/>
      <c r="AI93" s="330"/>
      <c r="AJ93" s="330"/>
      <c r="AK93" s="330"/>
      <c r="AL93" s="330"/>
      <c r="AM93" s="330"/>
      <c r="AN93" s="330"/>
      <c r="AO93" s="330"/>
    </row>
    <row r="94" spans="1:41" ht="21" customHeight="1" x14ac:dyDescent="0.15">
      <c r="A94" s="336">
        <v>24110092</v>
      </c>
      <c r="B94" s="344" t="s">
        <v>47</v>
      </c>
      <c r="C94" s="344" t="s">
        <v>56</v>
      </c>
      <c r="D94" s="344" t="s">
        <v>56</v>
      </c>
      <c r="E94" s="344" t="s">
        <v>40</v>
      </c>
      <c r="F94" s="344" t="s">
        <v>124</v>
      </c>
      <c r="G94" s="345" t="s">
        <v>388</v>
      </c>
      <c r="H94" s="345" t="s">
        <v>365</v>
      </c>
      <c r="I94" s="346">
        <v>184000</v>
      </c>
      <c r="J94" s="346">
        <v>184000</v>
      </c>
      <c r="K94" s="346">
        <v>138940</v>
      </c>
      <c r="L94" s="347">
        <f t="shared" si="2"/>
        <v>0.75510869565217387</v>
      </c>
      <c r="M94" s="346">
        <v>0</v>
      </c>
      <c r="N94" s="346">
        <v>0</v>
      </c>
      <c r="O94" s="348">
        <v>-6600</v>
      </c>
      <c r="P94" s="345" t="s">
        <v>388</v>
      </c>
      <c r="Q94" s="345" t="s">
        <v>640</v>
      </c>
      <c r="R94" s="345"/>
      <c r="S94" s="344" t="s">
        <v>740</v>
      </c>
      <c r="T94" s="344" t="s">
        <v>740</v>
      </c>
      <c r="U94" s="344" t="s">
        <v>740</v>
      </c>
      <c r="V94" s="344" t="s">
        <v>740</v>
      </c>
      <c r="W94" s="344" t="e">
        <f t="shared" si="3"/>
        <v>#VALUE!</v>
      </c>
      <c r="X94" s="329"/>
      <c r="Y94" s="329"/>
      <c r="Z94" s="329"/>
      <c r="AA94" s="329"/>
      <c r="AB94" s="329"/>
      <c r="AC94" s="329"/>
      <c r="AD94" s="329"/>
      <c r="AE94" s="329"/>
      <c r="AF94" s="329"/>
      <c r="AG94" s="329"/>
      <c r="AH94" s="330"/>
      <c r="AI94" s="330"/>
      <c r="AJ94" s="330"/>
      <c r="AK94" s="330"/>
      <c r="AL94" s="330"/>
      <c r="AM94" s="330"/>
      <c r="AN94" s="330"/>
      <c r="AO94" s="330"/>
    </row>
    <row r="95" spans="1:41" ht="21" customHeight="1" x14ac:dyDescent="0.15">
      <c r="A95" s="336">
        <v>24110093</v>
      </c>
      <c r="B95" s="350" t="s">
        <v>47</v>
      </c>
      <c r="C95" s="350" t="s">
        <v>56</v>
      </c>
      <c r="D95" s="350" t="s">
        <v>56</v>
      </c>
      <c r="E95" s="350" t="s">
        <v>56</v>
      </c>
      <c r="F95" s="350" t="s">
        <v>61</v>
      </c>
      <c r="G95" s="345" t="s">
        <v>389</v>
      </c>
      <c r="H95" s="345" t="s">
        <v>365</v>
      </c>
      <c r="I95" s="346">
        <v>360000</v>
      </c>
      <c r="J95" s="346">
        <v>360000</v>
      </c>
      <c r="K95" s="346">
        <v>300220</v>
      </c>
      <c r="L95" s="347">
        <f t="shared" si="2"/>
        <v>0.83394444444444449</v>
      </c>
      <c r="M95" s="346">
        <v>0</v>
      </c>
      <c r="N95" s="346">
        <v>0</v>
      </c>
      <c r="O95" s="346">
        <v>-11420</v>
      </c>
      <c r="P95" s="345" t="s">
        <v>389</v>
      </c>
      <c r="Q95" s="345" t="s">
        <v>640</v>
      </c>
      <c r="R95" s="345" t="s">
        <v>640</v>
      </c>
      <c r="S95" s="345" t="s">
        <v>640</v>
      </c>
      <c r="T95" s="344" t="s">
        <v>640</v>
      </c>
      <c r="U95" s="344" t="s">
        <v>640</v>
      </c>
      <c r="V95" s="344" t="s">
        <v>640</v>
      </c>
      <c r="W95" s="344" t="e">
        <f t="shared" si="3"/>
        <v>#VALUE!</v>
      </c>
      <c r="X95" s="329"/>
      <c r="Y95" s="329"/>
      <c r="Z95" s="329"/>
      <c r="AA95" s="329"/>
      <c r="AB95" s="329"/>
      <c r="AC95" s="329"/>
      <c r="AD95" s="329"/>
      <c r="AE95" s="329"/>
      <c r="AF95" s="329"/>
      <c r="AG95" s="329"/>
      <c r="AH95" s="329"/>
      <c r="AI95" s="329"/>
      <c r="AJ95" s="329"/>
      <c r="AK95" s="329"/>
      <c r="AL95" s="329"/>
      <c r="AM95" s="329"/>
      <c r="AN95" s="329"/>
      <c r="AO95" s="329"/>
    </row>
    <row r="96" spans="1:41" ht="21" customHeight="1" x14ac:dyDescent="0.15">
      <c r="A96" s="336">
        <v>24110094</v>
      </c>
      <c r="B96" s="350" t="s">
        <v>47</v>
      </c>
      <c r="C96" s="350" t="s">
        <v>56</v>
      </c>
      <c r="D96" s="350" t="s">
        <v>56</v>
      </c>
      <c r="E96" s="350" t="s">
        <v>56</v>
      </c>
      <c r="F96" s="350" t="s">
        <v>124</v>
      </c>
      <c r="G96" s="345" t="s">
        <v>390</v>
      </c>
      <c r="H96" s="345" t="s">
        <v>365</v>
      </c>
      <c r="I96" s="346">
        <v>1084000</v>
      </c>
      <c r="J96" s="346">
        <v>1084000</v>
      </c>
      <c r="K96" s="346">
        <v>917000</v>
      </c>
      <c r="L96" s="347">
        <f t="shared" si="2"/>
        <v>0.84594095940959413</v>
      </c>
      <c r="M96" s="346">
        <v>0</v>
      </c>
      <c r="N96" s="346">
        <v>0</v>
      </c>
      <c r="O96" s="346">
        <v>81000</v>
      </c>
      <c r="P96" s="345" t="s">
        <v>963</v>
      </c>
      <c r="Q96" s="345" t="s">
        <v>640</v>
      </c>
      <c r="R96" s="345"/>
      <c r="S96" s="344" t="s">
        <v>740</v>
      </c>
      <c r="T96" s="344" t="s">
        <v>740</v>
      </c>
      <c r="U96" s="344" t="s">
        <v>740</v>
      </c>
      <c r="V96" s="344" t="s">
        <v>740</v>
      </c>
      <c r="W96" s="344" t="e">
        <f t="shared" si="3"/>
        <v>#VALUE!</v>
      </c>
      <c r="X96" s="329"/>
      <c r="Y96" s="329"/>
      <c r="Z96" s="329"/>
      <c r="AA96" s="329"/>
      <c r="AB96" s="329"/>
      <c r="AC96" s="329"/>
      <c r="AD96" s="329"/>
      <c r="AE96" s="329"/>
      <c r="AF96" s="329"/>
      <c r="AG96" s="329"/>
      <c r="AH96" s="329"/>
      <c r="AI96" s="329"/>
      <c r="AJ96" s="329"/>
      <c r="AK96" s="329"/>
      <c r="AL96" s="329"/>
      <c r="AM96" s="329"/>
      <c r="AN96" s="329"/>
      <c r="AO96" s="329"/>
    </row>
    <row r="97" spans="1:41" ht="21" customHeight="1" x14ac:dyDescent="0.15">
      <c r="A97" s="336">
        <v>24110095</v>
      </c>
      <c r="B97" s="350" t="s">
        <v>47</v>
      </c>
      <c r="C97" s="350" t="s">
        <v>56</v>
      </c>
      <c r="D97" s="350" t="s">
        <v>56</v>
      </c>
      <c r="E97" s="350" t="s">
        <v>56</v>
      </c>
      <c r="F97" s="350" t="s">
        <v>44</v>
      </c>
      <c r="G97" s="345" t="s">
        <v>391</v>
      </c>
      <c r="H97" s="345" t="s">
        <v>365</v>
      </c>
      <c r="I97" s="346">
        <v>7000</v>
      </c>
      <c r="J97" s="346">
        <v>7000</v>
      </c>
      <c r="K97" s="346">
        <v>10000</v>
      </c>
      <c r="L97" s="347">
        <f t="shared" si="2"/>
        <v>1.4285714285714286</v>
      </c>
      <c r="M97" s="346">
        <v>0</v>
      </c>
      <c r="N97" s="346">
        <v>0</v>
      </c>
      <c r="O97" s="346">
        <v>-7500</v>
      </c>
      <c r="P97" s="345" t="s">
        <v>391</v>
      </c>
      <c r="Q97" s="345" t="s">
        <v>640</v>
      </c>
      <c r="R97" s="345"/>
      <c r="S97" s="344" t="s">
        <v>740</v>
      </c>
      <c r="T97" s="344" t="s">
        <v>740</v>
      </c>
      <c r="U97" s="344" t="s">
        <v>740</v>
      </c>
      <c r="V97" s="344" t="s">
        <v>740</v>
      </c>
      <c r="W97" s="344" t="e">
        <f t="shared" si="3"/>
        <v>#VALUE!</v>
      </c>
      <c r="X97" s="329"/>
      <c r="Y97" s="329"/>
      <c r="Z97" s="329"/>
      <c r="AA97" s="329"/>
      <c r="AB97" s="329"/>
      <c r="AC97" s="329"/>
      <c r="AD97" s="329"/>
      <c r="AE97" s="329"/>
      <c r="AF97" s="329"/>
      <c r="AG97" s="329"/>
      <c r="AH97" s="329"/>
      <c r="AI97" s="329"/>
      <c r="AJ97" s="329"/>
      <c r="AK97" s="329"/>
      <c r="AL97" s="329"/>
      <c r="AM97" s="329"/>
      <c r="AN97" s="329"/>
      <c r="AO97" s="329"/>
    </row>
    <row r="98" spans="1:41" ht="21" customHeight="1" x14ac:dyDescent="0.15">
      <c r="A98" s="336">
        <v>24110096</v>
      </c>
      <c r="B98" s="350" t="s">
        <v>47</v>
      </c>
      <c r="C98" s="350" t="s">
        <v>56</v>
      </c>
      <c r="D98" s="350" t="s">
        <v>56</v>
      </c>
      <c r="E98" s="350" t="s">
        <v>56</v>
      </c>
      <c r="F98" s="350" t="s">
        <v>52</v>
      </c>
      <c r="G98" s="345" t="s">
        <v>392</v>
      </c>
      <c r="H98" s="345" t="s">
        <v>365</v>
      </c>
      <c r="I98" s="346">
        <v>2000</v>
      </c>
      <c r="J98" s="346">
        <v>2000</v>
      </c>
      <c r="K98" s="346">
        <v>2500</v>
      </c>
      <c r="L98" s="347">
        <f t="shared" si="2"/>
        <v>1.25</v>
      </c>
      <c r="M98" s="346">
        <v>0</v>
      </c>
      <c r="N98" s="346">
        <v>0</v>
      </c>
      <c r="O98" s="346">
        <v>2500</v>
      </c>
      <c r="P98" s="345" t="s">
        <v>392</v>
      </c>
      <c r="Q98" s="345" t="s">
        <v>640</v>
      </c>
      <c r="R98" s="345" t="s">
        <v>640</v>
      </c>
      <c r="S98" s="345" t="s">
        <v>640</v>
      </c>
      <c r="T98" s="344" t="s">
        <v>640</v>
      </c>
      <c r="U98" s="344" t="s">
        <v>640</v>
      </c>
      <c r="V98" s="344" t="s">
        <v>640</v>
      </c>
      <c r="W98" s="344" t="e">
        <f t="shared" si="3"/>
        <v>#VALUE!</v>
      </c>
      <c r="X98" s="329"/>
      <c r="Y98" s="329"/>
      <c r="Z98" s="329"/>
      <c r="AA98" s="329"/>
      <c r="AB98" s="329"/>
      <c r="AC98" s="329"/>
      <c r="AD98" s="329"/>
      <c r="AE98" s="329"/>
      <c r="AF98" s="329"/>
      <c r="AG98" s="329"/>
      <c r="AH98" s="329"/>
      <c r="AI98" s="329"/>
      <c r="AJ98" s="329"/>
      <c r="AK98" s="329"/>
      <c r="AL98" s="329"/>
      <c r="AM98" s="329"/>
      <c r="AN98" s="329"/>
      <c r="AO98" s="329"/>
    </row>
    <row r="99" spans="1:41" ht="21" customHeight="1" x14ac:dyDescent="0.15">
      <c r="A99" s="336">
        <v>24110097</v>
      </c>
      <c r="B99" s="350" t="s">
        <v>47</v>
      </c>
      <c r="C99" s="350" t="s">
        <v>56</v>
      </c>
      <c r="D99" s="350" t="s">
        <v>64</v>
      </c>
      <c r="E99" s="350" t="s">
        <v>40</v>
      </c>
      <c r="F99" s="350" t="s">
        <v>61</v>
      </c>
      <c r="G99" s="345" t="s">
        <v>343</v>
      </c>
      <c r="H99" s="345" t="s">
        <v>335</v>
      </c>
      <c r="I99" s="346">
        <v>64000</v>
      </c>
      <c r="J99" s="346">
        <v>64000</v>
      </c>
      <c r="K99" s="346">
        <v>60600</v>
      </c>
      <c r="L99" s="347">
        <f t="shared" si="2"/>
        <v>0.94687500000000002</v>
      </c>
      <c r="M99" s="346">
        <v>0</v>
      </c>
      <c r="N99" s="346">
        <v>0</v>
      </c>
      <c r="O99" s="346">
        <v>-4000</v>
      </c>
      <c r="P99" s="345" t="s">
        <v>1083</v>
      </c>
      <c r="Q99" s="345"/>
      <c r="R99" s="345"/>
      <c r="S99" s="344" t="s">
        <v>740</v>
      </c>
      <c r="T99" s="344" t="s">
        <v>740</v>
      </c>
      <c r="U99" s="344" t="s">
        <v>740</v>
      </c>
      <c r="V99" s="344" t="s">
        <v>740</v>
      </c>
      <c r="W99" s="344" t="e">
        <f t="shared" si="3"/>
        <v>#VALUE!</v>
      </c>
      <c r="X99" s="329"/>
      <c r="Y99" s="329"/>
      <c r="Z99" s="329"/>
      <c r="AA99" s="329"/>
      <c r="AB99" s="329"/>
      <c r="AC99" s="329"/>
      <c r="AD99" s="329"/>
      <c r="AE99" s="329"/>
      <c r="AF99" s="329"/>
      <c r="AG99" s="329"/>
      <c r="AH99" s="329"/>
      <c r="AI99" s="329"/>
      <c r="AJ99" s="329"/>
      <c r="AK99" s="329"/>
      <c r="AL99" s="329"/>
      <c r="AM99" s="329"/>
      <c r="AN99" s="329"/>
      <c r="AO99" s="329"/>
    </row>
    <row r="100" spans="1:41" ht="21" customHeight="1" x14ac:dyDescent="0.15">
      <c r="A100" s="336">
        <v>24110098</v>
      </c>
      <c r="B100" s="344" t="s">
        <v>47</v>
      </c>
      <c r="C100" s="344" t="s">
        <v>56</v>
      </c>
      <c r="D100" s="344" t="s">
        <v>59</v>
      </c>
      <c r="E100" s="344" t="s">
        <v>40</v>
      </c>
      <c r="F100" s="344" t="s">
        <v>61</v>
      </c>
      <c r="G100" s="345" t="s">
        <v>205</v>
      </c>
      <c r="H100" s="345" t="s">
        <v>202</v>
      </c>
      <c r="I100" s="346">
        <v>18000</v>
      </c>
      <c r="J100" s="346">
        <v>18000</v>
      </c>
      <c r="K100" s="346">
        <v>4500</v>
      </c>
      <c r="L100" s="347">
        <f t="shared" si="2"/>
        <v>0.25</v>
      </c>
      <c r="M100" s="346">
        <v>0</v>
      </c>
      <c r="N100" s="346">
        <v>0</v>
      </c>
      <c r="O100" s="346">
        <v>-76500</v>
      </c>
      <c r="P100" s="345" t="s">
        <v>645</v>
      </c>
      <c r="Q100" s="345" t="s">
        <v>640</v>
      </c>
      <c r="R100" s="345" t="s">
        <v>646</v>
      </c>
      <c r="S100" s="344" t="s">
        <v>740</v>
      </c>
      <c r="T100" s="344" t="s">
        <v>740</v>
      </c>
      <c r="U100" s="344" t="s">
        <v>740</v>
      </c>
      <c r="V100" s="344" t="s">
        <v>740</v>
      </c>
      <c r="W100" s="344" t="e">
        <f t="shared" si="3"/>
        <v>#VALUE!</v>
      </c>
      <c r="X100" s="329"/>
      <c r="Y100" s="329"/>
      <c r="Z100" s="329"/>
      <c r="AA100" s="329"/>
      <c r="AB100" s="329"/>
      <c r="AC100" s="329"/>
      <c r="AD100" s="329"/>
      <c r="AE100" s="329"/>
      <c r="AF100" s="329"/>
      <c r="AG100" s="329"/>
      <c r="AH100" s="329"/>
      <c r="AI100" s="329"/>
      <c r="AJ100" s="329"/>
      <c r="AK100" s="329"/>
      <c r="AL100" s="329"/>
      <c r="AM100" s="329"/>
      <c r="AN100" s="329"/>
      <c r="AO100" s="329"/>
    </row>
    <row r="101" spans="1:41" ht="21" customHeight="1" x14ac:dyDescent="0.15">
      <c r="A101" s="336">
        <v>24110099</v>
      </c>
      <c r="B101" s="337" t="s">
        <v>54</v>
      </c>
      <c r="C101" s="337" t="s">
        <v>38</v>
      </c>
      <c r="D101" s="337" t="s">
        <v>38</v>
      </c>
      <c r="E101" s="337" t="s">
        <v>38</v>
      </c>
      <c r="F101" s="337" t="s">
        <v>38</v>
      </c>
      <c r="G101" s="338" t="s">
        <v>55</v>
      </c>
      <c r="H101" s="338" t="s">
        <v>38</v>
      </c>
      <c r="I101" s="339">
        <v>248147000</v>
      </c>
      <c r="J101" s="339">
        <v>423759815</v>
      </c>
      <c r="K101" s="339">
        <v>362543664</v>
      </c>
      <c r="L101" s="340">
        <f t="shared" si="2"/>
        <v>0.85554045279163626</v>
      </c>
      <c r="M101" s="339">
        <v>0</v>
      </c>
      <c r="N101" s="339">
        <v>0</v>
      </c>
      <c r="O101" s="339">
        <v>-47245677</v>
      </c>
      <c r="P101" s="342"/>
      <c r="Q101" s="342"/>
      <c r="R101" s="342"/>
      <c r="S101" s="342"/>
      <c r="T101" s="344" t="s">
        <v>740</v>
      </c>
      <c r="U101" s="344" t="s">
        <v>740</v>
      </c>
      <c r="V101" s="344" t="s">
        <v>740</v>
      </c>
      <c r="W101" s="343" t="e">
        <f t="shared" si="3"/>
        <v>#VALUE!</v>
      </c>
      <c r="X101" s="329"/>
      <c r="Y101" s="329"/>
      <c r="Z101" s="329"/>
      <c r="AA101" s="329"/>
      <c r="AB101" s="329"/>
      <c r="AC101" s="329"/>
      <c r="AD101" s="329"/>
      <c r="AE101" s="329"/>
      <c r="AF101" s="329"/>
      <c r="AG101" s="329"/>
      <c r="AH101" s="329"/>
      <c r="AI101" s="329"/>
      <c r="AJ101" s="329"/>
      <c r="AK101" s="329"/>
      <c r="AL101" s="329"/>
      <c r="AM101" s="329"/>
      <c r="AN101" s="329"/>
      <c r="AO101" s="329"/>
    </row>
    <row r="102" spans="1:41" ht="21" customHeight="1" x14ac:dyDescent="0.15">
      <c r="A102" s="336">
        <v>24110100</v>
      </c>
      <c r="B102" s="344" t="s">
        <v>54</v>
      </c>
      <c r="C102" s="344" t="s">
        <v>40</v>
      </c>
      <c r="D102" s="344" t="s">
        <v>40</v>
      </c>
      <c r="E102" s="344" t="s">
        <v>40</v>
      </c>
      <c r="F102" s="344" t="s">
        <v>61</v>
      </c>
      <c r="G102" s="345" t="s">
        <v>453</v>
      </c>
      <c r="H102" s="345" t="s">
        <v>509</v>
      </c>
      <c r="I102" s="346">
        <v>8808000</v>
      </c>
      <c r="J102" s="346">
        <v>8430000</v>
      </c>
      <c r="K102" s="346">
        <v>8430708</v>
      </c>
      <c r="L102" s="347">
        <f t="shared" si="2"/>
        <v>1.0000839857651245</v>
      </c>
      <c r="M102" s="346">
        <v>0</v>
      </c>
      <c r="N102" s="346">
        <v>0</v>
      </c>
      <c r="O102" s="348">
        <v>-393509</v>
      </c>
      <c r="P102" s="345" t="s">
        <v>625</v>
      </c>
      <c r="Q102" s="345" t="s">
        <v>630</v>
      </c>
      <c r="R102" s="345" t="s">
        <v>869</v>
      </c>
      <c r="S102" s="344" t="s">
        <v>740</v>
      </c>
      <c r="T102" s="344" t="s">
        <v>740</v>
      </c>
      <c r="U102" s="344" t="s">
        <v>740</v>
      </c>
      <c r="V102" s="344" t="s">
        <v>740</v>
      </c>
      <c r="W102" s="344" t="e">
        <f t="shared" si="3"/>
        <v>#VALUE!</v>
      </c>
      <c r="X102" s="329"/>
      <c r="Y102" s="329"/>
      <c r="Z102" s="329"/>
      <c r="AA102" s="329"/>
      <c r="AB102" s="329"/>
      <c r="AC102" s="329"/>
      <c r="AD102" s="329"/>
      <c r="AE102" s="329"/>
      <c r="AF102" s="329"/>
      <c r="AG102" s="329"/>
      <c r="AH102" s="330"/>
      <c r="AI102" s="330"/>
      <c r="AJ102" s="330"/>
      <c r="AK102" s="330"/>
      <c r="AL102" s="330"/>
      <c r="AM102" s="330"/>
      <c r="AN102" s="330"/>
      <c r="AO102" s="330"/>
    </row>
    <row r="103" spans="1:41" ht="21" customHeight="1" x14ac:dyDescent="0.15">
      <c r="A103" s="336">
        <v>24110101</v>
      </c>
      <c r="B103" s="350" t="s">
        <v>54</v>
      </c>
      <c r="C103" s="350" t="s">
        <v>40</v>
      </c>
      <c r="D103" s="350" t="s">
        <v>40</v>
      </c>
      <c r="E103" s="350" t="s">
        <v>40</v>
      </c>
      <c r="F103" s="350" t="s">
        <v>124</v>
      </c>
      <c r="G103" s="345" t="s">
        <v>420</v>
      </c>
      <c r="H103" s="345" t="s">
        <v>509</v>
      </c>
      <c r="I103" s="351">
        <v>12708000</v>
      </c>
      <c r="J103" s="351">
        <v>12708000</v>
      </c>
      <c r="K103" s="351">
        <v>12624798</v>
      </c>
      <c r="L103" s="347">
        <f t="shared" si="2"/>
        <v>0.99345278564683659</v>
      </c>
      <c r="M103" s="351">
        <v>0</v>
      </c>
      <c r="N103" s="351">
        <v>0</v>
      </c>
      <c r="O103" s="348">
        <v>1030172</v>
      </c>
      <c r="P103" s="345" t="s">
        <v>870</v>
      </c>
      <c r="Q103" s="345" t="s">
        <v>630</v>
      </c>
      <c r="R103" s="345" t="s">
        <v>871</v>
      </c>
      <c r="S103" s="345" t="s">
        <v>872</v>
      </c>
      <c r="T103" s="344">
        <v>174</v>
      </c>
      <c r="U103" s="344">
        <v>126</v>
      </c>
      <c r="V103" s="344" t="s">
        <v>849</v>
      </c>
      <c r="W103" s="344">
        <f t="shared" si="3"/>
        <v>100196.80952380953</v>
      </c>
      <c r="X103" s="332"/>
      <c r="Y103" s="332"/>
      <c r="Z103" s="332"/>
      <c r="AA103" s="332"/>
      <c r="AB103" s="332"/>
      <c r="AC103" s="332"/>
      <c r="AD103" s="332"/>
      <c r="AE103" s="332"/>
      <c r="AF103" s="332"/>
      <c r="AG103" s="332"/>
      <c r="AH103" s="332"/>
      <c r="AI103" s="332"/>
      <c r="AJ103" s="332"/>
      <c r="AK103" s="332"/>
      <c r="AL103" s="332"/>
      <c r="AM103" s="332"/>
      <c r="AN103" s="332"/>
      <c r="AO103" s="332"/>
    </row>
    <row r="104" spans="1:41" ht="21" customHeight="1" x14ac:dyDescent="0.15">
      <c r="A104" s="336">
        <v>24110102</v>
      </c>
      <c r="B104" s="350" t="s">
        <v>54</v>
      </c>
      <c r="C104" s="350" t="s">
        <v>40</v>
      </c>
      <c r="D104" s="350" t="s">
        <v>40</v>
      </c>
      <c r="E104" s="350" t="s">
        <v>40</v>
      </c>
      <c r="F104" s="350" t="s">
        <v>44</v>
      </c>
      <c r="G104" s="345" t="s">
        <v>421</v>
      </c>
      <c r="H104" s="345" t="s">
        <v>509</v>
      </c>
      <c r="I104" s="351">
        <v>69911000</v>
      </c>
      <c r="J104" s="351">
        <v>69911000</v>
      </c>
      <c r="K104" s="351">
        <v>69911046</v>
      </c>
      <c r="L104" s="347">
        <f t="shared" si="2"/>
        <v>1.0000006579794309</v>
      </c>
      <c r="M104" s="351">
        <v>0</v>
      </c>
      <c r="N104" s="351">
        <v>0</v>
      </c>
      <c r="O104" s="348">
        <v>97619</v>
      </c>
      <c r="P104" s="345" t="s">
        <v>873</v>
      </c>
      <c r="Q104" s="345" t="s">
        <v>630</v>
      </c>
      <c r="R104" s="345" t="s">
        <v>634</v>
      </c>
      <c r="S104" s="345" t="s">
        <v>872</v>
      </c>
      <c r="T104" s="344">
        <v>1422</v>
      </c>
      <c r="U104" s="344">
        <v>1411</v>
      </c>
      <c r="V104" s="344" t="s">
        <v>849</v>
      </c>
      <c r="W104" s="344">
        <f t="shared" si="3"/>
        <v>49547.162296243798</v>
      </c>
      <c r="X104" s="332"/>
      <c r="Y104" s="332"/>
      <c r="Z104" s="332"/>
      <c r="AA104" s="332"/>
      <c r="AB104" s="332"/>
      <c r="AC104" s="332"/>
      <c r="AD104" s="332"/>
      <c r="AE104" s="332"/>
      <c r="AF104" s="332"/>
      <c r="AG104" s="332"/>
      <c r="AH104" s="332"/>
      <c r="AI104" s="332"/>
      <c r="AJ104" s="332"/>
      <c r="AK104" s="332"/>
      <c r="AL104" s="332"/>
      <c r="AM104" s="332"/>
      <c r="AN104" s="332"/>
      <c r="AO104" s="332"/>
    </row>
    <row r="105" spans="1:41" ht="21" customHeight="1" x14ac:dyDescent="0.15">
      <c r="A105" s="336">
        <v>24110103</v>
      </c>
      <c r="B105" s="350" t="s">
        <v>54</v>
      </c>
      <c r="C105" s="350" t="s">
        <v>40</v>
      </c>
      <c r="D105" s="350" t="s">
        <v>40</v>
      </c>
      <c r="E105" s="350" t="s">
        <v>40</v>
      </c>
      <c r="F105" s="350" t="s">
        <v>52</v>
      </c>
      <c r="G105" s="345" t="s">
        <v>422</v>
      </c>
      <c r="H105" s="345" t="s">
        <v>509</v>
      </c>
      <c r="I105" s="351">
        <v>7411000</v>
      </c>
      <c r="J105" s="351">
        <v>7411000</v>
      </c>
      <c r="K105" s="351">
        <v>7411500</v>
      </c>
      <c r="L105" s="347">
        <f t="shared" si="2"/>
        <v>1.00006746727837</v>
      </c>
      <c r="M105" s="351">
        <v>0</v>
      </c>
      <c r="N105" s="351">
        <v>0</v>
      </c>
      <c r="O105" s="348">
        <v>-900000</v>
      </c>
      <c r="P105" s="345" t="s">
        <v>874</v>
      </c>
      <c r="Q105" s="345" t="s">
        <v>630</v>
      </c>
      <c r="R105" s="345"/>
      <c r="S105" s="345" t="s">
        <v>875</v>
      </c>
      <c r="T105" s="344">
        <v>10</v>
      </c>
      <c r="U105" s="344">
        <v>10</v>
      </c>
      <c r="V105" s="344" t="s">
        <v>849</v>
      </c>
      <c r="W105" s="344">
        <f t="shared" si="3"/>
        <v>741150</v>
      </c>
      <c r="X105" s="332"/>
      <c r="Y105" s="332"/>
      <c r="Z105" s="332"/>
      <c r="AA105" s="332"/>
      <c r="AB105" s="332"/>
      <c r="AC105" s="332"/>
      <c r="AD105" s="332"/>
      <c r="AE105" s="332"/>
      <c r="AF105" s="332"/>
      <c r="AG105" s="332"/>
      <c r="AH105" s="332"/>
      <c r="AI105" s="332"/>
      <c r="AJ105" s="332"/>
      <c r="AK105" s="332"/>
      <c r="AL105" s="332"/>
      <c r="AM105" s="332"/>
      <c r="AN105" s="332"/>
      <c r="AO105" s="332"/>
    </row>
    <row r="106" spans="1:41" ht="21" customHeight="1" x14ac:dyDescent="0.15">
      <c r="A106" s="336">
        <v>24110104</v>
      </c>
      <c r="B106" s="350" t="s">
        <v>54</v>
      </c>
      <c r="C106" s="350" t="s">
        <v>40</v>
      </c>
      <c r="D106" s="350" t="s">
        <v>40</v>
      </c>
      <c r="E106" s="350" t="s">
        <v>40</v>
      </c>
      <c r="F106" s="350" t="s">
        <v>127</v>
      </c>
      <c r="G106" s="345" t="s">
        <v>454</v>
      </c>
      <c r="H106" s="345" t="s">
        <v>509</v>
      </c>
      <c r="I106" s="351">
        <v>6203000</v>
      </c>
      <c r="J106" s="351">
        <v>6203000</v>
      </c>
      <c r="K106" s="351">
        <v>4852638</v>
      </c>
      <c r="L106" s="347">
        <f t="shared" si="2"/>
        <v>0.78230501370304695</v>
      </c>
      <c r="M106" s="351">
        <v>0</v>
      </c>
      <c r="N106" s="351">
        <v>0</v>
      </c>
      <c r="O106" s="348">
        <v>-1427022</v>
      </c>
      <c r="P106" s="345" t="s">
        <v>626</v>
      </c>
      <c r="Q106" s="345" t="s">
        <v>876</v>
      </c>
      <c r="R106" s="345" t="s">
        <v>869</v>
      </c>
      <c r="S106" s="345" t="s">
        <v>640</v>
      </c>
      <c r="T106" s="344" t="s">
        <v>640</v>
      </c>
      <c r="U106" s="344" t="s">
        <v>640</v>
      </c>
      <c r="V106" s="344" t="s">
        <v>640</v>
      </c>
      <c r="W106" s="344" t="e">
        <f t="shared" si="3"/>
        <v>#VALUE!</v>
      </c>
      <c r="X106" s="332"/>
      <c r="Y106" s="332"/>
      <c r="Z106" s="332"/>
      <c r="AA106" s="332"/>
      <c r="AB106" s="332"/>
      <c r="AC106" s="332"/>
      <c r="AD106" s="332"/>
      <c r="AE106" s="332"/>
      <c r="AF106" s="332"/>
      <c r="AG106" s="332"/>
      <c r="AH106" s="332"/>
      <c r="AI106" s="332"/>
      <c r="AJ106" s="332"/>
      <c r="AK106" s="332"/>
      <c r="AL106" s="332"/>
      <c r="AM106" s="332"/>
      <c r="AN106" s="332"/>
      <c r="AO106" s="332"/>
    </row>
    <row r="107" spans="1:41" ht="21" customHeight="1" x14ac:dyDescent="0.15">
      <c r="A107" s="336">
        <v>24110105</v>
      </c>
      <c r="B107" s="350" t="s">
        <v>54</v>
      </c>
      <c r="C107" s="350" t="s">
        <v>40</v>
      </c>
      <c r="D107" s="350" t="s">
        <v>40</v>
      </c>
      <c r="E107" s="350" t="s">
        <v>56</v>
      </c>
      <c r="F107" s="350" t="s">
        <v>61</v>
      </c>
      <c r="G107" s="345" t="s">
        <v>423</v>
      </c>
      <c r="H107" s="345" t="s">
        <v>503</v>
      </c>
      <c r="I107" s="351">
        <v>46272000</v>
      </c>
      <c r="J107" s="351">
        <v>55546000</v>
      </c>
      <c r="K107" s="351">
        <v>56020640</v>
      </c>
      <c r="L107" s="347">
        <f t="shared" si="2"/>
        <v>1.008544989738235</v>
      </c>
      <c r="M107" s="351">
        <v>0</v>
      </c>
      <c r="N107" s="351">
        <v>0</v>
      </c>
      <c r="O107" s="348">
        <v>641607</v>
      </c>
      <c r="P107" s="345" t="s">
        <v>988</v>
      </c>
      <c r="Q107" s="345" t="s">
        <v>876</v>
      </c>
      <c r="R107" s="345" t="s">
        <v>989</v>
      </c>
      <c r="S107" s="345" t="s">
        <v>985</v>
      </c>
      <c r="T107" s="344">
        <v>73</v>
      </c>
      <c r="U107" s="344">
        <v>77</v>
      </c>
      <c r="V107" s="344" t="s">
        <v>849</v>
      </c>
      <c r="W107" s="344">
        <f t="shared" si="3"/>
        <v>727540.77922077919</v>
      </c>
      <c r="X107" s="332"/>
      <c r="Y107" s="332"/>
      <c r="Z107" s="332"/>
      <c r="AA107" s="332"/>
      <c r="AB107" s="332"/>
      <c r="AC107" s="332"/>
      <c r="AD107" s="332"/>
      <c r="AE107" s="332"/>
      <c r="AF107" s="332"/>
      <c r="AG107" s="332"/>
      <c r="AH107" s="332"/>
      <c r="AI107" s="332"/>
      <c r="AJ107" s="332"/>
      <c r="AK107" s="332"/>
      <c r="AL107" s="332"/>
      <c r="AM107" s="332"/>
      <c r="AN107" s="332"/>
      <c r="AO107" s="332"/>
    </row>
    <row r="108" spans="1:41" ht="21" customHeight="1" x14ac:dyDescent="0.15">
      <c r="A108" s="336">
        <v>24110106</v>
      </c>
      <c r="B108" s="350" t="s">
        <v>54</v>
      </c>
      <c r="C108" s="350" t="s">
        <v>40</v>
      </c>
      <c r="D108" s="350" t="s">
        <v>40</v>
      </c>
      <c r="E108" s="350" t="s">
        <v>56</v>
      </c>
      <c r="F108" s="350" t="s">
        <v>124</v>
      </c>
      <c r="G108" s="345" t="s">
        <v>424</v>
      </c>
      <c r="H108" s="345" t="s">
        <v>503</v>
      </c>
      <c r="I108" s="351">
        <v>12000</v>
      </c>
      <c r="J108" s="351">
        <v>36000</v>
      </c>
      <c r="K108" s="351">
        <v>36900</v>
      </c>
      <c r="L108" s="347">
        <f t="shared" si="2"/>
        <v>1.0249999999999999</v>
      </c>
      <c r="M108" s="351">
        <v>0</v>
      </c>
      <c r="N108" s="351">
        <v>0</v>
      </c>
      <c r="O108" s="348">
        <v>24525</v>
      </c>
      <c r="P108" s="345" t="s">
        <v>990</v>
      </c>
      <c r="Q108" s="345" t="s">
        <v>876</v>
      </c>
      <c r="R108" s="345" t="s">
        <v>991</v>
      </c>
      <c r="S108" s="345" t="s">
        <v>985</v>
      </c>
      <c r="T108" s="344">
        <v>2</v>
      </c>
      <c r="U108" s="344">
        <v>2</v>
      </c>
      <c r="V108" s="344" t="s">
        <v>849</v>
      </c>
      <c r="W108" s="344">
        <f t="shared" si="3"/>
        <v>18450</v>
      </c>
      <c r="X108" s="332"/>
      <c r="Y108" s="332"/>
      <c r="Z108" s="332"/>
      <c r="AA108" s="332"/>
      <c r="AB108" s="332"/>
      <c r="AC108" s="332"/>
      <c r="AD108" s="332"/>
      <c r="AE108" s="332"/>
      <c r="AF108" s="332"/>
      <c r="AG108" s="332"/>
      <c r="AH108" s="332"/>
      <c r="AI108" s="332"/>
      <c r="AJ108" s="332"/>
      <c r="AK108" s="332"/>
      <c r="AL108" s="332"/>
      <c r="AM108" s="332"/>
      <c r="AN108" s="332"/>
      <c r="AO108" s="332"/>
    </row>
    <row r="109" spans="1:41" ht="21" customHeight="1" x14ac:dyDescent="0.15">
      <c r="A109" s="336">
        <v>24110107</v>
      </c>
      <c r="B109" s="350" t="s">
        <v>54</v>
      </c>
      <c r="C109" s="350" t="s">
        <v>40</v>
      </c>
      <c r="D109" s="350" t="s">
        <v>40</v>
      </c>
      <c r="E109" s="350" t="s">
        <v>56</v>
      </c>
      <c r="F109" s="350" t="s">
        <v>44</v>
      </c>
      <c r="G109" s="345" t="s">
        <v>425</v>
      </c>
      <c r="H109" s="345" t="s">
        <v>503</v>
      </c>
      <c r="I109" s="351">
        <v>36368000</v>
      </c>
      <c r="J109" s="351">
        <v>45763000</v>
      </c>
      <c r="K109" s="351">
        <v>45375885</v>
      </c>
      <c r="L109" s="347">
        <f t="shared" si="2"/>
        <v>0.99154087363153642</v>
      </c>
      <c r="M109" s="351">
        <v>0</v>
      </c>
      <c r="N109" s="351">
        <v>0</v>
      </c>
      <c r="O109" s="348">
        <v>8263553</v>
      </c>
      <c r="P109" s="345" t="s">
        <v>992</v>
      </c>
      <c r="Q109" s="345" t="s">
        <v>993</v>
      </c>
      <c r="R109" s="345" t="s">
        <v>994</v>
      </c>
      <c r="S109" s="345" t="s">
        <v>985</v>
      </c>
      <c r="T109" s="344">
        <v>257</v>
      </c>
      <c r="U109" s="344">
        <v>302</v>
      </c>
      <c r="V109" s="344" t="s">
        <v>849</v>
      </c>
      <c r="W109" s="344">
        <f t="shared" si="3"/>
        <v>150251.27483443709</v>
      </c>
      <c r="X109" s="332"/>
      <c r="Y109" s="332"/>
      <c r="Z109" s="332"/>
      <c r="AA109" s="332"/>
      <c r="AB109" s="332"/>
      <c r="AC109" s="332"/>
      <c r="AD109" s="332"/>
      <c r="AE109" s="332"/>
      <c r="AF109" s="332"/>
      <c r="AG109" s="332"/>
      <c r="AH109" s="332"/>
      <c r="AI109" s="332"/>
      <c r="AJ109" s="332"/>
      <c r="AK109" s="332"/>
      <c r="AL109" s="332"/>
      <c r="AM109" s="332"/>
      <c r="AN109" s="332"/>
      <c r="AO109" s="332"/>
    </row>
    <row r="110" spans="1:41" ht="21" customHeight="1" x14ac:dyDescent="0.15">
      <c r="A110" s="336">
        <v>24110108</v>
      </c>
      <c r="B110" s="354" t="s">
        <v>54</v>
      </c>
      <c r="C110" s="354" t="s">
        <v>40</v>
      </c>
      <c r="D110" s="354" t="s">
        <v>56</v>
      </c>
      <c r="E110" s="354" t="s">
        <v>40</v>
      </c>
      <c r="F110" s="354" t="s">
        <v>61</v>
      </c>
      <c r="G110" s="355" t="s">
        <v>426</v>
      </c>
      <c r="H110" s="355" t="s">
        <v>503</v>
      </c>
      <c r="I110" s="346">
        <v>150000</v>
      </c>
      <c r="J110" s="346">
        <v>150000</v>
      </c>
      <c r="K110" s="346">
        <v>105000</v>
      </c>
      <c r="L110" s="347">
        <f t="shared" si="2"/>
        <v>0.7</v>
      </c>
      <c r="M110" s="346">
        <v>0</v>
      </c>
      <c r="N110" s="346">
        <v>0</v>
      </c>
      <c r="O110" s="346">
        <v>15000</v>
      </c>
      <c r="P110" s="355" t="s">
        <v>995</v>
      </c>
      <c r="Q110" s="355" t="s">
        <v>630</v>
      </c>
      <c r="R110" s="355" t="s">
        <v>636</v>
      </c>
      <c r="S110" s="355" t="s">
        <v>996</v>
      </c>
      <c r="T110" s="354">
        <v>1</v>
      </c>
      <c r="U110" s="354">
        <v>0</v>
      </c>
      <c r="V110" s="354" t="s">
        <v>898</v>
      </c>
      <c r="W110" s="344" t="e">
        <f t="shared" si="3"/>
        <v>#DIV/0!</v>
      </c>
      <c r="X110" s="329"/>
      <c r="Y110" s="329"/>
      <c r="Z110" s="329"/>
      <c r="AA110" s="329"/>
      <c r="AB110" s="329"/>
      <c r="AC110" s="329"/>
      <c r="AD110" s="329"/>
      <c r="AE110" s="329"/>
      <c r="AF110" s="329"/>
      <c r="AG110" s="329"/>
      <c r="AH110" s="329"/>
      <c r="AI110" s="329"/>
      <c r="AJ110" s="329"/>
      <c r="AK110" s="329"/>
      <c r="AL110" s="329"/>
      <c r="AM110" s="329"/>
      <c r="AN110" s="329"/>
      <c r="AO110" s="329"/>
    </row>
    <row r="111" spans="1:41" ht="21" customHeight="1" x14ac:dyDescent="0.15">
      <c r="A111" s="336">
        <v>24110109</v>
      </c>
      <c r="B111" s="350" t="s">
        <v>54</v>
      </c>
      <c r="C111" s="350" t="s">
        <v>40</v>
      </c>
      <c r="D111" s="350" t="s">
        <v>56</v>
      </c>
      <c r="E111" s="350" t="s">
        <v>56</v>
      </c>
      <c r="F111" s="350" t="s">
        <v>61</v>
      </c>
      <c r="G111" s="345" t="s">
        <v>455</v>
      </c>
      <c r="H111" s="345" t="s">
        <v>503</v>
      </c>
      <c r="I111" s="351">
        <v>0</v>
      </c>
      <c r="J111" s="351">
        <v>0</v>
      </c>
      <c r="K111" s="351">
        <v>0</v>
      </c>
      <c r="L111" s="347" t="e">
        <f t="shared" si="2"/>
        <v>#DIV/0!</v>
      </c>
      <c r="M111" s="351">
        <v>0</v>
      </c>
      <c r="N111" s="351">
        <v>0</v>
      </c>
      <c r="O111" s="348">
        <v>-11816332</v>
      </c>
      <c r="P111" s="345"/>
      <c r="Q111" s="345"/>
      <c r="R111" s="345"/>
      <c r="S111" s="344" t="s">
        <v>740</v>
      </c>
      <c r="T111" s="344" t="s">
        <v>740</v>
      </c>
      <c r="U111" s="344" t="s">
        <v>740</v>
      </c>
      <c r="V111" s="344" t="s">
        <v>740</v>
      </c>
      <c r="W111" s="344" t="e">
        <f t="shared" si="3"/>
        <v>#VALUE!</v>
      </c>
      <c r="X111" s="332"/>
      <c r="Y111" s="332"/>
      <c r="Z111" s="332"/>
      <c r="AA111" s="332"/>
      <c r="AB111" s="332"/>
      <c r="AC111" s="332"/>
      <c r="AD111" s="332"/>
      <c r="AE111" s="332"/>
      <c r="AF111" s="332"/>
      <c r="AG111" s="332"/>
      <c r="AH111" s="332"/>
      <c r="AI111" s="332"/>
      <c r="AJ111" s="332"/>
      <c r="AK111" s="332"/>
      <c r="AL111" s="332"/>
      <c r="AM111" s="332"/>
      <c r="AN111" s="332"/>
      <c r="AO111" s="332"/>
    </row>
    <row r="112" spans="1:41" ht="21" customHeight="1" x14ac:dyDescent="0.15">
      <c r="A112" s="336">
        <v>24110110</v>
      </c>
      <c r="B112" s="344" t="s">
        <v>54</v>
      </c>
      <c r="C112" s="344" t="s">
        <v>56</v>
      </c>
      <c r="D112" s="344" t="s">
        <v>40</v>
      </c>
      <c r="E112" s="344" t="s">
        <v>40</v>
      </c>
      <c r="F112" s="344" t="s">
        <v>61</v>
      </c>
      <c r="G112" s="345" t="s">
        <v>510</v>
      </c>
      <c r="H112" s="345" t="s">
        <v>511</v>
      </c>
      <c r="I112" s="346">
        <v>2619000</v>
      </c>
      <c r="J112" s="346">
        <v>2619000</v>
      </c>
      <c r="K112" s="346">
        <v>2619000</v>
      </c>
      <c r="L112" s="347">
        <f t="shared" si="2"/>
        <v>1</v>
      </c>
      <c r="M112" s="346">
        <v>0</v>
      </c>
      <c r="N112" s="346">
        <v>0</v>
      </c>
      <c r="O112" s="346">
        <v>2619000</v>
      </c>
      <c r="P112" s="345" t="s">
        <v>1045</v>
      </c>
      <c r="Q112" s="345" t="s">
        <v>814</v>
      </c>
      <c r="R112" s="345" t="s">
        <v>1046</v>
      </c>
      <c r="S112" s="344" t="s">
        <v>740</v>
      </c>
      <c r="T112" s="344" t="s">
        <v>740</v>
      </c>
      <c r="U112" s="344" t="s">
        <v>740</v>
      </c>
      <c r="V112" s="344" t="s">
        <v>740</v>
      </c>
      <c r="W112" s="344" t="e">
        <f t="shared" si="3"/>
        <v>#VALUE!</v>
      </c>
      <c r="X112" s="329"/>
      <c r="Y112" s="329"/>
      <c r="Z112" s="329"/>
      <c r="AA112" s="329"/>
      <c r="AB112" s="329"/>
      <c r="AC112" s="329"/>
      <c r="AD112" s="329"/>
      <c r="AE112" s="329"/>
      <c r="AF112" s="329"/>
      <c r="AG112" s="329"/>
      <c r="AH112" s="329"/>
      <c r="AI112" s="329"/>
      <c r="AJ112" s="329"/>
      <c r="AK112" s="329"/>
      <c r="AL112" s="329"/>
      <c r="AM112" s="329"/>
      <c r="AN112" s="329"/>
      <c r="AO112" s="329"/>
    </row>
    <row r="113" spans="1:41" ht="21" customHeight="1" x14ac:dyDescent="0.15">
      <c r="A113" s="336">
        <v>24110111</v>
      </c>
      <c r="B113" s="344" t="s">
        <v>54</v>
      </c>
      <c r="C113" s="344" t="s">
        <v>56</v>
      </c>
      <c r="D113" s="344" t="s">
        <v>40</v>
      </c>
      <c r="E113" s="344" t="s">
        <v>40</v>
      </c>
      <c r="F113" s="344" t="s">
        <v>124</v>
      </c>
      <c r="G113" s="345" t="s">
        <v>393</v>
      </c>
      <c r="H113" s="345" t="s">
        <v>365</v>
      </c>
      <c r="I113" s="346">
        <v>6145000</v>
      </c>
      <c r="J113" s="346">
        <v>7161000</v>
      </c>
      <c r="K113" s="346">
        <v>6909000</v>
      </c>
      <c r="L113" s="347">
        <f t="shared" si="2"/>
        <v>0.96480938416422291</v>
      </c>
      <c r="M113" s="346">
        <v>0</v>
      </c>
      <c r="N113" s="346">
        <v>0</v>
      </c>
      <c r="O113" s="348">
        <v>1556000</v>
      </c>
      <c r="P113" s="345" t="s">
        <v>1126</v>
      </c>
      <c r="Q113" s="345" t="s">
        <v>640</v>
      </c>
      <c r="R113" s="345" t="s">
        <v>640</v>
      </c>
      <c r="S113" s="344" t="s">
        <v>740</v>
      </c>
      <c r="T113" s="344" t="s">
        <v>740</v>
      </c>
      <c r="U113" s="344" t="s">
        <v>740</v>
      </c>
      <c r="V113" s="344" t="s">
        <v>740</v>
      </c>
      <c r="W113" s="344" t="e">
        <f t="shared" si="3"/>
        <v>#VALUE!</v>
      </c>
      <c r="X113" s="329"/>
      <c r="Y113" s="329"/>
      <c r="Z113" s="329"/>
      <c r="AA113" s="329"/>
      <c r="AB113" s="329"/>
      <c r="AC113" s="329"/>
      <c r="AD113" s="329"/>
      <c r="AE113" s="329"/>
      <c r="AF113" s="329"/>
      <c r="AG113" s="329"/>
      <c r="AH113" s="330"/>
      <c r="AI113" s="330"/>
      <c r="AJ113" s="330"/>
      <c r="AK113" s="330"/>
      <c r="AL113" s="330"/>
      <c r="AM113" s="330"/>
      <c r="AN113" s="330"/>
      <c r="AO113" s="330"/>
    </row>
    <row r="114" spans="1:41" ht="21" customHeight="1" x14ac:dyDescent="0.15">
      <c r="A114" s="336">
        <v>24110112</v>
      </c>
      <c r="B114" s="354" t="s">
        <v>54</v>
      </c>
      <c r="C114" s="354" t="s">
        <v>56</v>
      </c>
      <c r="D114" s="354" t="s">
        <v>40</v>
      </c>
      <c r="E114" s="354" t="s">
        <v>40</v>
      </c>
      <c r="F114" s="354" t="s">
        <v>129</v>
      </c>
      <c r="G114" s="355" t="s">
        <v>394</v>
      </c>
      <c r="H114" s="355" t="s">
        <v>365</v>
      </c>
      <c r="I114" s="346">
        <v>0</v>
      </c>
      <c r="J114" s="346">
        <v>0</v>
      </c>
      <c r="K114" s="346">
        <v>0</v>
      </c>
      <c r="L114" s="347" t="e">
        <f t="shared" si="2"/>
        <v>#DIV/0!</v>
      </c>
      <c r="M114" s="346">
        <v>0</v>
      </c>
      <c r="N114" s="346">
        <v>0</v>
      </c>
      <c r="O114" s="346">
        <v>-4363000</v>
      </c>
      <c r="P114" s="355" t="s">
        <v>964</v>
      </c>
      <c r="Q114" s="355" t="s">
        <v>640</v>
      </c>
      <c r="R114" s="355" t="s">
        <v>640</v>
      </c>
      <c r="S114" s="344" t="s">
        <v>740</v>
      </c>
      <c r="T114" s="344" t="s">
        <v>740</v>
      </c>
      <c r="U114" s="344" t="s">
        <v>740</v>
      </c>
      <c r="V114" s="344" t="s">
        <v>740</v>
      </c>
      <c r="W114" s="344" t="e">
        <f t="shared" si="3"/>
        <v>#VALUE!</v>
      </c>
      <c r="X114" s="329"/>
      <c r="Y114" s="329"/>
      <c r="Z114" s="329"/>
      <c r="AA114" s="329"/>
      <c r="AB114" s="329"/>
      <c r="AC114" s="329"/>
      <c r="AD114" s="329"/>
      <c r="AE114" s="329"/>
      <c r="AF114" s="329"/>
      <c r="AG114" s="329"/>
      <c r="AH114" s="329"/>
      <c r="AI114" s="329"/>
      <c r="AJ114" s="329"/>
      <c r="AK114" s="329"/>
      <c r="AL114" s="329"/>
      <c r="AM114" s="329"/>
      <c r="AN114" s="329"/>
      <c r="AO114" s="329"/>
    </row>
    <row r="115" spans="1:41" ht="21" customHeight="1" x14ac:dyDescent="0.15">
      <c r="A115" s="336">
        <v>24110113</v>
      </c>
      <c r="B115" s="354" t="s">
        <v>54</v>
      </c>
      <c r="C115" s="354" t="s">
        <v>56</v>
      </c>
      <c r="D115" s="354" t="s">
        <v>40</v>
      </c>
      <c r="E115" s="354" t="s">
        <v>40</v>
      </c>
      <c r="F115" s="354" t="s">
        <v>229</v>
      </c>
      <c r="G115" s="355" t="s">
        <v>395</v>
      </c>
      <c r="H115" s="355" t="s">
        <v>365</v>
      </c>
      <c r="I115" s="346">
        <v>2464000</v>
      </c>
      <c r="J115" s="346">
        <v>2200000</v>
      </c>
      <c r="K115" s="346">
        <v>2200000</v>
      </c>
      <c r="L115" s="347">
        <f t="shared" si="2"/>
        <v>1</v>
      </c>
      <c r="M115" s="346">
        <v>0</v>
      </c>
      <c r="N115" s="346">
        <v>0</v>
      </c>
      <c r="O115" s="346">
        <v>2200000</v>
      </c>
      <c r="P115" s="355" t="s">
        <v>1127</v>
      </c>
      <c r="Q115" s="355" t="s">
        <v>640</v>
      </c>
      <c r="R115" s="355"/>
      <c r="S115" s="344" t="s">
        <v>740</v>
      </c>
      <c r="T115" s="344" t="s">
        <v>740</v>
      </c>
      <c r="U115" s="344" t="s">
        <v>740</v>
      </c>
      <c r="V115" s="344" t="s">
        <v>740</v>
      </c>
      <c r="W115" s="344" t="e">
        <f t="shared" si="3"/>
        <v>#VALUE!</v>
      </c>
      <c r="X115" s="329"/>
      <c r="Y115" s="329"/>
      <c r="Z115" s="329"/>
      <c r="AA115" s="329"/>
      <c r="AB115" s="329"/>
      <c r="AC115" s="329"/>
      <c r="AD115" s="329"/>
      <c r="AE115" s="329"/>
      <c r="AF115" s="329"/>
      <c r="AG115" s="329"/>
      <c r="AH115" s="329"/>
      <c r="AI115" s="329"/>
      <c r="AJ115" s="329"/>
      <c r="AK115" s="329"/>
      <c r="AL115" s="329"/>
      <c r="AM115" s="329"/>
      <c r="AN115" s="329"/>
      <c r="AO115" s="329"/>
    </row>
    <row r="116" spans="1:41" ht="21" customHeight="1" x14ac:dyDescent="0.15">
      <c r="A116" s="336">
        <v>24110114</v>
      </c>
      <c r="B116" s="350" t="s">
        <v>54</v>
      </c>
      <c r="C116" s="350" t="s">
        <v>56</v>
      </c>
      <c r="D116" s="350" t="s">
        <v>40</v>
      </c>
      <c r="E116" s="350" t="s">
        <v>40</v>
      </c>
      <c r="F116" s="350" t="s">
        <v>260</v>
      </c>
      <c r="G116" s="345" t="s">
        <v>396</v>
      </c>
      <c r="H116" s="345" t="s">
        <v>365</v>
      </c>
      <c r="I116" s="346">
        <v>0</v>
      </c>
      <c r="J116" s="346">
        <v>4257000</v>
      </c>
      <c r="K116" s="346">
        <v>4257000</v>
      </c>
      <c r="L116" s="347">
        <f t="shared" si="2"/>
        <v>1</v>
      </c>
      <c r="M116" s="346">
        <v>0</v>
      </c>
      <c r="N116" s="346">
        <v>0</v>
      </c>
      <c r="O116" s="346">
        <v>4257000</v>
      </c>
      <c r="P116" s="345" t="s">
        <v>1128</v>
      </c>
      <c r="Q116" s="345" t="s">
        <v>640</v>
      </c>
      <c r="R116" s="345"/>
      <c r="S116" s="344" t="s">
        <v>740</v>
      </c>
      <c r="T116" s="344" t="s">
        <v>740</v>
      </c>
      <c r="U116" s="344" t="s">
        <v>740</v>
      </c>
      <c r="V116" s="344" t="s">
        <v>740</v>
      </c>
      <c r="W116" s="344" t="e">
        <f t="shared" si="3"/>
        <v>#VALUE!</v>
      </c>
      <c r="X116" s="329"/>
      <c r="Y116" s="329"/>
      <c r="Z116" s="329"/>
      <c r="AA116" s="329"/>
      <c r="AB116" s="329"/>
      <c r="AC116" s="329"/>
      <c r="AD116" s="329"/>
      <c r="AE116" s="329"/>
      <c r="AF116" s="329"/>
      <c r="AG116" s="329"/>
      <c r="AH116" s="329"/>
      <c r="AI116" s="329"/>
      <c r="AJ116" s="329"/>
      <c r="AK116" s="329"/>
      <c r="AL116" s="329"/>
      <c r="AM116" s="329"/>
      <c r="AN116" s="329"/>
      <c r="AO116" s="329"/>
    </row>
    <row r="117" spans="1:41" ht="21" customHeight="1" x14ac:dyDescent="0.15">
      <c r="A117" s="336">
        <v>24110115</v>
      </c>
      <c r="B117" s="344" t="s">
        <v>54</v>
      </c>
      <c r="C117" s="344" t="s">
        <v>56</v>
      </c>
      <c r="D117" s="344" t="s">
        <v>40</v>
      </c>
      <c r="E117" s="344" t="s">
        <v>40</v>
      </c>
      <c r="F117" s="344" t="s">
        <v>262</v>
      </c>
      <c r="G117" s="345" t="s">
        <v>512</v>
      </c>
      <c r="H117" s="345" t="s">
        <v>511</v>
      </c>
      <c r="I117" s="346">
        <v>62000</v>
      </c>
      <c r="J117" s="346">
        <v>62000</v>
      </c>
      <c r="K117" s="346">
        <v>62000</v>
      </c>
      <c r="L117" s="347">
        <f t="shared" si="2"/>
        <v>1</v>
      </c>
      <c r="M117" s="346">
        <v>0</v>
      </c>
      <c r="N117" s="346">
        <v>0</v>
      </c>
      <c r="O117" s="348">
        <v>62000</v>
      </c>
      <c r="P117" s="345" t="s">
        <v>1047</v>
      </c>
      <c r="Q117" s="345" t="s">
        <v>814</v>
      </c>
      <c r="R117" s="345" t="s">
        <v>1048</v>
      </c>
      <c r="S117" s="344" t="s">
        <v>740</v>
      </c>
      <c r="T117" s="344" t="s">
        <v>740</v>
      </c>
      <c r="U117" s="344" t="s">
        <v>740</v>
      </c>
      <c r="V117" s="344" t="s">
        <v>740</v>
      </c>
      <c r="W117" s="344" t="e">
        <f t="shared" si="3"/>
        <v>#VALUE!</v>
      </c>
      <c r="X117" s="329"/>
      <c r="Y117" s="329"/>
      <c r="Z117" s="329"/>
      <c r="AA117" s="329"/>
      <c r="AB117" s="329"/>
      <c r="AC117" s="329"/>
      <c r="AD117" s="329"/>
      <c r="AE117" s="329"/>
      <c r="AF117" s="329"/>
      <c r="AG117" s="329"/>
      <c r="AH117" s="330"/>
      <c r="AI117" s="330"/>
      <c r="AJ117" s="330"/>
      <c r="AK117" s="330"/>
      <c r="AL117" s="330"/>
      <c r="AM117" s="330"/>
      <c r="AN117" s="330"/>
      <c r="AO117" s="330"/>
    </row>
    <row r="118" spans="1:41" ht="21" customHeight="1" x14ac:dyDescent="0.15">
      <c r="A118" s="336">
        <v>24110116</v>
      </c>
      <c r="B118" s="350" t="s">
        <v>54</v>
      </c>
      <c r="C118" s="350" t="s">
        <v>56</v>
      </c>
      <c r="D118" s="350" t="s">
        <v>40</v>
      </c>
      <c r="E118" s="350" t="s">
        <v>59</v>
      </c>
      <c r="F118" s="350" t="s">
        <v>61</v>
      </c>
      <c r="G118" s="345" t="s">
        <v>60</v>
      </c>
      <c r="H118" s="345" t="s">
        <v>511</v>
      </c>
      <c r="I118" s="351">
        <v>1680000</v>
      </c>
      <c r="J118" s="351">
        <v>2573000</v>
      </c>
      <c r="K118" s="351">
        <v>2534000</v>
      </c>
      <c r="L118" s="347">
        <f t="shared" si="2"/>
        <v>0.9848425961912165</v>
      </c>
      <c r="M118" s="351">
        <v>0</v>
      </c>
      <c r="N118" s="351">
        <v>0</v>
      </c>
      <c r="O118" s="348">
        <v>-238000</v>
      </c>
      <c r="P118" s="345" t="s">
        <v>1049</v>
      </c>
      <c r="Q118" s="345" t="s">
        <v>1050</v>
      </c>
      <c r="R118" s="345" t="s">
        <v>1051</v>
      </c>
      <c r="S118" s="344" t="s">
        <v>740</v>
      </c>
      <c r="T118" s="344" t="s">
        <v>740</v>
      </c>
      <c r="U118" s="344" t="s">
        <v>740</v>
      </c>
      <c r="V118" s="344" t="s">
        <v>740</v>
      </c>
      <c r="W118" s="344" t="e">
        <f t="shared" si="3"/>
        <v>#VALUE!</v>
      </c>
      <c r="X118" s="332"/>
      <c r="Y118" s="332"/>
      <c r="Z118" s="332"/>
      <c r="AA118" s="332"/>
      <c r="AB118" s="332"/>
      <c r="AC118" s="332"/>
      <c r="AD118" s="332"/>
      <c r="AE118" s="332"/>
      <c r="AF118" s="332"/>
      <c r="AG118" s="332"/>
      <c r="AH118" s="332"/>
      <c r="AI118" s="332"/>
      <c r="AJ118" s="332"/>
      <c r="AK118" s="332"/>
      <c r="AL118" s="332"/>
      <c r="AM118" s="332"/>
      <c r="AN118" s="332"/>
      <c r="AO118" s="332"/>
    </row>
    <row r="119" spans="1:41" ht="21" customHeight="1" x14ac:dyDescent="0.15">
      <c r="A119" s="336">
        <v>24110117</v>
      </c>
      <c r="B119" s="354" t="s">
        <v>54</v>
      </c>
      <c r="C119" s="354" t="s">
        <v>56</v>
      </c>
      <c r="D119" s="354" t="s">
        <v>56</v>
      </c>
      <c r="E119" s="354" t="s">
        <v>40</v>
      </c>
      <c r="F119" s="354" t="s">
        <v>61</v>
      </c>
      <c r="G119" s="355" t="s">
        <v>427</v>
      </c>
      <c r="H119" s="355" t="s">
        <v>509</v>
      </c>
      <c r="I119" s="346">
        <v>2086000</v>
      </c>
      <c r="J119" s="346">
        <v>1175000</v>
      </c>
      <c r="K119" s="346">
        <v>1175000</v>
      </c>
      <c r="L119" s="347">
        <f t="shared" si="2"/>
        <v>1</v>
      </c>
      <c r="M119" s="346">
        <v>0</v>
      </c>
      <c r="N119" s="346">
        <v>0</v>
      </c>
      <c r="O119" s="346">
        <v>-640000</v>
      </c>
      <c r="P119" s="345" t="s">
        <v>877</v>
      </c>
      <c r="Q119" s="345" t="s">
        <v>876</v>
      </c>
      <c r="R119" s="355" t="s">
        <v>869</v>
      </c>
      <c r="S119" s="355" t="s">
        <v>640</v>
      </c>
      <c r="T119" s="344" t="s">
        <v>640</v>
      </c>
      <c r="U119" s="344" t="s">
        <v>640</v>
      </c>
      <c r="V119" s="344" t="s">
        <v>640</v>
      </c>
      <c r="W119" s="344" t="e">
        <f t="shared" si="3"/>
        <v>#VALUE!</v>
      </c>
      <c r="X119" s="329"/>
      <c r="Y119" s="329"/>
      <c r="Z119" s="329"/>
      <c r="AA119" s="329"/>
      <c r="AB119" s="329"/>
      <c r="AC119" s="329"/>
      <c r="AD119" s="329"/>
      <c r="AE119" s="329"/>
      <c r="AF119" s="329"/>
      <c r="AG119" s="329"/>
      <c r="AH119" s="329"/>
      <c r="AI119" s="329"/>
      <c r="AJ119" s="329"/>
      <c r="AK119" s="329"/>
      <c r="AL119" s="329"/>
      <c r="AM119" s="329"/>
      <c r="AN119" s="329"/>
      <c r="AO119" s="329"/>
    </row>
    <row r="120" spans="1:41" ht="21" customHeight="1" x14ac:dyDescent="0.15">
      <c r="A120" s="336">
        <v>24110118</v>
      </c>
      <c r="B120" s="344" t="s">
        <v>54</v>
      </c>
      <c r="C120" s="344" t="s">
        <v>56</v>
      </c>
      <c r="D120" s="344" t="s">
        <v>56</v>
      </c>
      <c r="E120" s="344" t="s">
        <v>56</v>
      </c>
      <c r="F120" s="344" t="s">
        <v>61</v>
      </c>
      <c r="G120" s="345" t="s">
        <v>428</v>
      </c>
      <c r="H120" s="345" t="s">
        <v>503</v>
      </c>
      <c r="I120" s="346">
        <v>1723000</v>
      </c>
      <c r="J120" s="346">
        <v>1723000</v>
      </c>
      <c r="K120" s="346">
        <v>1665000</v>
      </c>
      <c r="L120" s="347">
        <f t="shared" si="2"/>
        <v>0.96633778293673822</v>
      </c>
      <c r="M120" s="346">
        <v>0</v>
      </c>
      <c r="N120" s="346">
        <v>0</v>
      </c>
      <c r="O120" s="346">
        <v>-74000</v>
      </c>
      <c r="P120" s="345" t="s">
        <v>997</v>
      </c>
      <c r="Q120" s="345" t="s">
        <v>876</v>
      </c>
      <c r="R120" s="345" t="s">
        <v>998</v>
      </c>
      <c r="S120" s="344" t="s">
        <v>740</v>
      </c>
      <c r="T120" s="344" t="s">
        <v>740</v>
      </c>
      <c r="U120" s="344" t="s">
        <v>740</v>
      </c>
      <c r="V120" s="344" t="s">
        <v>740</v>
      </c>
      <c r="W120" s="344" t="e">
        <f t="shared" si="3"/>
        <v>#VALUE!</v>
      </c>
      <c r="X120" s="329"/>
      <c r="Y120" s="329"/>
      <c r="Z120" s="329"/>
      <c r="AA120" s="329"/>
      <c r="AB120" s="329"/>
      <c r="AC120" s="329"/>
      <c r="AD120" s="329"/>
      <c r="AE120" s="329"/>
      <c r="AF120" s="329"/>
      <c r="AG120" s="329"/>
      <c r="AH120" s="329"/>
      <c r="AI120" s="329"/>
      <c r="AJ120" s="329"/>
      <c r="AK120" s="329"/>
      <c r="AL120" s="329"/>
      <c r="AM120" s="329"/>
      <c r="AN120" s="329"/>
      <c r="AO120" s="329"/>
    </row>
    <row r="121" spans="1:41" ht="21" customHeight="1" x14ac:dyDescent="0.15">
      <c r="A121" s="336">
        <v>24110119</v>
      </c>
      <c r="B121" s="344" t="s">
        <v>54</v>
      </c>
      <c r="C121" s="344" t="s">
        <v>56</v>
      </c>
      <c r="D121" s="344" t="s">
        <v>56</v>
      </c>
      <c r="E121" s="344" t="s">
        <v>56</v>
      </c>
      <c r="F121" s="344" t="s">
        <v>229</v>
      </c>
      <c r="G121" s="345" t="s">
        <v>513</v>
      </c>
      <c r="H121" s="345" t="s">
        <v>503</v>
      </c>
      <c r="I121" s="346">
        <v>0</v>
      </c>
      <c r="J121" s="346">
        <v>0</v>
      </c>
      <c r="K121" s="346">
        <v>0</v>
      </c>
      <c r="L121" s="347" t="e">
        <f t="shared" si="2"/>
        <v>#DIV/0!</v>
      </c>
      <c r="M121" s="346">
        <v>0</v>
      </c>
      <c r="N121" s="346">
        <v>0</v>
      </c>
      <c r="O121" s="348">
        <v>-3909000</v>
      </c>
      <c r="P121" s="345"/>
      <c r="Q121" s="345"/>
      <c r="R121" s="345"/>
      <c r="S121" s="344" t="s">
        <v>740</v>
      </c>
      <c r="T121" s="344" t="s">
        <v>740</v>
      </c>
      <c r="U121" s="344" t="s">
        <v>740</v>
      </c>
      <c r="V121" s="344" t="s">
        <v>740</v>
      </c>
      <c r="W121" s="344" t="e">
        <f t="shared" si="3"/>
        <v>#VALUE!</v>
      </c>
      <c r="X121" s="329"/>
      <c r="Y121" s="329"/>
      <c r="Z121" s="329"/>
      <c r="AA121" s="329"/>
      <c r="AB121" s="329"/>
      <c r="AC121" s="329"/>
      <c r="AD121" s="329"/>
      <c r="AE121" s="329"/>
      <c r="AF121" s="329"/>
      <c r="AG121" s="329"/>
      <c r="AH121" s="330"/>
      <c r="AI121" s="330"/>
      <c r="AJ121" s="330"/>
      <c r="AK121" s="330"/>
      <c r="AL121" s="330"/>
      <c r="AM121" s="330"/>
      <c r="AN121" s="330"/>
      <c r="AO121" s="330"/>
    </row>
    <row r="122" spans="1:41" ht="21" customHeight="1" x14ac:dyDescent="0.15">
      <c r="A122" s="336">
        <v>24110120</v>
      </c>
      <c r="B122" s="344" t="s">
        <v>54</v>
      </c>
      <c r="C122" s="344" t="s">
        <v>56</v>
      </c>
      <c r="D122" s="344" t="s">
        <v>56</v>
      </c>
      <c r="E122" s="344" t="s">
        <v>56</v>
      </c>
      <c r="F122" s="344" t="s">
        <v>262</v>
      </c>
      <c r="G122" s="345" t="s">
        <v>429</v>
      </c>
      <c r="H122" s="345" t="s">
        <v>503</v>
      </c>
      <c r="I122" s="346">
        <v>1164000</v>
      </c>
      <c r="J122" s="346">
        <v>1164000</v>
      </c>
      <c r="K122" s="346">
        <v>1004000</v>
      </c>
      <c r="L122" s="347">
        <f t="shared" si="2"/>
        <v>0.86254295532646053</v>
      </c>
      <c r="M122" s="346">
        <v>0</v>
      </c>
      <c r="N122" s="346">
        <v>0</v>
      </c>
      <c r="O122" s="348">
        <v>-164000</v>
      </c>
      <c r="P122" s="345" t="s">
        <v>999</v>
      </c>
      <c r="Q122" s="345" t="s">
        <v>1000</v>
      </c>
      <c r="R122" s="345" t="s">
        <v>634</v>
      </c>
      <c r="S122" s="344" t="s">
        <v>1001</v>
      </c>
      <c r="T122" s="344">
        <v>32</v>
      </c>
      <c r="U122" s="344">
        <v>29</v>
      </c>
      <c r="V122" s="344"/>
      <c r="W122" s="344">
        <f t="shared" si="3"/>
        <v>34620.689655172413</v>
      </c>
      <c r="X122" s="329"/>
      <c r="Y122" s="329"/>
      <c r="Z122" s="329"/>
      <c r="AA122" s="329"/>
      <c r="AB122" s="329"/>
      <c r="AC122" s="329"/>
      <c r="AD122" s="329"/>
      <c r="AE122" s="329"/>
      <c r="AF122" s="329"/>
      <c r="AG122" s="329"/>
      <c r="AH122" s="330"/>
      <c r="AI122" s="330"/>
      <c r="AJ122" s="330"/>
      <c r="AK122" s="330"/>
      <c r="AL122" s="330"/>
      <c r="AM122" s="330"/>
      <c r="AN122" s="330"/>
      <c r="AO122" s="330"/>
    </row>
    <row r="123" spans="1:41" ht="21" customHeight="1" x14ac:dyDescent="0.15">
      <c r="A123" s="336">
        <v>24110121</v>
      </c>
      <c r="B123" s="344" t="s">
        <v>54</v>
      </c>
      <c r="C123" s="344" t="s">
        <v>56</v>
      </c>
      <c r="D123" s="344" t="s">
        <v>56</v>
      </c>
      <c r="E123" s="344" t="s">
        <v>56</v>
      </c>
      <c r="F123" s="344" t="s">
        <v>131</v>
      </c>
      <c r="G123" s="345" t="s">
        <v>441</v>
      </c>
      <c r="H123" s="345" t="s">
        <v>503</v>
      </c>
      <c r="I123" s="346">
        <v>370000</v>
      </c>
      <c r="J123" s="346">
        <v>370000</v>
      </c>
      <c r="K123" s="346">
        <v>371000</v>
      </c>
      <c r="L123" s="347">
        <f t="shared" si="2"/>
        <v>1.0027027027027027</v>
      </c>
      <c r="M123" s="346">
        <v>0</v>
      </c>
      <c r="N123" s="346">
        <v>0</v>
      </c>
      <c r="O123" s="346">
        <v>116000</v>
      </c>
      <c r="P123" s="345" t="s">
        <v>1002</v>
      </c>
      <c r="Q123" s="345" t="s">
        <v>876</v>
      </c>
      <c r="R123" s="345" t="s">
        <v>1003</v>
      </c>
      <c r="S123" s="345" t="s">
        <v>1004</v>
      </c>
      <c r="T123" s="344">
        <v>72</v>
      </c>
      <c r="U123" s="344">
        <v>71</v>
      </c>
      <c r="V123" s="344" t="s">
        <v>817</v>
      </c>
      <c r="W123" s="344">
        <f t="shared" si="3"/>
        <v>5225.3521126760561</v>
      </c>
      <c r="X123" s="329"/>
      <c r="Y123" s="329"/>
      <c r="Z123" s="329"/>
      <c r="AA123" s="329"/>
      <c r="AB123" s="329"/>
      <c r="AC123" s="329"/>
      <c r="AD123" s="329"/>
      <c r="AE123" s="329"/>
      <c r="AF123" s="329"/>
      <c r="AG123" s="329"/>
      <c r="AH123" s="329"/>
      <c r="AI123" s="329"/>
      <c r="AJ123" s="329"/>
      <c r="AK123" s="329"/>
      <c r="AL123" s="329"/>
      <c r="AM123" s="329"/>
      <c r="AN123" s="329"/>
      <c r="AO123" s="329"/>
    </row>
    <row r="124" spans="1:41" ht="21" customHeight="1" x14ac:dyDescent="0.15">
      <c r="A124" s="336">
        <v>24110122</v>
      </c>
      <c r="B124" s="344" t="s">
        <v>54</v>
      </c>
      <c r="C124" s="344" t="s">
        <v>56</v>
      </c>
      <c r="D124" s="344" t="s">
        <v>56</v>
      </c>
      <c r="E124" s="344" t="s">
        <v>56</v>
      </c>
      <c r="F124" s="344" t="s">
        <v>320</v>
      </c>
      <c r="G124" s="345" t="s">
        <v>514</v>
      </c>
      <c r="H124" s="345" t="s">
        <v>503</v>
      </c>
      <c r="I124" s="346">
        <v>0</v>
      </c>
      <c r="J124" s="346">
        <v>1206000</v>
      </c>
      <c r="K124" s="346">
        <v>1206000</v>
      </c>
      <c r="L124" s="347">
        <f t="shared" si="2"/>
        <v>1</v>
      </c>
      <c r="M124" s="346">
        <v>0</v>
      </c>
      <c r="N124" s="346">
        <v>0</v>
      </c>
      <c r="O124" s="348">
        <v>1206000</v>
      </c>
      <c r="P124" s="345" t="s">
        <v>1005</v>
      </c>
      <c r="Q124" s="345" t="s">
        <v>876</v>
      </c>
      <c r="R124" s="345" t="s">
        <v>984</v>
      </c>
      <c r="S124" s="344" t="s">
        <v>898</v>
      </c>
      <c r="T124" s="344">
        <v>1</v>
      </c>
      <c r="U124" s="344">
        <v>1</v>
      </c>
      <c r="V124" s="344" t="s">
        <v>898</v>
      </c>
      <c r="W124" s="344">
        <f t="shared" si="3"/>
        <v>1206000</v>
      </c>
      <c r="X124" s="329"/>
      <c r="Y124" s="329"/>
      <c r="Z124" s="329"/>
      <c r="AA124" s="329"/>
      <c r="AB124" s="329"/>
      <c r="AC124" s="329"/>
      <c r="AD124" s="329"/>
      <c r="AE124" s="329"/>
      <c r="AF124" s="329"/>
      <c r="AG124" s="329"/>
      <c r="AH124" s="330"/>
      <c r="AI124" s="330"/>
      <c r="AJ124" s="330"/>
      <c r="AK124" s="330"/>
      <c r="AL124" s="330"/>
      <c r="AM124" s="330"/>
      <c r="AN124" s="330"/>
      <c r="AO124" s="330"/>
    </row>
    <row r="125" spans="1:41" ht="21" customHeight="1" x14ac:dyDescent="0.15">
      <c r="A125" s="336">
        <v>24110123</v>
      </c>
      <c r="B125" s="344" t="s">
        <v>54</v>
      </c>
      <c r="C125" s="344" t="s">
        <v>56</v>
      </c>
      <c r="D125" s="344" t="s">
        <v>56</v>
      </c>
      <c r="E125" s="344" t="s">
        <v>56</v>
      </c>
      <c r="F125" s="344" t="s">
        <v>85</v>
      </c>
      <c r="G125" s="345" t="s">
        <v>515</v>
      </c>
      <c r="H125" s="345" t="s">
        <v>503</v>
      </c>
      <c r="I125" s="346">
        <v>0</v>
      </c>
      <c r="J125" s="346">
        <v>3323000</v>
      </c>
      <c r="K125" s="346">
        <v>3578000</v>
      </c>
      <c r="L125" s="347">
        <f t="shared" si="2"/>
        <v>1.0767378874510984</v>
      </c>
      <c r="M125" s="346">
        <v>0</v>
      </c>
      <c r="N125" s="346">
        <v>0</v>
      </c>
      <c r="O125" s="348">
        <v>3578000</v>
      </c>
      <c r="P125" s="345" t="s">
        <v>1006</v>
      </c>
      <c r="Q125" s="345" t="s">
        <v>876</v>
      </c>
      <c r="R125" s="345" t="s">
        <v>984</v>
      </c>
      <c r="S125" s="344" t="s">
        <v>1007</v>
      </c>
      <c r="T125" s="344">
        <v>113</v>
      </c>
      <c r="U125" s="344">
        <v>132</v>
      </c>
      <c r="V125" s="344" t="s">
        <v>849</v>
      </c>
      <c r="W125" s="344">
        <f t="shared" si="3"/>
        <v>27106.060606060608</v>
      </c>
      <c r="X125" s="329"/>
      <c r="Y125" s="329"/>
      <c r="Z125" s="329"/>
      <c r="AA125" s="329"/>
      <c r="AB125" s="329"/>
      <c r="AC125" s="329"/>
      <c r="AD125" s="329"/>
      <c r="AE125" s="329"/>
      <c r="AF125" s="329"/>
      <c r="AG125" s="329"/>
      <c r="AH125" s="330"/>
      <c r="AI125" s="330"/>
      <c r="AJ125" s="330"/>
      <c r="AK125" s="330"/>
      <c r="AL125" s="330"/>
      <c r="AM125" s="330"/>
      <c r="AN125" s="330"/>
      <c r="AO125" s="330"/>
    </row>
    <row r="126" spans="1:41" ht="21" customHeight="1" x14ac:dyDescent="0.15">
      <c r="A126" s="336">
        <v>24110124</v>
      </c>
      <c r="B126" s="350" t="s">
        <v>54</v>
      </c>
      <c r="C126" s="350" t="s">
        <v>56</v>
      </c>
      <c r="D126" s="350" t="s">
        <v>64</v>
      </c>
      <c r="E126" s="350" t="s">
        <v>40</v>
      </c>
      <c r="F126" s="350" t="s">
        <v>61</v>
      </c>
      <c r="G126" s="345" t="s">
        <v>397</v>
      </c>
      <c r="H126" s="345" t="s">
        <v>365</v>
      </c>
      <c r="I126" s="351">
        <v>720000</v>
      </c>
      <c r="J126" s="351">
        <v>442000</v>
      </c>
      <c r="K126" s="351">
        <v>110000</v>
      </c>
      <c r="L126" s="347">
        <f t="shared" si="2"/>
        <v>0.24886877828054299</v>
      </c>
      <c r="M126" s="351">
        <v>0</v>
      </c>
      <c r="N126" s="351">
        <v>0</v>
      </c>
      <c r="O126" s="348">
        <v>110000</v>
      </c>
      <c r="P126" s="345" t="s">
        <v>965</v>
      </c>
      <c r="Q126" s="345" t="s">
        <v>640</v>
      </c>
      <c r="R126" s="345" t="s">
        <v>640</v>
      </c>
      <c r="S126" s="345" t="s">
        <v>640</v>
      </c>
      <c r="T126" s="344" t="s">
        <v>640</v>
      </c>
      <c r="U126" s="344" t="s">
        <v>640</v>
      </c>
      <c r="V126" s="344" t="s">
        <v>640</v>
      </c>
      <c r="W126" s="344" t="e">
        <f t="shared" si="3"/>
        <v>#VALUE!</v>
      </c>
      <c r="X126" s="332"/>
      <c r="Y126" s="332"/>
      <c r="Z126" s="332"/>
      <c r="AA126" s="332"/>
      <c r="AB126" s="332"/>
      <c r="AC126" s="332"/>
      <c r="AD126" s="332"/>
      <c r="AE126" s="332"/>
      <c r="AF126" s="332"/>
      <c r="AG126" s="332"/>
      <c r="AH126" s="332"/>
      <c r="AI126" s="332"/>
      <c r="AJ126" s="332"/>
      <c r="AK126" s="332"/>
      <c r="AL126" s="332"/>
      <c r="AM126" s="332"/>
      <c r="AN126" s="332"/>
      <c r="AO126" s="332"/>
    </row>
    <row r="127" spans="1:41" ht="21" customHeight="1" x14ac:dyDescent="0.15">
      <c r="A127" s="336">
        <v>24110125</v>
      </c>
      <c r="B127" s="350" t="s">
        <v>54</v>
      </c>
      <c r="C127" s="350" t="s">
        <v>56</v>
      </c>
      <c r="D127" s="350" t="s">
        <v>64</v>
      </c>
      <c r="E127" s="350" t="s">
        <v>40</v>
      </c>
      <c r="F127" s="350" t="s">
        <v>124</v>
      </c>
      <c r="G127" s="345" t="s">
        <v>456</v>
      </c>
      <c r="H127" s="345" t="s">
        <v>503</v>
      </c>
      <c r="I127" s="351">
        <v>17000</v>
      </c>
      <c r="J127" s="351">
        <v>17000</v>
      </c>
      <c r="K127" s="351">
        <v>12000</v>
      </c>
      <c r="L127" s="347">
        <f t="shared" si="2"/>
        <v>0.70588235294117652</v>
      </c>
      <c r="M127" s="351">
        <v>0</v>
      </c>
      <c r="N127" s="351">
        <v>0</v>
      </c>
      <c r="O127" s="348">
        <v>-16000</v>
      </c>
      <c r="P127" s="345" t="s">
        <v>1008</v>
      </c>
      <c r="Q127" s="345"/>
      <c r="R127" s="345"/>
      <c r="S127" s="344" t="s">
        <v>740</v>
      </c>
      <c r="T127" s="344" t="s">
        <v>740</v>
      </c>
      <c r="U127" s="344" t="s">
        <v>740</v>
      </c>
      <c r="V127" s="344" t="s">
        <v>740</v>
      </c>
      <c r="W127" s="344" t="e">
        <f t="shared" si="3"/>
        <v>#VALUE!</v>
      </c>
      <c r="X127" s="332"/>
      <c r="Y127" s="332"/>
      <c r="Z127" s="332"/>
      <c r="AA127" s="332"/>
      <c r="AB127" s="332"/>
      <c r="AC127" s="332"/>
      <c r="AD127" s="332"/>
      <c r="AE127" s="332"/>
      <c r="AF127" s="332"/>
      <c r="AG127" s="332"/>
      <c r="AH127" s="332"/>
      <c r="AI127" s="332"/>
      <c r="AJ127" s="332"/>
      <c r="AK127" s="332"/>
      <c r="AL127" s="332"/>
      <c r="AM127" s="332"/>
      <c r="AN127" s="332"/>
      <c r="AO127" s="332"/>
    </row>
    <row r="128" spans="1:41" ht="21" customHeight="1" x14ac:dyDescent="0.15">
      <c r="A128" s="336">
        <v>24110126</v>
      </c>
      <c r="B128" s="350" t="s">
        <v>54</v>
      </c>
      <c r="C128" s="350" t="s">
        <v>56</v>
      </c>
      <c r="D128" s="350" t="s">
        <v>64</v>
      </c>
      <c r="E128" s="350" t="s">
        <v>40</v>
      </c>
      <c r="F128" s="350" t="s">
        <v>44</v>
      </c>
      <c r="G128" s="345" t="s">
        <v>516</v>
      </c>
      <c r="H128" s="345" t="s">
        <v>503</v>
      </c>
      <c r="I128" s="351">
        <v>196000</v>
      </c>
      <c r="J128" s="351">
        <v>77000</v>
      </c>
      <c r="K128" s="351">
        <v>108000</v>
      </c>
      <c r="L128" s="347">
        <f t="shared" si="2"/>
        <v>1.4025974025974026</v>
      </c>
      <c r="M128" s="351">
        <v>0</v>
      </c>
      <c r="N128" s="351">
        <v>0</v>
      </c>
      <c r="O128" s="348">
        <v>-420000</v>
      </c>
      <c r="P128" s="345" t="s">
        <v>1009</v>
      </c>
      <c r="Q128" s="345" t="s">
        <v>876</v>
      </c>
      <c r="R128" s="345" t="s">
        <v>1010</v>
      </c>
      <c r="S128" s="344" t="s">
        <v>740</v>
      </c>
      <c r="T128" s="344" t="s">
        <v>740</v>
      </c>
      <c r="U128" s="344" t="s">
        <v>740</v>
      </c>
      <c r="V128" s="344" t="s">
        <v>740</v>
      </c>
      <c r="W128" s="344" t="e">
        <f t="shared" si="3"/>
        <v>#VALUE!</v>
      </c>
      <c r="X128" s="332"/>
      <c r="Y128" s="332"/>
      <c r="Z128" s="332"/>
      <c r="AA128" s="332"/>
      <c r="AB128" s="332"/>
      <c r="AC128" s="332"/>
      <c r="AD128" s="332"/>
      <c r="AE128" s="332"/>
      <c r="AF128" s="332"/>
      <c r="AG128" s="332"/>
      <c r="AH128" s="332"/>
      <c r="AI128" s="332"/>
      <c r="AJ128" s="332"/>
      <c r="AK128" s="332"/>
      <c r="AL128" s="332"/>
      <c r="AM128" s="332"/>
      <c r="AN128" s="332"/>
      <c r="AO128" s="332"/>
    </row>
    <row r="129" spans="1:41" ht="21" customHeight="1" x14ac:dyDescent="0.15">
      <c r="A129" s="336">
        <v>24110127</v>
      </c>
      <c r="B129" s="350" t="s">
        <v>54</v>
      </c>
      <c r="C129" s="350" t="s">
        <v>56</v>
      </c>
      <c r="D129" s="350" t="s">
        <v>64</v>
      </c>
      <c r="E129" s="350" t="s">
        <v>40</v>
      </c>
      <c r="F129" s="350" t="s">
        <v>127</v>
      </c>
      <c r="G129" s="345" t="s">
        <v>457</v>
      </c>
      <c r="H129" s="345" t="s">
        <v>503</v>
      </c>
      <c r="I129" s="351">
        <v>0</v>
      </c>
      <c r="J129" s="351">
        <v>0</v>
      </c>
      <c r="K129" s="351">
        <v>0</v>
      </c>
      <c r="L129" s="347" t="e">
        <f t="shared" si="2"/>
        <v>#DIV/0!</v>
      </c>
      <c r="M129" s="351">
        <v>0</v>
      </c>
      <c r="N129" s="351">
        <v>0</v>
      </c>
      <c r="O129" s="348">
        <v>-26909000</v>
      </c>
      <c r="P129" s="345"/>
      <c r="Q129" s="345"/>
      <c r="R129" s="345"/>
      <c r="S129" s="344" t="s">
        <v>740</v>
      </c>
      <c r="T129" s="344" t="s">
        <v>740</v>
      </c>
      <c r="U129" s="344" t="s">
        <v>740</v>
      </c>
      <c r="V129" s="344" t="s">
        <v>740</v>
      </c>
      <c r="W129" s="344" t="e">
        <f t="shared" si="3"/>
        <v>#VALUE!</v>
      </c>
      <c r="X129" s="332"/>
      <c r="Y129" s="332"/>
      <c r="Z129" s="332"/>
      <c r="AA129" s="332"/>
      <c r="AB129" s="332"/>
      <c r="AC129" s="332"/>
      <c r="AD129" s="332"/>
      <c r="AE129" s="332"/>
      <c r="AF129" s="332"/>
      <c r="AG129" s="332"/>
      <c r="AH129" s="332"/>
      <c r="AI129" s="332"/>
      <c r="AJ129" s="332"/>
      <c r="AK129" s="332"/>
      <c r="AL129" s="332"/>
      <c r="AM129" s="332"/>
      <c r="AN129" s="332"/>
      <c r="AO129" s="332"/>
    </row>
    <row r="130" spans="1:41" ht="21" customHeight="1" x14ac:dyDescent="0.15">
      <c r="A130" s="336">
        <v>24110128</v>
      </c>
      <c r="B130" s="350" t="s">
        <v>54</v>
      </c>
      <c r="C130" s="350" t="s">
        <v>56</v>
      </c>
      <c r="D130" s="350" t="s">
        <v>64</v>
      </c>
      <c r="E130" s="350" t="s">
        <v>40</v>
      </c>
      <c r="F130" s="350" t="s">
        <v>229</v>
      </c>
      <c r="G130" s="345" t="s">
        <v>517</v>
      </c>
      <c r="H130" s="345" t="s">
        <v>503</v>
      </c>
      <c r="I130" s="351">
        <v>48000</v>
      </c>
      <c r="J130" s="351">
        <v>78000</v>
      </c>
      <c r="K130" s="351">
        <v>78000</v>
      </c>
      <c r="L130" s="347">
        <f t="shared" ref="L130:L193" si="4">K130/J130</f>
        <v>1</v>
      </c>
      <c r="M130" s="351">
        <v>0</v>
      </c>
      <c r="N130" s="351">
        <v>0</v>
      </c>
      <c r="O130" s="348">
        <v>30000</v>
      </c>
      <c r="P130" s="345" t="s">
        <v>1011</v>
      </c>
      <c r="Q130" s="345" t="s">
        <v>630</v>
      </c>
      <c r="R130" s="345" t="s">
        <v>1012</v>
      </c>
      <c r="S130" s="345" t="s">
        <v>1013</v>
      </c>
      <c r="T130" s="344">
        <v>13</v>
      </c>
      <c r="U130" s="344">
        <v>11</v>
      </c>
      <c r="V130" s="344"/>
      <c r="W130" s="344">
        <f t="shared" ref="W130:W193" si="5">K130/U130</f>
        <v>7090.909090909091</v>
      </c>
      <c r="X130" s="332"/>
      <c r="Y130" s="332"/>
      <c r="Z130" s="332"/>
      <c r="AA130" s="332"/>
      <c r="AB130" s="332"/>
      <c r="AC130" s="332"/>
      <c r="AD130" s="332"/>
      <c r="AE130" s="332"/>
      <c r="AF130" s="332"/>
      <c r="AG130" s="332"/>
      <c r="AH130" s="332"/>
      <c r="AI130" s="332"/>
      <c r="AJ130" s="332"/>
      <c r="AK130" s="332"/>
      <c r="AL130" s="332"/>
      <c r="AM130" s="332"/>
      <c r="AN130" s="332"/>
      <c r="AO130" s="332"/>
    </row>
    <row r="131" spans="1:41" ht="21" customHeight="1" x14ac:dyDescent="0.15">
      <c r="A131" s="336">
        <v>24110129</v>
      </c>
      <c r="B131" s="344" t="s">
        <v>54</v>
      </c>
      <c r="C131" s="344" t="s">
        <v>56</v>
      </c>
      <c r="D131" s="344" t="s">
        <v>64</v>
      </c>
      <c r="E131" s="344" t="s">
        <v>56</v>
      </c>
      <c r="F131" s="344" t="s">
        <v>61</v>
      </c>
      <c r="G131" s="345" t="s">
        <v>458</v>
      </c>
      <c r="H131" s="345" t="s">
        <v>503</v>
      </c>
      <c r="I131" s="346">
        <v>0</v>
      </c>
      <c r="J131" s="346">
        <v>0</v>
      </c>
      <c r="K131" s="346">
        <v>0</v>
      </c>
      <c r="L131" s="347" t="e">
        <f t="shared" si="4"/>
        <v>#DIV/0!</v>
      </c>
      <c r="M131" s="346">
        <v>0</v>
      </c>
      <c r="N131" s="346">
        <v>0</v>
      </c>
      <c r="O131" s="348">
        <v>-3284000</v>
      </c>
      <c r="P131" s="345"/>
      <c r="Q131" s="345"/>
      <c r="R131" s="345"/>
      <c r="S131" s="344" t="s">
        <v>740</v>
      </c>
      <c r="T131" s="344" t="s">
        <v>740</v>
      </c>
      <c r="U131" s="344" t="s">
        <v>740</v>
      </c>
      <c r="V131" s="344" t="s">
        <v>740</v>
      </c>
      <c r="W131" s="344" t="e">
        <f t="shared" si="5"/>
        <v>#VALUE!</v>
      </c>
      <c r="X131" s="329"/>
      <c r="Y131" s="329"/>
      <c r="Z131" s="329"/>
      <c r="AA131" s="329"/>
      <c r="AB131" s="329"/>
      <c r="AC131" s="329"/>
      <c r="AD131" s="329"/>
      <c r="AE131" s="329"/>
      <c r="AF131" s="329"/>
      <c r="AG131" s="329"/>
      <c r="AH131" s="330"/>
      <c r="AI131" s="330"/>
      <c r="AJ131" s="330"/>
      <c r="AK131" s="330"/>
      <c r="AL131" s="330"/>
      <c r="AM131" s="330"/>
      <c r="AN131" s="330"/>
      <c r="AO131" s="330"/>
    </row>
    <row r="132" spans="1:41" ht="21" customHeight="1" x14ac:dyDescent="0.15">
      <c r="A132" s="336">
        <v>24110130</v>
      </c>
      <c r="B132" s="350" t="s">
        <v>54</v>
      </c>
      <c r="C132" s="350" t="s">
        <v>56</v>
      </c>
      <c r="D132" s="350" t="s">
        <v>59</v>
      </c>
      <c r="E132" s="350" t="s">
        <v>40</v>
      </c>
      <c r="F132" s="350" t="s">
        <v>61</v>
      </c>
      <c r="G132" s="345" t="s">
        <v>206</v>
      </c>
      <c r="H132" s="345" t="s">
        <v>202</v>
      </c>
      <c r="I132" s="351">
        <v>1795000</v>
      </c>
      <c r="J132" s="351">
        <v>415000</v>
      </c>
      <c r="K132" s="351">
        <v>415000</v>
      </c>
      <c r="L132" s="347">
        <f t="shared" si="4"/>
        <v>1</v>
      </c>
      <c r="M132" s="351">
        <v>0</v>
      </c>
      <c r="N132" s="351">
        <v>0</v>
      </c>
      <c r="O132" s="348">
        <v>415000</v>
      </c>
      <c r="P132" s="345" t="s">
        <v>647</v>
      </c>
      <c r="Q132" s="345" t="s">
        <v>640</v>
      </c>
      <c r="R132" s="345" t="s">
        <v>648</v>
      </c>
      <c r="S132" s="344" t="s">
        <v>740</v>
      </c>
      <c r="T132" s="344" t="s">
        <v>740</v>
      </c>
      <c r="U132" s="344" t="s">
        <v>740</v>
      </c>
      <c r="V132" s="344" t="s">
        <v>740</v>
      </c>
      <c r="W132" s="344" t="e">
        <f t="shared" si="5"/>
        <v>#VALUE!</v>
      </c>
      <c r="X132" s="332"/>
      <c r="Y132" s="332"/>
      <c r="Z132" s="332"/>
      <c r="AA132" s="332"/>
      <c r="AB132" s="332"/>
      <c r="AC132" s="332"/>
      <c r="AD132" s="332"/>
      <c r="AE132" s="332"/>
      <c r="AF132" s="332"/>
      <c r="AG132" s="332"/>
      <c r="AH132" s="332"/>
      <c r="AI132" s="332"/>
      <c r="AJ132" s="332"/>
      <c r="AK132" s="332"/>
      <c r="AL132" s="332"/>
      <c r="AM132" s="332"/>
      <c r="AN132" s="332"/>
      <c r="AO132" s="332"/>
    </row>
    <row r="133" spans="1:41" ht="21" customHeight="1" x14ac:dyDescent="0.15">
      <c r="A133" s="336">
        <v>24110131</v>
      </c>
      <c r="B133" s="344" t="s">
        <v>54</v>
      </c>
      <c r="C133" s="344" t="s">
        <v>56</v>
      </c>
      <c r="D133" s="344" t="s">
        <v>59</v>
      </c>
      <c r="E133" s="344" t="s">
        <v>40</v>
      </c>
      <c r="F133" s="344" t="s">
        <v>127</v>
      </c>
      <c r="G133" s="345" t="s">
        <v>207</v>
      </c>
      <c r="H133" s="345" t="s">
        <v>202</v>
      </c>
      <c r="I133" s="346">
        <v>0</v>
      </c>
      <c r="J133" s="346">
        <v>8137815</v>
      </c>
      <c r="K133" s="346">
        <v>8137815</v>
      </c>
      <c r="L133" s="347">
        <f t="shared" si="4"/>
        <v>1</v>
      </c>
      <c r="M133" s="346">
        <v>0</v>
      </c>
      <c r="N133" s="346">
        <v>0</v>
      </c>
      <c r="O133" s="348">
        <v>7019630</v>
      </c>
      <c r="P133" s="355" t="s">
        <v>649</v>
      </c>
      <c r="Q133" s="345" t="s">
        <v>640</v>
      </c>
      <c r="R133" s="345" t="s">
        <v>648</v>
      </c>
      <c r="S133" s="344" t="s">
        <v>740</v>
      </c>
      <c r="T133" s="344" t="s">
        <v>740</v>
      </c>
      <c r="U133" s="344" t="s">
        <v>740</v>
      </c>
      <c r="V133" s="344" t="s">
        <v>740</v>
      </c>
      <c r="W133" s="344" t="e">
        <f t="shared" si="5"/>
        <v>#VALUE!</v>
      </c>
      <c r="X133" s="329"/>
      <c r="Y133" s="329"/>
      <c r="Z133" s="329"/>
      <c r="AA133" s="329"/>
      <c r="AB133" s="329"/>
      <c r="AC133" s="329"/>
      <c r="AD133" s="329"/>
      <c r="AE133" s="329"/>
      <c r="AF133" s="329"/>
      <c r="AG133" s="329"/>
      <c r="AH133" s="330"/>
      <c r="AI133" s="330"/>
      <c r="AJ133" s="330"/>
      <c r="AK133" s="330"/>
      <c r="AL133" s="330"/>
      <c r="AM133" s="330"/>
      <c r="AN133" s="330"/>
      <c r="AO133" s="330"/>
    </row>
    <row r="134" spans="1:41" ht="21" customHeight="1" x14ac:dyDescent="0.15">
      <c r="A134" s="336">
        <v>24110132</v>
      </c>
      <c r="B134" s="350" t="s">
        <v>54</v>
      </c>
      <c r="C134" s="350" t="s">
        <v>56</v>
      </c>
      <c r="D134" s="350" t="s">
        <v>62</v>
      </c>
      <c r="E134" s="350" t="s">
        <v>40</v>
      </c>
      <c r="F134" s="350" t="s">
        <v>61</v>
      </c>
      <c r="G134" s="345" t="s">
        <v>242</v>
      </c>
      <c r="H134" s="345" t="s">
        <v>233</v>
      </c>
      <c r="I134" s="346">
        <v>26000</v>
      </c>
      <c r="J134" s="346">
        <v>24000</v>
      </c>
      <c r="K134" s="346">
        <v>24000</v>
      </c>
      <c r="L134" s="347">
        <f t="shared" si="4"/>
        <v>1</v>
      </c>
      <c r="M134" s="346">
        <v>0</v>
      </c>
      <c r="N134" s="346">
        <v>0</v>
      </c>
      <c r="O134" s="346">
        <v>16000</v>
      </c>
      <c r="P134" s="345" t="s">
        <v>688</v>
      </c>
      <c r="Q134" s="345" t="s">
        <v>672</v>
      </c>
      <c r="R134" s="345" t="s">
        <v>689</v>
      </c>
      <c r="S134" s="344" t="s">
        <v>740</v>
      </c>
      <c r="T134" s="344" t="s">
        <v>740</v>
      </c>
      <c r="U134" s="344" t="s">
        <v>740</v>
      </c>
      <c r="V134" s="344" t="s">
        <v>740</v>
      </c>
      <c r="W134" s="344" t="e">
        <f t="shared" si="5"/>
        <v>#VALUE!</v>
      </c>
      <c r="X134" s="329"/>
      <c r="Y134" s="329"/>
      <c r="Z134" s="329"/>
      <c r="AA134" s="329"/>
      <c r="AB134" s="329"/>
      <c r="AC134" s="329"/>
      <c r="AD134" s="329"/>
      <c r="AE134" s="329"/>
      <c r="AF134" s="329"/>
      <c r="AG134" s="329"/>
      <c r="AH134" s="329"/>
      <c r="AI134" s="329"/>
      <c r="AJ134" s="329"/>
      <c r="AK134" s="329"/>
      <c r="AL134" s="329"/>
      <c r="AM134" s="329"/>
      <c r="AN134" s="329"/>
      <c r="AO134" s="329"/>
    </row>
    <row r="135" spans="1:41" ht="21" customHeight="1" x14ac:dyDescent="0.15">
      <c r="A135" s="336">
        <v>24110133</v>
      </c>
      <c r="B135" s="350" t="s">
        <v>54</v>
      </c>
      <c r="C135" s="350" t="s">
        <v>56</v>
      </c>
      <c r="D135" s="350" t="s">
        <v>62</v>
      </c>
      <c r="E135" s="350" t="s">
        <v>40</v>
      </c>
      <c r="F135" s="350" t="s">
        <v>124</v>
      </c>
      <c r="G135" s="345" t="s">
        <v>243</v>
      </c>
      <c r="H135" s="345" t="s">
        <v>233</v>
      </c>
      <c r="I135" s="346">
        <v>140000</v>
      </c>
      <c r="J135" s="346">
        <v>47000</v>
      </c>
      <c r="K135" s="346">
        <v>42000</v>
      </c>
      <c r="L135" s="347">
        <f t="shared" si="4"/>
        <v>0.8936170212765957</v>
      </c>
      <c r="M135" s="346">
        <v>0</v>
      </c>
      <c r="N135" s="346">
        <v>0</v>
      </c>
      <c r="O135" s="346">
        <v>-5000</v>
      </c>
      <c r="P135" s="345" t="s">
        <v>690</v>
      </c>
      <c r="Q135" s="345" t="s">
        <v>672</v>
      </c>
      <c r="R135" s="345" t="s">
        <v>691</v>
      </c>
      <c r="S135" s="344" t="s">
        <v>740</v>
      </c>
      <c r="T135" s="344" t="s">
        <v>740</v>
      </c>
      <c r="U135" s="344" t="s">
        <v>740</v>
      </c>
      <c r="V135" s="344" t="s">
        <v>740</v>
      </c>
      <c r="W135" s="344" t="e">
        <f t="shared" si="5"/>
        <v>#VALUE!</v>
      </c>
      <c r="X135" s="329"/>
      <c r="Y135" s="329"/>
      <c r="Z135" s="329"/>
      <c r="AA135" s="329"/>
      <c r="AB135" s="329"/>
      <c r="AC135" s="329"/>
      <c r="AD135" s="329"/>
      <c r="AE135" s="329"/>
      <c r="AF135" s="329"/>
      <c r="AG135" s="329"/>
      <c r="AH135" s="329"/>
      <c r="AI135" s="329"/>
      <c r="AJ135" s="329"/>
      <c r="AK135" s="329"/>
      <c r="AL135" s="329"/>
      <c r="AM135" s="329"/>
      <c r="AN135" s="329"/>
      <c r="AO135" s="329"/>
    </row>
    <row r="136" spans="1:41" ht="21" customHeight="1" x14ac:dyDescent="0.15">
      <c r="A136" s="336">
        <v>24110134</v>
      </c>
      <c r="B136" s="350" t="s">
        <v>54</v>
      </c>
      <c r="C136" s="350" t="s">
        <v>56</v>
      </c>
      <c r="D136" s="350" t="s">
        <v>62</v>
      </c>
      <c r="E136" s="350" t="s">
        <v>40</v>
      </c>
      <c r="F136" s="350" t="s">
        <v>127</v>
      </c>
      <c r="G136" s="345" t="s">
        <v>518</v>
      </c>
      <c r="H136" s="345" t="s">
        <v>233</v>
      </c>
      <c r="I136" s="346">
        <v>0</v>
      </c>
      <c r="J136" s="346">
        <v>277000</v>
      </c>
      <c r="K136" s="346">
        <v>277000</v>
      </c>
      <c r="L136" s="347">
        <f t="shared" si="4"/>
        <v>1</v>
      </c>
      <c r="M136" s="346">
        <v>0</v>
      </c>
      <c r="N136" s="346">
        <v>0</v>
      </c>
      <c r="O136" s="346">
        <v>277000</v>
      </c>
      <c r="P136" s="345" t="s">
        <v>692</v>
      </c>
      <c r="Q136" s="345" t="s">
        <v>672</v>
      </c>
      <c r="R136" s="345" t="s">
        <v>693</v>
      </c>
      <c r="S136" s="344" t="s">
        <v>740</v>
      </c>
      <c r="T136" s="344" t="s">
        <v>740</v>
      </c>
      <c r="U136" s="344" t="s">
        <v>740</v>
      </c>
      <c r="V136" s="344" t="s">
        <v>740</v>
      </c>
      <c r="W136" s="344" t="e">
        <f t="shared" si="5"/>
        <v>#VALUE!</v>
      </c>
      <c r="X136" s="329"/>
      <c r="Y136" s="329"/>
      <c r="Z136" s="329"/>
      <c r="AA136" s="329"/>
      <c r="AB136" s="329"/>
      <c r="AC136" s="329"/>
      <c r="AD136" s="329"/>
      <c r="AE136" s="329"/>
      <c r="AF136" s="329"/>
      <c r="AG136" s="329"/>
      <c r="AH136" s="329"/>
      <c r="AI136" s="329"/>
      <c r="AJ136" s="329"/>
      <c r="AK136" s="329"/>
      <c r="AL136" s="329"/>
      <c r="AM136" s="329"/>
      <c r="AN136" s="329"/>
      <c r="AO136" s="329"/>
    </row>
    <row r="137" spans="1:41" ht="21" customHeight="1" x14ac:dyDescent="0.15">
      <c r="A137" s="336">
        <v>24110135</v>
      </c>
      <c r="B137" s="350" t="s">
        <v>54</v>
      </c>
      <c r="C137" s="350" t="s">
        <v>56</v>
      </c>
      <c r="D137" s="350" t="s">
        <v>62</v>
      </c>
      <c r="E137" s="350" t="s">
        <v>56</v>
      </c>
      <c r="F137" s="350" t="s">
        <v>52</v>
      </c>
      <c r="G137" s="345" t="s">
        <v>244</v>
      </c>
      <c r="H137" s="345" t="s">
        <v>233</v>
      </c>
      <c r="I137" s="346">
        <v>0</v>
      </c>
      <c r="J137" s="346">
        <v>270000</v>
      </c>
      <c r="K137" s="346">
        <v>270000</v>
      </c>
      <c r="L137" s="347">
        <f t="shared" si="4"/>
        <v>1</v>
      </c>
      <c r="M137" s="346">
        <v>0</v>
      </c>
      <c r="N137" s="346">
        <v>0</v>
      </c>
      <c r="O137" s="346">
        <v>144000</v>
      </c>
      <c r="P137" s="345" t="s">
        <v>694</v>
      </c>
      <c r="Q137" s="345" t="s">
        <v>672</v>
      </c>
      <c r="R137" s="345" t="s">
        <v>695</v>
      </c>
      <c r="S137" s="344" t="s">
        <v>740</v>
      </c>
      <c r="T137" s="344" t="s">
        <v>740</v>
      </c>
      <c r="U137" s="344" t="s">
        <v>740</v>
      </c>
      <c r="V137" s="344" t="s">
        <v>740</v>
      </c>
      <c r="W137" s="344" t="e">
        <f t="shared" si="5"/>
        <v>#VALUE!</v>
      </c>
      <c r="X137" s="329"/>
      <c r="Y137" s="329"/>
      <c r="Z137" s="329"/>
      <c r="AA137" s="329"/>
      <c r="AB137" s="329"/>
      <c r="AC137" s="329"/>
      <c r="AD137" s="329"/>
      <c r="AE137" s="329"/>
      <c r="AF137" s="329"/>
      <c r="AG137" s="329"/>
      <c r="AH137" s="329"/>
      <c r="AI137" s="329"/>
      <c r="AJ137" s="329"/>
      <c r="AK137" s="329"/>
      <c r="AL137" s="329"/>
      <c r="AM137" s="329"/>
      <c r="AN137" s="329"/>
      <c r="AO137" s="329"/>
    </row>
    <row r="138" spans="1:41" ht="21" customHeight="1" x14ac:dyDescent="0.15">
      <c r="A138" s="336">
        <v>24110136</v>
      </c>
      <c r="B138" s="350" t="s">
        <v>54</v>
      </c>
      <c r="C138" s="350" t="s">
        <v>56</v>
      </c>
      <c r="D138" s="350" t="s">
        <v>62</v>
      </c>
      <c r="E138" s="350" t="s">
        <v>64</v>
      </c>
      <c r="F138" s="350" t="s">
        <v>52</v>
      </c>
      <c r="G138" s="345" t="s">
        <v>244</v>
      </c>
      <c r="H138" s="345" t="s">
        <v>233</v>
      </c>
      <c r="I138" s="346">
        <v>0</v>
      </c>
      <c r="J138" s="346">
        <v>32000</v>
      </c>
      <c r="K138" s="346">
        <v>32000</v>
      </c>
      <c r="L138" s="347">
        <f t="shared" si="4"/>
        <v>1</v>
      </c>
      <c r="M138" s="346">
        <v>0</v>
      </c>
      <c r="N138" s="346">
        <v>0</v>
      </c>
      <c r="O138" s="346">
        <v>32000</v>
      </c>
      <c r="P138" s="345" t="s">
        <v>694</v>
      </c>
      <c r="Q138" s="345" t="s">
        <v>672</v>
      </c>
      <c r="R138" s="345" t="s">
        <v>695</v>
      </c>
      <c r="S138" s="344" t="s">
        <v>740</v>
      </c>
      <c r="T138" s="344" t="s">
        <v>740</v>
      </c>
      <c r="U138" s="344" t="s">
        <v>740</v>
      </c>
      <c r="V138" s="344" t="s">
        <v>740</v>
      </c>
      <c r="W138" s="344" t="e">
        <f t="shared" si="5"/>
        <v>#VALUE!</v>
      </c>
      <c r="X138" s="329"/>
      <c r="Y138" s="329"/>
      <c r="Z138" s="329"/>
      <c r="AA138" s="329"/>
      <c r="AB138" s="329"/>
      <c r="AC138" s="329"/>
      <c r="AD138" s="329"/>
      <c r="AE138" s="329"/>
      <c r="AF138" s="329"/>
      <c r="AG138" s="329"/>
      <c r="AH138" s="329"/>
      <c r="AI138" s="329"/>
      <c r="AJ138" s="329"/>
      <c r="AK138" s="329"/>
      <c r="AL138" s="329"/>
      <c r="AM138" s="329"/>
      <c r="AN138" s="329"/>
      <c r="AO138" s="329"/>
    </row>
    <row r="139" spans="1:41" ht="21" customHeight="1" x14ac:dyDescent="0.15">
      <c r="A139" s="336">
        <v>24110137</v>
      </c>
      <c r="B139" s="344" t="s">
        <v>54</v>
      </c>
      <c r="C139" s="344" t="s">
        <v>64</v>
      </c>
      <c r="D139" s="344" t="s">
        <v>40</v>
      </c>
      <c r="E139" s="344" t="s">
        <v>40</v>
      </c>
      <c r="F139" s="344" t="s">
        <v>61</v>
      </c>
      <c r="G139" s="345" t="s">
        <v>398</v>
      </c>
      <c r="H139" s="345" t="s">
        <v>365</v>
      </c>
      <c r="I139" s="346">
        <v>2000</v>
      </c>
      <c r="J139" s="346">
        <v>2000</v>
      </c>
      <c r="K139" s="346">
        <v>2000</v>
      </c>
      <c r="L139" s="347">
        <f t="shared" si="4"/>
        <v>1</v>
      </c>
      <c r="M139" s="346">
        <v>0</v>
      </c>
      <c r="N139" s="346">
        <v>0</v>
      </c>
      <c r="O139" s="346">
        <v>-43000</v>
      </c>
      <c r="P139" s="345" t="s">
        <v>1129</v>
      </c>
      <c r="Q139" s="345" t="s">
        <v>640</v>
      </c>
      <c r="R139" s="345"/>
      <c r="S139" s="344" t="s">
        <v>740</v>
      </c>
      <c r="T139" s="344" t="s">
        <v>740</v>
      </c>
      <c r="U139" s="344" t="s">
        <v>740</v>
      </c>
      <c r="V139" s="344" t="s">
        <v>740</v>
      </c>
      <c r="W139" s="344" t="e">
        <f t="shared" si="5"/>
        <v>#VALUE!</v>
      </c>
      <c r="X139" s="329"/>
      <c r="Y139" s="329"/>
      <c r="Z139" s="329"/>
      <c r="AA139" s="329"/>
      <c r="AB139" s="329"/>
      <c r="AC139" s="329"/>
      <c r="AD139" s="329"/>
      <c r="AE139" s="329"/>
      <c r="AF139" s="329"/>
      <c r="AG139" s="329"/>
      <c r="AH139" s="329"/>
      <c r="AI139" s="329"/>
      <c r="AJ139" s="329"/>
      <c r="AK139" s="329"/>
      <c r="AL139" s="329"/>
      <c r="AM139" s="329"/>
      <c r="AN139" s="329"/>
      <c r="AO139" s="329"/>
    </row>
    <row r="140" spans="1:41" ht="21" customHeight="1" x14ac:dyDescent="0.15">
      <c r="A140" s="336">
        <v>24110138</v>
      </c>
      <c r="B140" s="344" t="s">
        <v>54</v>
      </c>
      <c r="C140" s="344" t="s">
        <v>64</v>
      </c>
      <c r="D140" s="344" t="s">
        <v>40</v>
      </c>
      <c r="E140" s="344" t="s">
        <v>40</v>
      </c>
      <c r="F140" s="344" t="s">
        <v>124</v>
      </c>
      <c r="G140" s="345" t="s">
        <v>399</v>
      </c>
      <c r="H140" s="345" t="s">
        <v>365</v>
      </c>
      <c r="I140" s="346">
        <v>172000</v>
      </c>
      <c r="J140" s="346">
        <v>172000</v>
      </c>
      <c r="K140" s="346">
        <v>163000</v>
      </c>
      <c r="L140" s="347">
        <f t="shared" si="4"/>
        <v>0.94767441860465118</v>
      </c>
      <c r="M140" s="346">
        <v>0</v>
      </c>
      <c r="N140" s="346">
        <v>0</v>
      </c>
      <c r="O140" s="346">
        <v>-21000</v>
      </c>
      <c r="P140" s="345" t="s">
        <v>966</v>
      </c>
      <c r="Q140" s="345" t="s">
        <v>640</v>
      </c>
      <c r="R140" s="345" t="s">
        <v>640</v>
      </c>
      <c r="S140" s="345" t="s">
        <v>640</v>
      </c>
      <c r="T140" s="344" t="s">
        <v>640</v>
      </c>
      <c r="U140" s="344" t="s">
        <v>640</v>
      </c>
      <c r="V140" s="344" t="s">
        <v>640</v>
      </c>
      <c r="W140" s="344" t="e">
        <f t="shared" si="5"/>
        <v>#VALUE!</v>
      </c>
      <c r="X140" s="329"/>
      <c r="Y140" s="329"/>
      <c r="Z140" s="329"/>
      <c r="AA140" s="329"/>
      <c r="AB140" s="329"/>
      <c r="AC140" s="329"/>
      <c r="AD140" s="329"/>
      <c r="AE140" s="329"/>
      <c r="AF140" s="329"/>
      <c r="AG140" s="329"/>
      <c r="AH140" s="329"/>
      <c r="AI140" s="329"/>
      <c r="AJ140" s="329"/>
      <c r="AK140" s="329"/>
      <c r="AL140" s="329"/>
      <c r="AM140" s="329"/>
      <c r="AN140" s="329"/>
      <c r="AO140" s="329"/>
    </row>
    <row r="141" spans="1:41" ht="21" customHeight="1" x14ac:dyDescent="0.15">
      <c r="A141" s="336">
        <v>24110139</v>
      </c>
      <c r="B141" s="344" t="s">
        <v>54</v>
      </c>
      <c r="C141" s="344" t="s">
        <v>64</v>
      </c>
      <c r="D141" s="344" t="s">
        <v>56</v>
      </c>
      <c r="E141" s="344" t="s">
        <v>40</v>
      </c>
      <c r="F141" s="344" t="s">
        <v>44</v>
      </c>
      <c r="G141" s="345" t="s">
        <v>519</v>
      </c>
      <c r="H141" s="345" t="s">
        <v>365</v>
      </c>
      <c r="I141" s="346">
        <v>2320000</v>
      </c>
      <c r="J141" s="346">
        <v>2320000</v>
      </c>
      <c r="K141" s="346">
        <v>1760010</v>
      </c>
      <c r="L141" s="347">
        <f t="shared" si="4"/>
        <v>0.75862499999999999</v>
      </c>
      <c r="M141" s="346">
        <v>0</v>
      </c>
      <c r="N141" s="346">
        <v>0</v>
      </c>
      <c r="O141" s="346">
        <v>1760010</v>
      </c>
      <c r="P141" s="345" t="s">
        <v>967</v>
      </c>
      <c r="Q141" s="345" t="s">
        <v>640</v>
      </c>
      <c r="R141" s="345" t="s">
        <v>640</v>
      </c>
      <c r="S141" s="345" t="s">
        <v>640</v>
      </c>
      <c r="T141" s="344" t="s">
        <v>640</v>
      </c>
      <c r="U141" s="344" t="s">
        <v>640</v>
      </c>
      <c r="V141" s="344" t="s">
        <v>640</v>
      </c>
      <c r="W141" s="344" t="e">
        <f t="shared" si="5"/>
        <v>#VALUE!</v>
      </c>
      <c r="X141" s="329"/>
      <c r="Y141" s="329"/>
      <c r="Z141" s="329"/>
      <c r="AA141" s="329"/>
      <c r="AB141" s="329"/>
      <c r="AC141" s="329"/>
      <c r="AD141" s="329"/>
      <c r="AE141" s="329"/>
      <c r="AF141" s="329"/>
      <c r="AG141" s="329"/>
      <c r="AH141" s="329"/>
      <c r="AI141" s="329"/>
      <c r="AJ141" s="329"/>
      <c r="AK141" s="329"/>
      <c r="AL141" s="329"/>
      <c r="AM141" s="329"/>
      <c r="AN141" s="329"/>
      <c r="AO141" s="329"/>
    </row>
    <row r="142" spans="1:41" ht="21" customHeight="1" x14ac:dyDescent="0.15">
      <c r="A142" s="336">
        <v>24110140</v>
      </c>
      <c r="B142" s="344" t="s">
        <v>54</v>
      </c>
      <c r="C142" s="344" t="s">
        <v>64</v>
      </c>
      <c r="D142" s="344" t="s">
        <v>56</v>
      </c>
      <c r="E142" s="344" t="s">
        <v>40</v>
      </c>
      <c r="F142" s="344" t="s">
        <v>52</v>
      </c>
      <c r="G142" s="345" t="s">
        <v>520</v>
      </c>
      <c r="H142" s="345" t="s">
        <v>365</v>
      </c>
      <c r="I142" s="346">
        <v>44000</v>
      </c>
      <c r="J142" s="346">
        <v>44000</v>
      </c>
      <c r="K142" s="346">
        <v>45380</v>
      </c>
      <c r="L142" s="347">
        <f t="shared" si="4"/>
        <v>1.0313636363636363</v>
      </c>
      <c r="M142" s="346">
        <v>0</v>
      </c>
      <c r="N142" s="346">
        <v>0</v>
      </c>
      <c r="O142" s="346">
        <v>45380</v>
      </c>
      <c r="P142" s="345" t="s">
        <v>968</v>
      </c>
      <c r="Q142" s="345" t="s">
        <v>640</v>
      </c>
      <c r="R142" s="345" t="s">
        <v>640</v>
      </c>
      <c r="S142" s="345" t="s">
        <v>640</v>
      </c>
      <c r="T142" s="344" t="s">
        <v>640</v>
      </c>
      <c r="U142" s="344" t="s">
        <v>640</v>
      </c>
      <c r="V142" s="344" t="s">
        <v>640</v>
      </c>
      <c r="W142" s="344" t="e">
        <f t="shared" si="5"/>
        <v>#VALUE!</v>
      </c>
      <c r="X142" s="329"/>
      <c r="Y142" s="329"/>
      <c r="Z142" s="329"/>
      <c r="AA142" s="329"/>
      <c r="AB142" s="329"/>
      <c r="AC142" s="329"/>
      <c r="AD142" s="329"/>
      <c r="AE142" s="329"/>
      <c r="AF142" s="329"/>
      <c r="AG142" s="329"/>
      <c r="AH142" s="329"/>
      <c r="AI142" s="329"/>
      <c r="AJ142" s="329"/>
      <c r="AK142" s="329"/>
      <c r="AL142" s="329"/>
      <c r="AM142" s="329"/>
      <c r="AN142" s="329"/>
      <c r="AO142" s="329"/>
    </row>
    <row r="143" spans="1:41" ht="21" customHeight="1" x14ac:dyDescent="0.15">
      <c r="A143" s="336">
        <v>24110141</v>
      </c>
      <c r="B143" s="344" t="s">
        <v>54</v>
      </c>
      <c r="C143" s="344" t="s">
        <v>64</v>
      </c>
      <c r="D143" s="344" t="s">
        <v>56</v>
      </c>
      <c r="E143" s="344" t="s">
        <v>40</v>
      </c>
      <c r="F143" s="344" t="s">
        <v>61</v>
      </c>
      <c r="G143" s="345" t="s">
        <v>400</v>
      </c>
      <c r="H143" s="345" t="s">
        <v>365</v>
      </c>
      <c r="I143" s="346" t="s">
        <v>38</v>
      </c>
      <c r="J143" s="346" t="s">
        <v>38</v>
      </c>
      <c r="K143" s="346" t="s">
        <v>38</v>
      </c>
      <c r="L143" s="347" t="e">
        <f t="shared" si="4"/>
        <v>#VALUE!</v>
      </c>
      <c r="M143" s="346" t="s">
        <v>38</v>
      </c>
      <c r="N143" s="346" t="s">
        <v>38</v>
      </c>
      <c r="O143" s="346">
        <v>-1973415</v>
      </c>
      <c r="P143" s="345" t="s">
        <v>964</v>
      </c>
      <c r="Q143" s="345" t="s">
        <v>640</v>
      </c>
      <c r="R143" s="345" t="s">
        <v>640</v>
      </c>
      <c r="S143" s="344" t="s">
        <v>740</v>
      </c>
      <c r="T143" s="344" t="s">
        <v>740</v>
      </c>
      <c r="U143" s="344" t="s">
        <v>740</v>
      </c>
      <c r="V143" s="344" t="s">
        <v>740</v>
      </c>
      <c r="W143" s="344" t="e">
        <f t="shared" si="5"/>
        <v>#VALUE!</v>
      </c>
      <c r="X143" s="329"/>
      <c r="Y143" s="329"/>
      <c r="Z143" s="329"/>
      <c r="AA143" s="329"/>
      <c r="AB143" s="329"/>
      <c r="AC143" s="329"/>
      <c r="AD143" s="329"/>
      <c r="AE143" s="329"/>
      <c r="AF143" s="329"/>
      <c r="AG143" s="329"/>
      <c r="AH143" s="329"/>
      <c r="AI143" s="329"/>
      <c r="AJ143" s="329"/>
      <c r="AK143" s="329"/>
      <c r="AL143" s="329"/>
      <c r="AM143" s="329"/>
      <c r="AN143" s="329"/>
      <c r="AO143" s="329"/>
    </row>
    <row r="144" spans="1:41" ht="21" customHeight="1" x14ac:dyDescent="0.15">
      <c r="A144" s="336">
        <v>24110142</v>
      </c>
      <c r="B144" s="344" t="s">
        <v>54</v>
      </c>
      <c r="C144" s="344" t="s">
        <v>64</v>
      </c>
      <c r="D144" s="344" t="s">
        <v>56</v>
      </c>
      <c r="E144" s="344" t="s">
        <v>40</v>
      </c>
      <c r="F144" s="344" t="s">
        <v>124</v>
      </c>
      <c r="G144" s="345" t="s">
        <v>401</v>
      </c>
      <c r="H144" s="345" t="s">
        <v>365</v>
      </c>
      <c r="I144" s="346" t="s">
        <v>38</v>
      </c>
      <c r="J144" s="346" t="s">
        <v>38</v>
      </c>
      <c r="K144" s="346" t="s">
        <v>38</v>
      </c>
      <c r="L144" s="347" t="e">
        <f t="shared" si="4"/>
        <v>#VALUE!</v>
      </c>
      <c r="M144" s="346" t="s">
        <v>38</v>
      </c>
      <c r="N144" s="346" t="s">
        <v>38</v>
      </c>
      <c r="O144" s="346">
        <v>-197140</v>
      </c>
      <c r="P144" s="345" t="s">
        <v>969</v>
      </c>
      <c r="Q144" s="345" t="s">
        <v>640</v>
      </c>
      <c r="R144" s="345" t="s">
        <v>640</v>
      </c>
      <c r="S144" s="344" t="s">
        <v>740</v>
      </c>
      <c r="T144" s="344" t="s">
        <v>740</v>
      </c>
      <c r="U144" s="344" t="s">
        <v>740</v>
      </c>
      <c r="V144" s="344" t="s">
        <v>740</v>
      </c>
      <c r="W144" s="344" t="e">
        <f t="shared" si="5"/>
        <v>#VALUE!</v>
      </c>
      <c r="X144" s="329"/>
      <c r="Y144" s="329"/>
      <c r="Z144" s="329"/>
      <c r="AA144" s="329"/>
      <c r="AB144" s="329"/>
      <c r="AC144" s="329"/>
      <c r="AD144" s="329"/>
      <c r="AE144" s="329"/>
      <c r="AF144" s="329"/>
      <c r="AG144" s="329"/>
      <c r="AH144" s="329"/>
      <c r="AI144" s="329"/>
      <c r="AJ144" s="329"/>
      <c r="AK144" s="329"/>
      <c r="AL144" s="329"/>
      <c r="AM144" s="329"/>
      <c r="AN144" s="329"/>
      <c r="AO144" s="329"/>
    </row>
    <row r="145" spans="1:41" ht="21" customHeight="1" x14ac:dyDescent="0.15">
      <c r="A145" s="336">
        <v>24110143</v>
      </c>
      <c r="B145" s="344" t="s">
        <v>54</v>
      </c>
      <c r="C145" s="344" t="s">
        <v>64</v>
      </c>
      <c r="D145" s="344" t="s">
        <v>56</v>
      </c>
      <c r="E145" s="344" t="s">
        <v>56</v>
      </c>
      <c r="F145" s="344" t="s">
        <v>124</v>
      </c>
      <c r="G145" s="345" t="s">
        <v>521</v>
      </c>
      <c r="H145" s="345" t="s">
        <v>503</v>
      </c>
      <c r="I145" s="346">
        <v>24000</v>
      </c>
      <c r="J145" s="346">
        <v>26000</v>
      </c>
      <c r="K145" s="346">
        <v>26104</v>
      </c>
      <c r="L145" s="347">
        <f t="shared" si="4"/>
        <v>1.004</v>
      </c>
      <c r="M145" s="346">
        <v>0</v>
      </c>
      <c r="N145" s="346">
        <v>0</v>
      </c>
      <c r="O145" s="346">
        <v>623</v>
      </c>
      <c r="P145" s="345" t="s">
        <v>1014</v>
      </c>
      <c r="Q145" s="345" t="s">
        <v>876</v>
      </c>
      <c r="R145" s="345" t="s">
        <v>634</v>
      </c>
      <c r="S145" s="345" t="s">
        <v>1015</v>
      </c>
      <c r="T145" s="345">
        <v>13</v>
      </c>
      <c r="U145" s="345">
        <v>13</v>
      </c>
      <c r="V145" s="345" t="s">
        <v>849</v>
      </c>
      <c r="W145" s="344">
        <f t="shared" si="5"/>
        <v>2008</v>
      </c>
      <c r="X145" s="329"/>
      <c r="Y145" s="329"/>
      <c r="Z145" s="329"/>
      <c r="AA145" s="329"/>
      <c r="AB145" s="329"/>
      <c r="AC145" s="329"/>
      <c r="AD145" s="329"/>
      <c r="AE145" s="329"/>
      <c r="AF145" s="329"/>
      <c r="AG145" s="329"/>
      <c r="AH145" s="329"/>
      <c r="AI145" s="329"/>
      <c r="AJ145" s="329"/>
      <c r="AK145" s="329"/>
      <c r="AL145" s="329"/>
      <c r="AM145" s="329"/>
      <c r="AN145" s="329"/>
      <c r="AO145" s="329"/>
    </row>
    <row r="146" spans="1:41" ht="21" customHeight="1" x14ac:dyDescent="0.15">
      <c r="A146" s="336">
        <v>24110144</v>
      </c>
      <c r="B146" s="354" t="s">
        <v>54</v>
      </c>
      <c r="C146" s="354" t="s">
        <v>64</v>
      </c>
      <c r="D146" s="354" t="s">
        <v>59</v>
      </c>
      <c r="E146" s="354" t="s">
        <v>40</v>
      </c>
      <c r="F146" s="354" t="s">
        <v>61</v>
      </c>
      <c r="G146" s="355" t="s">
        <v>67</v>
      </c>
      <c r="H146" s="355" t="s">
        <v>46</v>
      </c>
      <c r="I146" s="346">
        <v>0</v>
      </c>
      <c r="J146" s="346">
        <v>0</v>
      </c>
      <c r="K146" s="346">
        <v>0</v>
      </c>
      <c r="L146" s="347" t="e">
        <f t="shared" si="4"/>
        <v>#DIV/0!</v>
      </c>
      <c r="M146" s="346">
        <v>0</v>
      </c>
      <c r="N146" s="346">
        <v>0</v>
      </c>
      <c r="O146" s="346">
        <v>-69358315</v>
      </c>
      <c r="P146" s="355" t="s">
        <v>822</v>
      </c>
      <c r="Q146" s="355" t="s">
        <v>814</v>
      </c>
      <c r="R146" s="355" t="s">
        <v>823</v>
      </c>
      <c r="S146" s="355" t="s">
        <v>640</v>
      </c>
      <c r="T146" s="344" t="s">
        <v>640</v>
      </c>
      <c r="U146" s="344" t="s">
        <v>640</v>
      </c>
      <c r="V146" s="344" t="s">
        <v>640</v>
      </c>
      <c r="W146" s="344" t="e">
        <f t="shared" si="5"/>
        <v>#VALUE!</v>
      </c>
      <c r="X146" s="329"/>
      <c r="Y146" s="329"/>
      <c r="Z146" s="329"/>
      <c r="AA146" s="329"/>
      <c r="AB146" s="329"/>
      <c r="AC146" s="329"/>
      <c r="AD146" s="329"/>
      <c r="AE146" s="329"/>
      <c r="AF146" s="329"/>
      <c r="AG146" s="329"/>
      <c r="AH146" s="329"/>
      <c r="AI146" s="329"/>
      <c r="AJ146" s="329"/>
      <c r="AK146" s="329"/>
      <c r="AL146" s="329"/>
      <c r="AM146" s="329"/>
      <c r="AN146" s="329"/>
      <c r="AO146" s="329"/>
    </row>
    <row r="147" spans="1:41" ht="21" customHeight="1" x14ac:dyDescent="0.15">
      <c r="A147" s="336">
        <v>24110145</v>
      </c>
      <c r="B147" s="354" t="s">
        <v>54</v>
      </c>
      <c r="C147" s="354" t="s">
        <v>64</v>
      </c>
      <c r="D147" s="354" t="s">
        <v>59</v>
      </c>
      <c r="E147" s="354" t="s">
        <v>56</v>
      </c>
      <c r="F147" s="354" t="s">
        <v>61</v>
      </c>
      <c r="G147" s="355" t="s">
        <v>522</v>
      </c>
      <c r="H147" s="355" t="s">
        <v>46</v>
      </c>
      <c r="I147" s="346">
        <v>27538000</v>
      </c>
      <c r="J147" s="346">
        <v>27538000</v>
      </c>
      <c r="K147" s="346">
        <v>25208000</v>
      </c>
      <c r="L147" s="347">
        <f t="shared" si="4"/>
        <v>0.9153896434018447</v>
      </c>
      <c r="M147" s="346">
        <v>0</v>
      </c>
      <c r="N147" s="346">
        <v>0</v>
      </c>
      <c r="O147" s="346">
        <v>-42362000</v>
      </c>
      <c r="P147" s="355" t="s">
        <v>824</v>
      </c>
      <c r="Q147" s="355" t="s">
        <v>814</v>
      </c>
      <c r="R147" s="355" t="s">
        <v>825</v>
      </c>
      <c r="S147" s="355" t="s">
        <v>640</v>
      </c>
      <c r="T147" s="344" t="s">
        <v>640</v>
      </c>
      <c r="U147" s="344" t="s">
        <v>640</v>
      </c>
      <c r="V147" s="344" t="s">
        <v>640</v>
      </c>
      <c r="W147" s="344" t="e">
        <f t="shared" si="5"/>
        <v>#VALUE!</v>
      </c>
      <c r="X147" s="329"/>
      <c r="Y147" s="329"/>
      <c r="Z147" s="329"/>
      <c r="AA147" s="329"/>
      <c r="AB147" s="329"/>
      <c r="AC147" s="329"/>
      <c r="AD147" s="329"/>
      <c r="AE147" s="329"/>
      <c r="AF147" s="329"/>
      <c r="AG147" s="329"/>
      <c r="AH147" s="329"/>
      <c r="AI147" s="329"/>
      <c r="AJ147" s="329"/>
      <c r="AK147" s="329"/>
      <c r="AL147" s="329"/>
      <c r="AM147" s="329"/>
      <c r="AN147" s="329"/>
      <c r="AO147" s="329"/>
    </row>
    <row r="148" spans="1:41" ht="21" customHeight="1" x14ac:dyDescent="0.15">
      <c r="A148" s="336">
        <v>24110146</v>
      </c>
      <c r="B148" s="354" t="s">
        <v>54</v>
      </c>
      <c r="C148" s="354" t="s">
        <v>64</v>
      </c>
      <c r="D148" s="354" t="s">
        <v>59</v>
      </c>
      <c r="E148" s="354" t="s">
        <v>56</v>
      </c>
      <c r="F148" s="354" t="s">
        <v>44</v>
      </c>
      <c r="G148" s="355" t="s">
        <v>70</v>
      </c>
      <c r="H148" s="355" t="s">
        <v>46</v>
      </c>
      <c r="I148" s="346">
        <v>0</v>
      </c>
      <c r="J148" s="346">
        <v>97787000</v>
      </c>
      <c r="K148" s="346">
        <v>86147060</v>
      </c>
      <c r="L148" s="347">
        <f t="shared" si="4"/>
        <v>0.88096638612494504</v>
      </c>
      <c r="M148" s="346">
        <v>0</v>
      </c>
      <c r="N148" s="346">
        <v>0</v>
      </c>
      <c r="O148" s="346">
        <v>85880060</v>
      </c>
      <c r="P148" s="355" t="s">
        <v>826</v>
      </c>
      <c r="Q148" s="355" t="s">
        <v>814</v>
      </c>
      <c r="R148" s="355" t="s">
        <v>827</v>
      </c>
      <c r="S148" s="355" t="s">
        <v>640</v>
      </c>
      <c r="T148" s="344" t="s">
        <v>640</v>
      </c>
      <c r="U148" s="344" t="s">
        <v>640</v>
      </c>
      <c r="V148" s="344" t="s">
        <v>640</v>
      </c>
      <c r="W148" s="344" t="e">
        <f t="shared" si="5"/>
        <v>#VALUE!</v>
      </c>
      <c r="X148" s="329"/>
      <c r="Y148" s="329"/>
      <c r="Z148" s="329"/>
      <c r="AA148" s="329"/>
      <c r="AB148" s="329"/>
      <c r="AC148" s="329"/>
      <c r="AD148" s="329"/>
      <c r="AE148" s="329"/>
      <c r="AF148" s="329"/>
      <c r="AG148" s="329"/>
      <c r="AH148" s="329"/>
      <c r="AI148" s="329"/>
      <c r="AJ148" s="329"/>
      <c r="AK148" s="329"/>
      <c r="AL148" s="329"/>
      <c r="AM148" s="329"/>
      <c r="AN148" s="329"/>
      <c r="AO148" s="329"/>
    </row>
    <row r="149" spans="1:41" ht="21" customHeight="1" x14ac:dyDescent="0.15">
      <c r="A149" s="336">
        <v>24110147</v>
      </c>
      <c r="B149" s="354" t="s">
        <v>54</v>
      </c>
      <c r="C149" s="354" t="s">
        <v>64</v>
      </c>
      <c r="D149" s="354" t="s">
        <v>59</v>
      </c>
      <c r="E149" s="354" t="s">
        <v>56</v>
      </c>
      <c r="F149" s="354" t="s">
        <v>52</v>
      </c>
      <c r="G149" s="355" t="s">
        <v>523</v>
      </c>
      <c r="H149" s="355" t="s">
        <v>46</v>
      </c>
      <c r="I149" s="346">
        <v>0</v>
      </c>
      <c r="J149" s="346">
        <v>44838000</v>
      </c>
      <c r="K149" s="346">
        <v>610104</v>
      </c>
      <c r="L149" s="347">
        <f t="shared" si="4"/>
        <v>1.3606851331459922E-2</v>
      </c>
      <c r="M149" s="346">
        <v>0</v>
      </c>
      <c r="N149" s="346">
        <v>0</v>
      </c>
      <c r="O149" s="346">
        <v>610104</v>
      </c>
      <c r="P149" s="355" t="s">
        <v>828</v>
      </c>
      <c r="Q149" s="355" t="s">
        <v>814</v>
      </c>
      <c r="R149" s="355" t="s">
        <v>829</v>
      </c>
      <c r="S149" s="355" t="s">
        <v>640</v>
      </c>
      <c r="T149" s="344" t="s">
        <v>640</v>
      </c>
      <c r="U149" s="344" t="s">
        <v>640</v>
      </c>
      <c r="V149" s="344" t="s">
        <v>640</v>
      </c>
      <c r="W149" s="344" t="e">
        <f t="shared" si="5"/>
        <v>#VALUE!</v>
      </c>
      <c r="X149" s="329"/>
      <c r="Y149" s="329"/>
      <c r="Z149" s="329"/>
      <c r="AA149" s="329"/>
      <c r="AB149" s="329"/>
      <c r="AC149" s="329"/>
      <c r="AD149" s="329"/>
      <c r="AE149" s="329"/>
      <c r="AF149" s="329"/>
      <c r="AG149" s="329"/>
      <c r="AH149" s="329"/>
      <c r="AI149" s="329"/>
      <c r="AJ149" s="329"/>
      <c r="AK149" s="329"/>
      <c r="AL149" s="329"/>
      <c r="AM149" s="329"/>
      <c r="AN149" s="329"/>
      <c r="AO149" s="329"/>
    </row>
    <row r="150" spans="1:41" ht="21" customHeight="1" x14ac:dyDescent="0.15">
      <c r="A150" s="336">
        <v>24110148</v>
      </c>
      <c r="B150" s="350" t="s">
        <v>54</v>
      </c>
      <c r="C150" s="350" t="s">
        <v>64</v>
      </c>
      <c r="D150" s="350" t="s">
        <v>71</v>
      </c>
      <c r="E150" s="350" t="s">
        <v>40</v>
      </c>
      <c r="F150" s="350" t="s">
        <v>61</v>
      </c>
      <c r="G150" s="345" t="s">
        <v>72</v>
      </c>
      <c r="H150" s="345" t="s">
        <v>46</v>
      </c>
      <c r="I150" s="351">
        <v>8949000</v>
      </c>
      <c r="J150" s="351">
        <v>6777000</v>
      </c>
      <c r="K150" s="351">
        <v>6497533</v>
      </c>
      <c r="L150" s="347">
        <f t="shared" si="4"/>
        <v>0.95876243175446363</v>
      </c>
      <c r="M150" s="351">
        <v>0</v>
      </c>
      <c r="N150" s="351">
        <v>0</v>
      </c>
      <c r="O150" s="348">
        <v>-967770</v>
      </c>
      <c r="P150" s="345" t="s">
        <v>830</v>
      </c>
      <c r="Q150" s="345" t="s">
        <v>814</v>
      </c>
      <c r="R150" s="345" t="s">
        <v>831</v>
      </c>
      <c r="S150" s="345" t="s">
        <v>640</v>
      </c>
      <c r="T150" s="344" t="s">
        <v>640</v>
      </c>
      <c r="U150" s="344" t="s">
        <v>640</v>
      </c>
      <c r="V150" s="344" t="s">
        <v>640</v>
      </c>
      <c r="W150" s="344" t="e">
        <f t="shared" si="5"/>
        <v>#VALUE!</v>
      </c>
      <c r="X150" s="332"/>
      <c r="Y150" s="332"/>
      <c r="Z150" s="332"/>
      <c r="AA150" s="332"/>
      <c r="AB150" s="332"/>
      <c r="AC150" s="332"/>
      <c r="AD150" s="332"/>
      <c r="AE150" s="332"/>
      <c r="AF150" s="332"/>
      <c r="AG150" s="332"/>
      <c r="AH150" s="332"/>
      <c r="AI150" s="332"/>
      <c r="AJ150" s="332"/>
      <c r="AK150" s="332"/>
      <c r="AL150" s="332"/>
      <c r="AM150" s="332"/>
      <c r="AN150" s="332"/>
      <c r="AO150" s="332"/>
    </row>
    <row r="151" spans="1:41" ht="21" customHeight="1" x14ac:dyDescent="0.15">
      <c r="A151" s="336">
        <v>24110149</v>
      </c>
      <c r="B151" s="350" t="s">
        <v>54</v>
      </c>
      <c r="C151" s="350" t="s">
        <v>64</v>
      </c>
      <c r="D151" s="350" t="s">
        <v>71</v>
      </c>
      <c r="E151" s="350" t="s">
        <v>40</v>
      </c>
      <c r="F151" s="350" t="s">
        <v>124</v>
      </c>
      <c r="G151" s="345" t="s">
        <v>524</v>
      </c>
      <c r="H151" s="345" t="s">
        <v>46</v>
      </c>
      <c r="I151" s="351">
        <v>0</v>
      </c>
      <c r="J151" s="351">
        <v>448000</v>
      </c>
      <c r="K151" s="351">
        <v>229543</v>
      </c>
      <c r="L151" s="347">
        <f t="shared" si="4"/>
        <v>0.51237276785714281</v>
      </c>
      <c r="M151" s="351">
        <v>0</v>
      </c>
      <c r="N151" s="351">
        <v>0</v>
      </c>
      <c r="O151" s="348">
        <v>229543</v>
      </c>
      <c r="P151" s="345" t="s">
        <v>832</v>
      </c>
      <c r="Q151" s="345" t="s">
        <v>814</v>
      </c>
      <c r="R151" s="345" t="s">
        <v>833</v>
      </c>
      <c r="S151" s="345" t="s">
        <v>640</v>
      </c>
      <c r="T151" s="344" t="s">
        <v>640</v>
      </c>
      <c r="U151" s="344" t="s">
        <v>640</v>
      </c>
      <c r="V151" s="344" t="s">
        <v>640</v>
      </c>
      <c r="W151" s="344" t="e">
        <f t="shared" si="5"/>
        <v>#VALUE!</v>
      </c>
      <c r="X151" s="332"/>
      <c r="Y151" s="332"/>
      <c r="Z151" s="332"/>
      <c r="AA151" s="332"/>
      <c r="AB151" s="332"/>
      <c r="AC151" s="332"/>
      <c r="AD151" s="332"/>
      <c r="AE151" s="332"/>
      <c r="AF151" s="332"/>
      <c r="AG151" s="332"/>
      <c r="AH151" s="332"/>
      <c r="AI151" s="332"/>
      <c r="AJ151" s="332"/>
      <c r="AK151" s="332"/>
      <c r="AL151" s="332"/>
      <c r="AM151" s="332"/>
      <c r="AN151" s="332"/>
      <c r="AO151" s="332"/>
    </row>
    <row r="152" spans="1:41" ht="21" customHeight="1" x14ac:dyDescent="0.15">
      <c r="A152" s="336">
        <v>24110150</v>
      </c>
      <c r="B152" s="352" t="s">
        <v>73</v>
      </c>
      <c r="C152" s="352" t="s">
        <v>38</v>
      </c>
      <c r="D152" s="352" t="s">
        <v>38</v>
      </c>
      <c r="E152" s="352" t="s">
        <v>38</v>
      </c>
      <c r="F152" s="352" t="s">
        <v>38</v>
      </c>
      <c r="G152" s="338" t="s">
        <v>74</v>
      </c>
      <c r="H152" s="338" t="s">
        <v>38</v>
      </c>
      <c r="I152" s="353">
        <v>228438000</v>
      </c>
      <c r="J152" s="353">
        <v>221376000</v>
      </c>
      <c r="K152" s="353">
        <v>196971207</v>
      </c>
      <c r="L152" s="340">
        <f t="shared" si="4"/>
        <v>0.88975863237207287</v>
      </c>
      <c r="M152" s="353">
        <v>0</v>
      </c>
      <c r="N152" s="353">
        <v>0</v>
      </c>
      <c r="O152" s="341">
        <v>-19507739</v>
      </c>
      <c r="P152" s="342"/>
      <c r="Q152" s="342"/>
      <c r="R152" s="342"/>
      <c r="S152" s="342"/>
      <c r="T152" s="343"/>
      <c r="U152" s="343"/>
      <c r="V152" s="343"/>
      <c r="W152" s="343" t="e">
        <f t="shared" si="5"/>
        <v>#DIV/0!</v>
      </c>
      <c r="X152" s="332"/>
      <c r="Y152" s="332"/>
      <c r="Z152" s="332"/>
      <c r="AA152" s="332"/>
      <c r="AB152" s="332"/>
      <c r="AC152" s="332"/>
      <c r="AD152" s="332"/>
      <c r="AE152" s="332"/>
      <c r="AF152" s="332"/>
      <c r="AG152" s="332"/>
      <c r="AH152" s="332"/>
      <c r="AI152" s="332"/>
      <c r="AJ152" s="332"/>
      <c r="AK152" s="332"/>
      <c r="AL152" s="332"/>
      <c r="AM152" s="332"/>
      <c r="AN152" s="332"/>
      <c r="AO152" s="332"/>
    </row>
    <row r="153" spans="1:41" ht="21" customHeight="1" x14ac:dyDescent="0.15">
      <c r="A153" s="336">
        <v>24110151</v>
      </c>
      <c r="B153" s="344" t="s">
        <v>73</v>
      </c>
      <c r="C153" s="344" t="s">
        <v>40</v>
      </c>
      <c r="D153" s="344" t="s">
        <v>40</v>
      </c>
      <c r="E153" s="344" t="s">
        <v>40</v>
      </c>
      <c r="F153" s="344" t="s">
        <v>61</v>
      </c>
      <c r="G153" s="345" t="s">
        <v>453</v>
      </c>
      <c r="H153" s="345" t="s">
        <v>509</v>
      </c>
      <c r="I153" s="346">
        <v>31327000</v>
      </c>
      <c r="J153" s="346">
        <v>30201000</v>
      </c>
      <c r="K153" s="346">
        <v>30201125</v>
      </c>
      <c r="L153" s="347">
        <f t="shared" si="4"/>
        <v>1.0000041389357968</v>
      </c>
      <c r="M153" s="346">
        <v>0</v>
      </c>
      <c r="N153" s="346">
        <v>0</v>
      </c>
      <c r="O153" s="348">
        <v>-1133916</v>
      </c>
      <c r="P153" s="345" t="s">
        <v>878</v>
      </c>
      <c r="Q153" s="345" t="s">
        <v>876</v>
      </c>
      <c r="R153" s="345" t="s">
        <v>869</v>
      </c>
      <c r="S153" s="345" t="s">
        <v>640</v>
      </c>
      <c r="T153" s="344" t="s">
        <v>640</v>
      </c>
      <c r="U153" s="344" t="s">
        <v>640</v>
      </c>
      <c r="V153" s="344" t="s">
        <v>640</v>
      </c>
      <c r="W153" s="344" t="e">
        <f t="shared" si="5"/>
        <v>#VALUE!</v>
      </c>
      <c r="X153" s="329"/>
      <c r="Y153" s="329"/>
      <c r="Z153" s="329"/>
      <c r="AA153" s="329"/>
      <c r="AB153" s="329"/>
      <c r="AC153" s="329"/>
      <c r="AD153" s="329"/>
      <c r="AE153" s="329"/>
      <c r="AF153" s="329"/>
      <c r="AG153" s="329"/>
      <c r="AH153" s="330"/>
      <c r="AI153" s="330"/>
      <c r="AJ153" s="330"/>
      <c r="AK153" s="330"/>
      <c r="AL153" s="330"/>
      <c r="AM153" s="330"/>
      <c r="AN153" s="330"/>
      <c r="AO153" s="330"/>
    </row>
    <row r="154" spans="1:41" ht="21" customHeight="1" x14ac:dyDescent="0.15">
      <c r="A154" s="336">
        <v>24110152</v>
      </c>
      <c r="B154" s="344" t="s">
        <v>73</v>
      </c>
      <c r="C154" s="344" t="s">
        <v>40</v>
      </c>
      <c r="D154" s="344" t="s">
        <v>40</v>
      </c>
      <c r="E154" s="344" t="s">
        <v>40</v>
      </c>
      <c r="F154" s="344" t="s">
        <v>124</v>
      </c>
      <c r="G154" s="345" t="s">
        <v>430</v>
      </c>
      <c r="H154" s="345" t="s">
        <v>509</v>
      </c>
      <c r="I154" s="346">
        <v>141000</v>
      </c>
      <c r="J154" s="346">
        <v>141000</v>
      </c>
      <c r="K154" s="346">
        <v>141750</v>
      </c>
      <c r="L154" s="347">
        <f t="shared" si="4"/>
        <v>1.0053191489361701</v>
      </c>
      <c r="M154" s="346">
        <v>0</v>
      </c>
      <c r="N154" s="346">
        <v>0</v>
      </c>
      <c r="O154" s="348">
        <v>0</v>
      </c>
      <c r="P154" s="345" t="s">
        <v>879</v>
      </c>
      <c r="Q154" s="345" t="s">
        <v>876</v>
      </c>
      <c r="R154" s="345" t="s">
        <v>869</v>
      </c>
      <c r="S154" s="345" t="s">
        <v>640</v>
      </c>
      <c r="T154" s="344" t="s">
        <v>640</v>
      </c>
      <c r="U154" s="344" t="s">
        <v>640</v>
      </c>
      <c r="V154" s="344" t="s">
        <v>640</v>
      </c>
      <c r="W154" s="344" t="e">
        <f t="shared" si="5"/>
        <v>#VALUE!</v>
      </c>
      <c r="X154" s="329"/>
      <c r="Y154" s="329"/>
      <c r="Z154" s="329"/>
      <c r="AA154" s="329"/>
      <c r="AB154" s="329"/>
      <c r="AC154" s="329"/>
      <c r="AD154" s="329"/>
      <c r="AE154" s="329"/>
      <c r="AF154" s="329"/>
      <c r="AG154" s="329"/>
      <c r="AH154" s="330"/>
      <c r="AI154" s="330"/>
      <c r="AJ154" s="330"/>
      <c r="AK154" s="330"/>
      <c r="AL154" s="330"/>
      <c r="AM154" s="330"/>
      <c r="AN154" s="330"/>
      <c r="AO154" s="330"/>
    </row>
    <row r="155" spans="1:41" ht="21" customHeight="1" x14ac:dyDescent="0.15">
      <c r="A155" s="336">
        <v>24110153</v>
      </c>
      <c r="B155" s="344" t="s">
        <v>73</v>
      </c>
      <c r="C155" s="344" t="s">
        <v>40</v>
      </c>
      <c r="D155" s="344" t="s">
        <v>40</v>
      </c>
      <c r="E155" s="344" t="s">
        <v>40</v>
      </c>
      <c r="F155" s="344" t="s">
        <v>44</v>
      </c>
      <c r="G155" s="345" t="s">
        <v>431</v>
      </c>
      <c r="H155" s="345" t="s">
        <v>509</v>
      </c>
      <c r="I155" s="346">
        <v>632000</v>
      </c>
      <c r="J155" s="346">
        <v>632000</v>
      </c>
      <c r="K155" s="346">
        <v>627080</v>
      </c>
      <c r="L155" s="347">
        <f t="shared" si="4"/>
        <v>0.99221518987341772</v>
      </c>
      <c r="M155" s="346">
        <v>0</v>
      </c>
      <c r="N155" s="346">
        <v>0</v>
      </c>
      <c r="O155" s="348">
        <v>-5020</v>
      </c>
      <c r="P155" s="345" t="s">
        <v>880</v>
      </c>
      <c r="Q155" s="345" t="s">
        <v>876</v>
      </c>
      <c r="R155" s="345" t="s">
        <v>881</v>
      </c>
      <c r="S155" s="345" t="s">
        <v>640</v>
      </c>
      <c r="T155" s="344" t="s">
        <v>640</v>
      </c>
      <c r="U155" s="344" t="s">
        <v>640</v>
      </c>
      <c r="V155" s="344" t="s">
        <v>640</v>
      </c>
      <c r="W155" s="344" t="e">
        <f t="shared" si="5"/>
        <v>#VALUE!</v>
      </c>
      <c r="X155" s="329"/>
      <c r="Y155" s="329"/>
      <c r="Z155" s="329"/>
      <c r="AA155" s="329"/>
      <c r="AB155" s="329"/>
      <c r="AC155" s="329"/>
      <c r="AD155" s="329"/>
      <c r="AE155" s="329"/>
      <c r="AF155" s="329"/>
      <c r="AG155" s="329"/>
      <c r="AH155" s="330"/>
      <c r="AI155" s="330"/>
      <c r="AJ155" s="330"/>
      <c r="AK155" s="330"/>
      <c r="AL155" s="330"/>
      <c r="AM155" s="330"/>
      <c r="AN155" s="330"/>
      <c r="AO155" s="330"/>
    </row>
    <row r="156" spans="1:41" ht="21" customHeight="1" x14ac:dyDescent="0.15">
      <c r="A156" s="336">
        <v>24110154</v>
      </c>
      <c r="B156" s="344" t="s">
        <v>73</v>
      </c>
      <c r="C156" s="344" t="s">
        <v>40</v>
      </c>
      <c r="D156" s="344" t="s">
        <v>40</v>
      </c>
      <c r="E156" s="344" t="s">
        <v>40</v>
      </c>
      <c r="F156" s="344" t="s">
        <v>52</v>
      </c>
      <c r="G156" s="345" t="s">
        <v>432</v>
      </c>
      <c r="H156" s="345" t="s">
        <v>509</v>
      </c>
      <c r="I156" s="346">
        <v>6354000</v>
      </c>
      <c r="J156" s="346">
        <v>4289000</v>
      </c>
      <c r="K156" s="346">
        <v>4322049</v>
      </c>
      <c r="L156" s="347">
        <f t="shared" si="4"/>
        <v>1.0077055257635812</v>
      </c>
      <c r="M156" s="346">
        <v>0</v>
      </c>
      <c r="N156" s="346">
        <v>0</v>
      </c>
      <c r="O156" s="348">
        <v>1602873</v>
      </c>
      <c r="P156" s="345" t="s">
        <v>882</v>
      </c>
      <c r="Q156" s="345" t="s">
        <v>630</v>
      </c>
      <c r="R156" s="345" t="s">
        <v>871</v>
      </c>
      <c r="S156" s="345" t="s">
        <v>872</v>
      </c>
      <c r="T156" s="344">
        <v>174</v>
      </c>
      <c r="U156" s="344">
        <v>126</v>
      </c>
      <c r="V156" s="344" t="s">
        <v>849</v>
      </c>
      <c r="W156" s="344">
        <f t="shared" si="5"/>
        <v>34301.976190476191</v>
      </c>
      <c r="X156" s="329"/>
      <c r="Y156" s="329"/>
      <c r="Z156" s="329"/>
      <c r="AA156" s="329"/>
      <c r="AB156" s="329"/>
      <c r="AC156" s="329"/>
      <c r="AD156" s="329"/>
      <c r="AE156" s="329"/>
      <c r="AF156" s="329"/>
      <c r="AG156" s="329"/>
      <c r="AH156" s="330"/>
      <c r="AI156" s="330"/>
      <c r="AJ156" s="330"/>
      <c r="AK156" s="330"/>
      <c r="AL156" s="330"/>
      <c r="AM156" s="330"/>
      <c r="AN156" s="330"/>
      <c r="AO156" s="330"/>
    </row>
    <row r="157" spans="1:41" ht="21" customHeight="1" x14ac:dyDescent="0.15">
      <c r="A157" s="336">
        <v>24110155</v>
      </c>
      <c r="B157" s="344" t="s">
        <v>73</v>
      </c>
      <c r="C157" s="344" t="s">
        <v>40</v>
      </c>
      <c r="D157" s="344" t="s">
        <v>40</v>
      </c>
      <c r="E157" s="344" t="s">
        <v>40</v>
      </c>
      <c r="F157" s="344" t="s">
        <v>127</v>
      </c>
      <c r="G157" s="345" t="s">
        <v>433</v>
      </c>
      <c r="H157" s="345" t="s">
        <v>509</v>
      </c>
      <c r="I157" s="346">
        <v>8000</v>
      </c>
      <c r="J157" s="346">
        <v>8000</v>
      </c>
      <c r="K157" s="346">
        <v>8000</v>
      </c>
      <c r="L157" s="347">
        <f t="shared" si="4"/>
        <v>1</v>
      </c>
      <c r="M157" s="346">
        <v>0</v>
      </c>
      <c r="N157" s="346">
        <v>0</v>
      </c>
      <c r="O157" s="346">
        <v>0</v>
      </c>
      <c r="P157" s="345" t="s">
        <v>883</v>
      </c>
      <c r="Q157" s="345" t="s">
        <v>630</v>
      </c>
      <c r="R157" s="345"/>
      <c r="S157" s="344" t="s">
        <v>740</v>
      </c>
      <c r="T157" s="344" t="s">
        <v>740</v>
      </c>
      <c r="U157" s="344" t="s">
        <v>740</v>
      </c>
      <c r="V157" s="344" t="s">
        <v>740</v>
      </c>
      <c r="W157" s="344" t="e">
        <f t="shared" si="5"/>
        <v>#VALUE!</v>
      </c>
      <c r="X157" s="329"/>
      <c r="Y157" s="329"/>
      <c r="Z157" s="329"/>
      <c r="AA157" s="329"/>
      <c r="AB157" s="329"/>
      <c r="AC157" s="329"/>
      <c r="AD157" s="329"/>
      <c r="AE157" s="329"/>
      <c r="AF157" s="329"/>
      <c r="AG157" s="329"/>
      <c r="AH157" s="329"/>
      <c r="AI157" s="329"/>
      <c r="AJ157" s="329"/>
      <c r="AK157" s="329"/>
      <c r="AL157" s="329"/>
      <c r="AM157" s="329"/>
      <c r="AN157" s="329"/>
      <c r="AO157" s="329"/>
    </row>
    <row r="158" spans="1:41" ht="21" customHeight="1" x14ac:dyDescent="0.15">
      <c r="A158" s="336">
        <v>24110156</v>
      </c>
      <c r="B158" s="344" t="s">
        <v>73</v>
      </c>
      <c r="C158" s="344" t="s">
        <v>40</v>
      </c>
      <c r="D158" s="344" t="s">
        <v>40</v>
      </c>
      <c r="E158" s="344" t="s">
        <v>40</v>
      </c>
      <c r="F158" s="344" t="s">
        <v>129</v>
      </c>
      <c r="G158" s="345" t="s">
        <v>421</v>
      </c>
      <c r="H158" s="345" t="s">
        <v>509</v>
      </c>
      <c r="I158" s="346">
        <v>38653000</v>
      </c>
      <c r="J158" s="346">
        <v>39448000</v>
      </c>
      <c r="K158" s="346">
        <v>39455516</v>
      </c>
      <c r="L158" s="347">
        <f t="shared" si="4"/>
        <v>1.0001905293044007</v>
      </c>
      <c r="M158" s="346">
        <v>0</v>
      </c>
      <c r="N158" s="346">
        <v>0</v>
      </c>
      <c r="O158" s="346">
        <v>2421564</v>
      </c>
      <c r="P158" s="345" t="s">
        <v>884</v>
      </c>
      <c r="Q158" s="345" t="s">
        <v>630</v>
      </c>
      <c r="R158" s="345" t="s">
        <v>885</v>
      </c>
      <c r="S158" s="345" t="s">
        <v>872</v>
      </c>
      <c r="T158" s="344">
        <v>1542</v>
      </c>
      <c r="U158" s="344">
        <v>1508</v>
      </c>
      <c r="V158" s="344" t="s">
        <v>849</v>
      </c>
      <c r="W158" s="344">
        <f t="shared" si="5"/>
        <v>26164.13527851459</v>
      </c>
      <c r="X158" s="329"/>
      <c r="Y158" s="329"/>
      <c r="Z158" s="329"/>
      <c r="AA158" s="329"/>
      <c r="AB158" s="329"/>
      <c r="AC158" s="329"/>
      <c r="AD158" s="329"/>
      <c r="AE158" s="329"/>
      <c r="AF158" s="329"/>
      <c r="AG158" s="329"/>
      <c r="AH158" s="329"/>
      <c r="AI158" s="329"/>
      <c r="AJ158" s="329"/>
      <c r="AK158" s="329"/>
      <c r="AL158" s="329"/>
      <c r="AM158" s="329"/>
      <c r="AN158" s="329"/>
      <c r="AO158" s="329"/>
    </row>
    <row r="159" spans="1:41" ht="21" customHeight="1" x14ac:dyDescent="0.15">
      <c r="A159" s="336">
        <v>24110157</v>
      </c>
      <c r="B159" s="344" t="s">
        <v>73</v>
      </c>
      <c r="C159" s="344" t="s">
        <v>40</v>
      </c>
      <c r="D159" s="344" t="s">
        <v>40</v>
      </c>
      <c r="E159" s="344" t="s">
        <v>40</v>
      </c>
      <c r="F159" s="344" t="s">
        <v>229</v>
      </c>
      <c r="G159" s="345" t="s">
        <v>459</v>
      </c>
      <c r="H159" s="345" t="s">
        <v>509</v>
      </c>
      <c r="I159" s="346">
        <v>24352000</v>
      </c>
      <c r="J159" s="346">
        <v>24352000</v>
      </c>
      <c r="K159" s="346">
        <v>22446803</v>
      </c>
      <c r="L159" s="347">
        <f t="shared" si="4"/>
        <v>0.92176424934296974</v>
      </c>
      <c r="M159" s="346">
        <v>0</v>
      </c>
      <c r="N159" s="346">
        <v>0</v>
      </c>
      <c r="O159" s="346">
        <v>1304396</v>
      </c>
      <c r="P159" s="345" t="s">
        <v>886</v>
      </c>
      <c r="Q159" s="345" t="s">
        <v>630</v>
      </c>
      <c r="R159" s="345" t="s">
        <v>869</v>
      </c>
      <c r="S159" s="344" t="s">
        <v>740</v>
      </c>
      <c r="T159" s="344" t="s">
        <v>740</v>
      </c>
      <c r="U159" s="344" t="s">
        <v>740</v>
      </c>
      <c r="V159" s="344" t="s">
        <v>740</v>
      </c>
      <c r="W159" s="344" t="e">
        <f t="shared" si="5"/>
        <v>#VALUE!</v>
      </c>
      <c r="X159" s="329"/>
      <c r="Y159" s="329"/>
      <c r="Z159" s="329"/>
      <c r="AA159" s="329"/>
      <c r="AB159" s="329"/>
      <c r="AC159" s="329"/>
      <c r="AD159" s="329"/>
      <c r="AE159" s="329"/>
      <c r="AF159" s="329"/>
      <c r="AG159" s="329"/>
      <c r="AH159" s="329"/>
      <c r="AI159" s="329"/>
      <c r="AJ159" s="329"/>
      <c r="AK159" s="329"/>
      <c r="AL159" s="329"/>
      <c r="AM159" s="329"/>
      <c r="AN159" s="329"/>
      <c r="AO159" s="329"/>
    </row>
    <row r="160" spans="1:41" ht="21" customHeight="1" x14ac:dyDescent="0.15">
      <c r="A160" s="336">
        <v>24110158</v>
      </c>
      <c r="B160" s="344" t="s">
        <v>73</v>
      </c>
      <c r="C160" s="344" t="s">
        <v>40</v>
      </c>
      <c r="D160" s="344" t="s">
        <v>40</v>
      </c>
      <c r="E160" s="344" t="s">
        <v>40</v>
      </c>
      <c r="F160" s="344" t="s">
        <v>260</v>
      </c>
      <c r="G160" s="345" t="s">
        <v>434</v>
      </c>
      <c r="H160" s="345" t="s">
        <v>509</v>
      </c>
      <c r="I160" s="346">
        <v>7000</v>
      </c>
      <c r="J160" s="346">
        <v>7000</v>
      </c>
      <c r="K160" s="346">
        <v>7000</v>
      </c>
      <c r="L160" s="347">
        <f t="shared" si="4"/>
        <v>1</v>
      </c>
      <c r="M160" s="346">
        <v>0</v>
      </c>
      <c r="N160" s="346">
        <v>0</v>
      </c>
      <c r="O160" s="346">
        <v>6000</v>
      </c>
      <c r="P160" s="345" t="s">
        <v>887</v>
      </c>
      <c r="Q160" s="345" t="s">
        <v>630</v>
      </c>
      <c r="R160" s="345" t="s">
        <v>634</v>
      </c>
      <c r="S160" s="344" t="s">
        <v>740</v>
      </c>
      <c r="T160" s="344" t="s">
        <v>740</v>
      </c>
      <c r="U160" s="344" t="s">
        <v>740</v>
      </c>
      <c r="V160" s="344" t="s">
        <v>740</v>
      </c>
      <c r="W160" s="344" t="e">
        <f t="shared" si="5"/>
        <v>#VALUE!</v>
      </c>
      <c r="X160" s="329"/>
      <c r="Y160" s="329"/>
      <c r="Z160" s="329"/>
      <c r="AA160" s="329"/>
      <c r="AB160" s="329"/>
      <c r="AC160" s="329"/>
      <c r="AD160" s="329"/>
      <c r="AE160" s="329"/>
      <c r="AF160" s="329"/>
      <c r="AG160" s="329"/>
      <c r="AH160" s="329"/>
      <c r="AI160" s="329"/>
      <c r="AJ160" s="329"/>
      <c r="AK160" s="329"/>
      <c r="AL160" s="329"/>
      <c r="AM160" s="329"/>
      <c r="AN160" s="329"/>
      <c r="AO160" s="329"/>
    </row>
    <row r="161" spans="1:41" ht="21" customHeight="1" x14ac:dyDescent="0.15">
      <c r="A161" s="336">
        <v>24110159</v>
      </c>
      <c r="B161" s="344" t="s">
        <v>73</v>
      </c>
      <c r="C161" s="344" t="s">
        <v>40</v>
      </c>
      <c r="D161" s="344" t="s">
        <v>40</v>
      </c>
      <c r="E161" s="344" t="s">
        <v>40</v>
      </c>
      <c r="F161" s="344" t="s">
        <v>262</v>
      </c>
      <c r="G161" s="345" t="s">
        <v>525</v>
      </c>
      <c r="H161" s="345" t="s">
        <v>509</v>
      </c>
      <c r="I161" s="346">
        <v>225000</v>
      </c>
      <c r="J161" s="346">
        <v>433000</v>
      </c>
      <c r="K161" s="346">
        <v>207071</v>
      </c>
      <c r="L161" s="347">
        <f t="shared" si="4"/>
        <v>0.47822401847575058</v>
      </c>
      <c r="M161" s="346">
        <v>0</v>
      </c>
      <c r="N161" s="346">
        <v>0</v>
      </c>
      <c r="O161" s="346">
        <v>207071</v>
      </c>
      <c r="P161" s="345" t="s">
        <v>888</v>
      </c>
      <c r="Q161" s="345" t="s">
        <v>630</v>
      </c>
      <c r="R161" s="345" t="s">
        <v>889</v>
      </c>
      <c r="S161" s="344" t="s">
        <v>740</v>
      </c>
      <c r="T161" s="344" t="s">
        <v>740</v>
      </c>
      <c r="U161" s="344" t="s">
        <v>740</v>
      </c>
      <c r="V161" s="344" t="s">
        <v>740</v>
      </c>
      <c r="W161" s="344" t="e">
        <f t="shared" si="5"/>
        <v>#VALUE!</v>
      </c>
      <c r="X161" s="329"/>
      <c r="Y161" s="329"/>
      <c r="Z161" s="329"/>
      <c r="AA161" s="329"/>
      <c r="AB161" s="329"/>
      <c r="AC161" s="329"/>
      <c r="AD161" s="329"/>
      <c r="AE161" s="329"/>
      <c r="AF161" s="329"/>
      <c r="AG161" s="329"/>
      <c r="AH161" s="329"/>
      <c r="AI161" s="329"/>
      <c r="AJ161" s="329"/>
      <c r="AK161" s="329"/>
      <c r="AL161" s="329"/>
      <c r="AM161" s="329"/>
      <c r="AN161" s="329"/>
      <c r="AO161" s="329"/>
    </row>
    <row r="162" spans="1:41" ht="21" customHeight="1" x14ac:dyDescent="0.15">
      <c r="A162" s="336">
        <v>24110160</v>
      </c>
      <c r="B162" s="344" t="s">
        <v>73</v>
      </c>
      <c r="C162" s="344" t="s">
        <v>40</v>
      </c>
      <c r="D162" s="344" t="s">
        <v>40</v>
      </c>
      <c r="E162" s="344" t="s">
        <v>40</v>
      </c>
      <c r="F162" s="344" t="s">
        <v>131</v>
      </c>
      <c r="G162" s="345" t="s">
        <v>460</v>
      </c>
      <c r="H162" s="345" t="s">
        <v>509</v>
      </c>
      <c r="I162" s="346">
        <v>3101000</v>
      </c>
      <c r="J162" s="346">
        <v>3101000</v>
      </c>
      <c r="K162" s="346">
        <v>2282422</v>
      </c>
      <c r="L162" s="347">
        <f t="shared" si="4"/>
        <v>0.73602773298935831</v>
      </c>
      <c r="M162" s="346">
        <v>0</v>
      </c>
      <c r="N162" s="346">
        <v>0</v>
      </c>
      <c r="O162" s="346">
        <v>-799118</v>
      </c>
      <c r="P162" s="345" t="s">
        <v>877</v>
      </c>
      <c r="Q162" s="345" t="s">
        <v>876</v>
      </c>
      <c r="R162" s="345" t="s">
        <v>869</v>
      </c>
      <c r="S162" s="345" t="s">
        <v>640</v>
      </c>
      <c r="T162" s="344" t="s">
        <v>640</v>
      </c>
      <c r="U162" s="344" t="s">
        <v>640</v>
      </c>
      <c r="V162" s="344" t="s">
        <v>640</v>
      </c>
      <c r="W162" s="344" t="e">
        <f t="shared" si="5"/>
        <v>#VALUE!</v>
      </c>
      <c r="X162" s="329"/>
      <c r="Y162" s="329"/>
      <c r="Z162" s="329"/>
      <c r="AA162" s="329"/>
      <c r="AB162" s="329"/>
      <c r="AC162" s="329"/>
      <c r="AD162" s="329"/>
      <c r="AE162" s="329"/>
      <c r="AF162" s="329"/>
      <c r="AG162" s="329"/>
      <c r="AH162" s="329"/>
      <c r="AI162" s="329"/>
      <c r="AJ162" s="329"/>
      <c r="AK162" s="329"/>
      <c r="AL162" s="329"/>
      <c r="AM162" s="329"/>
      <c r="AN162" s="329"/>
      <c r="AO162" s="329"/>
    </row>
    <row r="163" spans="1:41" ht="21" customHeight="1" x14ac:dyDescent="0.15">
      <c r="A163" s="336">
        <v>24110161</v>
      </c>
      <c r="B163" s="344" t="s">
        <v>73</v>
      </c>
      <c r="C163" s="344" t="s">
        <v>40</v>
      </c>
      <c r="D163" s="344" t="s">
        <v>40</v>
      </c>
      <c r="E163" s="344" t="s">
        <v>56</v>
      </c>
      <c r="F163" s="344" t="s">
        <v>61</v>
      </c>
      <c r="G163" s="345" t="s">
        <v>526</v>
      </c>
      <c r="H163" s="345" t="s">
        <v>503</v>
      </c>
      <c r="I163" s="346">
        <v>19579000</v>
      </c>
      <c r="J163" s="346">
        <v>23248000</v>
      </c>
      <c r="K163" s="346">
        <v>23019945</v>
      </c>
      <c r="L163" s="347">
        <f t="shared" si="4"/>
        <v>0.99019033895388853</v>
      </c>
      <c r="M163" s="346">
        <v>0</v>
      </c>
      <c r="N163" s="346">
        <v>0</v>
      </c>
      <c r="O163" s="346">
        <v>-612413</v>
      </c>
      <c r="P163" s="345" t="s">
        <v>988</v>
      </c>
      <c r="Q163" s="345" t="s">
        <v>876</v>
      </c>
      <c r="R163" s="345" t="s">
        <v>989</v>
      </c>
      <c r="S163" s="345" t="s">
        <v>985</v>
      </c>
      <c r="T163" s="344">
        <v>73</v>
      </c>
      <c r="U163" s="344">
        <v>77</v>
      </c>
      <c r="V163" s="344" t="s">
        <v>849</v>
      </c>
      <c r="W163" s="344">
        <f t="shared" si="5"/>
        <v>298960.32467532466</v>
      </c>
      <c r="X163" s="329"/>
      <c r="Y163" s="329"/>
      <c r="Z163" s="329"/>
      <c r="AA163" s="329"/>
      <c r="AB163" s="329"/>
      <c r="AC163" s="329"/>
      <c r="AD163" s="329"/>
      <c r="AE163" s="329"/>
      <c r="AF163" s="329"/>
      <c r="AG163" s="329"/>
      <c r="AH163" s="329"/>
      <c r="AI163" s="329"/>
      <c r="AJ163" s="329"/>
      <c r="AK163" s="329"/>
      <c r="AL163" s="329"/>
      <c r="AM163" s="329"/>
      <c r="AN163" s="329"/>
      <c r="AO163" s="329"/>
    </row>
    <row r="164" spans="1:41" ht="21" customHeight="1" x14ac:dyDescent="0.15">
      <c r="A164" s="336">
        <v>24110162</v>
      </c>
      <c r="B164" s="344" t="s">
        <v>73</v>
      </c>
      <c r="C164" s="344" t="s">
        <v>40</v>
      </c>
      <c r="D164" s="344" t="s">
        <v>40</v>
      </c>
      <c r="E164" s="344" t="s">
        <v>56</v>
      </c>
      <c r="F164" s="344" t="s">
        <v>124</v>
      </c>
      <c r="G164" s="345" t="s">
        <v>435</v>
      </c>
      <c r="H164" s="345" t="s">
        <v>503</v>
      </c>
      <c r="I164" s="346">
        <v>6000</v>
      </c>
      <c r="J164" s="346">
        <v>18000</v>
      </c>
      <c r="K164" s="346">
        <v>18450</v>
      </c>
      <c r="L164" s="347">
        <f t="shared" si="4"/>
        <v>1.0249999999999999</v>
      </c>
      <c r="M164" s="346">
        <v>0</v>
      </c>
      <c r="N164" s="346">
        <v>0</v>
      </c>
      <c r="O164" s="348">
        <v>12263</v>
      </c>
      <c r="P164" s="345" t="s">
        <v>990</v>
      </c>
      <c r="Q164" s="345" t="s">
        <v>876</v>
      </c>
      <c r="R164" s="355" t="s">
        <v>991</v>
      </c>
      <c r="S164" s="344" t="s">
        <v>985</v>
      </c>
      <c r="T164" s="344">
        <v>2</v>
      </c>
      <c r="U164" s="344">
        <v>2</v>
      </c>
      <c r="V164" s="344" t="s">
        <v>849</v>
      </c>
      <c r="W164" s="344">
        <f t="shared" si="5"/>
        <v>9225</v>
      </c>
      <c r="X164" s="329"/>
      <c r="Y164" s="329"/>
      <c r="Z164" s="329"/>
      <c r="AA164" s="329"/>
      <c r="AB164" s="329"/>
      <c r="AC164" s="329"/>
      <c r="AD164" s="329"/>
      <c r="AE164" s="329"/>
      <c r="AF164" s="329"/>
      <c r="AG164" s="329"/>
      <c r="AH164" s="330"/>
      <c r="AI164" s="330"/>
      <c r="AJ164" s="330"/>
      <c r="AK164" s="330"/>
      <c r="AL164" s="330"/>
      <c r="AM164" s="330"/>
      <c r="AN164" s="330"/>
      <c r="AO164" s="330"/>
    </row>
    <row r="165" spans="1:41" ht="21" customHeight="1" x14ac:dyDescent="0.15">
      <c r="A165" s="336">
        <v>24110163</v>
      </c>
      <c r="B165" s="344" t="s">
        <v>73</v>
      </c>
      <c r="C165" s="344" t="s">
        <v>40</v>
      </c>
      <c r="D165" s="344" t="s">
        <v>40</v>
      </c>
      <c r="E165" s="344" t="s">
        <v>56</v>
      </c>
      <c r="F165" s="344" t="s">
        <v>44</v>
      </c>
      <c r="G165" s="345" t="s">
        <v>436</v>
      </c>
      <c r="H165" s="345" t="s">
        <v>503</v>
      </c>
      <c r="I165" s="346">
        <v>632000</v>
      </c>
      <c r="J165" s="346">
        <v>632000</v>
      </c>
      <c r="K165" s="346">
        <v>627080</v>
      </c>
      <c r="L165" s="347">
        <f t="shared" si="4"/>
        <v>0.99221518987341772</v>
      </c>
      <c r="M165" s="346">
        <v>0</v>
      </c>
      <c r="N165" s="346">
        <v>0</v>
      </c>
      <c r="O165" s="348">
        <v>-5020</v>
      </c>
      <c r="P165" s="345" t="s">
        <v>1016</v>
      </c>
      <c r="Q165" s="345" t="s">
        <v>876</v>
      </c>
      <c r="R165" s="345" t="s">
        <v>636</v>
      </c>
      <c r="S165" s="344" t="s">
        <v>740</v>
      </c>
      <c r="T165" s="344" t="s">
        <v>740</v>
      </c>
      <c r="U165" s="344" t="s">
        <v>740</v>
      </c>
      <c r="V165" s="344" t="s">
        <v>740</v>
      </c>
      <c r="W165" s="344" t="e">
        <f t="shared" si="5"/>
        <v>#VALUE!</v>
      </c>
      <c r="X165" s="329"/>
      <c r="Y165" s="329"/>
      <c r="Z165" s="329"/>
      <c r="AA165" s="329"/>
      <c r="AB165" s="329"/>
      <c r="AC165" s="329"/>
      <c r="AD165" s="329"/>
      <c r="AE165" s="329"/>
      <c r="AF165" s="329"/>
      <c r="AG165" s="329"/>
      <c r="AH165" s="330"/>
      <c r="AI165" s="330"/>
      <c r="AJ165" s="330"/>
      <c r="AK165" s="330"/>
      <c r="AL165" s="330"/>
      <c r="AM165" s="330"/>
      <c r="AN165" s="330"/>
      <c r="AO165" s="330"/>
    </row>
    <row r="166" spans="1:41" ht="21" customHeight="1" x14ac:dyDescent="0.15">
      <c r="A166" s="336">
        <v>24110164</v>
      </c>
      <c r="B166" s="344" t="s">
        <v>73</v>
      </c>
      <c r="C166" s="344" t="s">
        <v>40</v>
      </c>
      <c r="D166" s="344" t="s">
        <v>40</v>
      </c>
      <c r="E166" s="344" t="s">
        <v>56</v>
      </c>
      <c r="F166" s="344" t="s">
        <v>52</v>
      </c>
      <c r="G166" s="345" t="s">
        <v>425</v>
      </c>
      <c r="H166" s="345" t="s">
        <v>503</v>
      </c>
      <c r="I166" s="346">
        <v>8045000</v>
      </c>
      <c r="J166" s="346">
        <v>7824000</v>
      </c>
      <c r="K166" s="346">
        <v>8052052</v>
      </c>
      <c r="L166" s="347">
        <f t="shared" si="4"/>
        <v>1.0291477505112474</v>
      </c>
      <c r="M166" s="346">
        <v>0</v>
      </c>
      <c r="N166" s="346">
        <v>0</v>
      </c>
      <c r="O166" s="348">
        <v>-436780</v>
      </c>
      <c r="P166" s="355" t="s">
        <v>992</v>
      </c>
      <c r="Q166" s="345" t="s">
        <v>876</v>
      </c>
      <c r="R166" s="345" t="s">
        <v>994</v>
      </c>
      <c r="S166" s="344" t="s">
        <v>985</v>
      </c>
      <c r="T166" s="344">
        <v>257</v>
      </c>
      <c r="U166" s="344">
        <v>302</v>
      </c>
      <c r="V166" s="344" t="s">
        <v>849</v>
      </c>
      <c r="W166" s="344">
        <f t="shared" si="5"/>
        <v>26662.423841059604</v>
      </c>
      <c r="X166" s="329"/>
      <c r="Y166" s="329"/>
      <c r="Z166" s="329"/>
      <c r="AA166" s="329"/>
      <c r="AB166" s="329"/>
      <c r="AC166" s="329"/>
      <c r="AD166" s="329"/>
      <c r="AE166" s="329"/>
      <c r="AF166" s="329"/>
      <c r="AG166" s="329"/>
      <c r="AH166" s="330"/>
      <c r="AI166" s="330"/>
      <c r="AJ166" s="330"/>
      <c r="AK166" s="330"/>
      <c r="AL166" s="330"/>
      <c r="AM166" s="330"/>
      <c r="AN166" s="330"/>
      <c r="AO166" s="330"/>
    </row>
    <row r="167" spans="1:41" ht="21" customHeight="1" x14ac:dyDescent="0.15">
      <c r="A167" s="336">
        <v>24110165</v>
      </c>
      <c r="B167" s="344" t="s">
        <v>73</v>
      </c>
      <c r="C167" s="344" t="s">
        <v>40</v>
      </c>
      <c r="D167" s="344" t="s">
        <v>56</v>
      </c>
      <c r="E167" s="344" t="s">
        <v>40</v>
      </c>
      <c r="F167" s="344" t="s">
        <v>61</v>
      </c>
      <c r="G167" s="345" t="s">
        <v>426</v>
      </c>
      <c r="H167" s="345" t="s">
        <v>503</v>
      </c>
      <c r="I167" s="346">
        <v>75000</v>
      </c>
      <c r="J167" s="346">
        <v>75000</v>
      </c>
      <c r="K167" s="346">
        <v>67500</v>
      </c>
      <c r="L167" s="347">
        <f t="shared" si="4"/>
        <v>0.9</v>
      </c>
      <c r="M167" s="346">
        <v>0</v>
      </c>
      <c r="N167" s="346">
        <v>0</v>
      </c>
      <c r="O167" s="348">
        <v>0</v>
      </c>
      <c r="P167" s="345" t="s">
        <v>1017</v>
      </c>
      <c r="Q167" s="345" t="s">
        <v>1018</v>
      </c>
      <c r="R167" s="345" t="s">
        <v>634</v>
      </c>
      <c r="S167" s="344" t="s">
        <v>996</v>
      </c>
      <c r="T167" s="344">
        <v>1</v>
      </c>
      <c r="U167" s="344">
        <v>0</v>
      </c>
      <c r="V167" s="344" t="s">
        <v>898</v>
      </c>
      <c r="W167" s="344" t="e">
        <f t="shared" si="5"/>
        <v>#DIV/0!</v>
      </c>
      <c r="X167" s="332"/>
      <c r="Y167" s="332"/>
      <c r="Z167" s="332"/>
      <c r="AA167" s="332"/>
      <c r="AB167" s="332"/>
      <c r="AC167" s="332"/>
      <c r="AD167" s="332"/>
      <c r="AE167" s="332"/>
      <c r="AF167" s="332"/>
      <c r="AG167" s="332"/>
      <c r="AH167" s="332"/>
      <c r="AI167" s="332"/>
      <c r="AJ167" s="332"/>
      <c r="AK167" s="332"/>
      <c r="AL167" s="332"/>
      <c r="AM167" s="332"/>
      <c r="AN167" s="332"/>
      <c r="AO167" s="332"/>
    </row>
    <row r="168" spans="1:41" ht="21" customHeight="1" x14ac:dyDescent="0.15">
      <c r="A168" s="336">
        <v>24110166</v>
      </c>
      <c r="B168" s="350" t="s">
        <v>73</v>
      </c>
      <c r="C168" s="350" t="s">
        <v>40</v>
      </c>
      <c r="D168" s="350" t="s">
        <v>64</v>
      </c>
      <c r="E168" s="350" t="s">
        <v>40</v>
      </c>
      <c r="F168" s="350" t="s">
        <v>61</v>
      </c>
      <c r="G168" s="345" t="s">
        <v>208</v>
      </c>
      <c r="H168" s="345" t="s">
        <v>202</v>
      </c>
      <c r="I168" s="351">
        <v>813000</v>
      </c>
      <c r="J168" s="351">
        <v>813000</v>
      </c>
      <c r="K168" s="351">
        <v>813648</v>
      </c>
      <c r="L168" s="347">
        <f t="shared" si="4"/>
        <v>1.0007970479704797</v>
      </c>
      <c r="M168" s="351">
        <v>0</v>
      </c>
      <c r="N168" s="351">
        <v>0</v>
      </c>
      <c r="O168" s="348">
        <v>116446</v>
      </c>
      <c r="P168" s="345" t="s">
        <v>650</v>
      </c>
      <c r="Q168" s="345" t="s">
        <v>640</v>
      </c>
      <c r="R168" s="345" t="s">
        <v>651</v>
      </c>
      <c r="S168" s="344" t="s">
        <v>740</v>
      </c>
      <c r="T168" s="344" t="s">
        <v>740</v>
      </c>
      <c r="U168" s="344" t="s">
        <v>740</v>
      </c>
      <c r="V168" s="344" t="s">
        <v>740</v>
      </c>
      <c r="W168" s="344" t="e">
        <f t="shared" si="5"/>
        <v>#VALUE!</v>
      </c>
      <c r="X168" s="332"/>
      <c r="Y168" s="332"/>
      <c r="Z168" s="332"/>
      <c r="AA168" s="332"/>
      <c r="AB168" s="332"/>
      <c r="AC168" s="332"/>
      <c r="AD168" s="332"/>
      <c r="AE168" s="332"/>
      <c r="AF168" s="332"/>
      <c r="AG168" s="332"/>
      <c r="AH168" s="332"/>
      <c r="AI168" s="332"/>
      <c r="AJ168" s="332"/>
      <c r="AK168" s="332"/>
      <c r="AL168" s="332"/>
      <c r="AM168" s="332"/>
      <c r="AN168" s="332"/>
      <c r="AO168" s="332"/>
    </row>
    <row r="169" spans="1:41" ht="21" customHeight="1" x14ac:dyDescent="0.15">
      <c r="A169" s="336">
        <v>24110167</v>
      </c>
      <c r="B169" s="350" t="s">
        <v>73</v>
      </c>
      <c r="C169" s="350" t="s">
        <v>40</v>
      </c>
      <c r="D169" s="350" t="s">
        <v>59</v>
      </c>
      <c r="E169" s="350" t="s">
        <v>40</v>
      </c>
      <c r="F169" s="350" t="s">
        <v>61</v>
      </c>
      <c r="G169" s="345" t="s">
        <v>76</v>
      </c>
      <c r="H169" s="345" t="s">
        <v>46</v>
      </c>
      <c r="I169" s="351">
        <v>1659000</v>
      </c>
      <c r="J169" s="351">
        <v>1659000</v>
      </c>
      <c r="K169" s="351">
        <v>1659513</v>
      </c>
      <c r="L169" s="347">
        <f t="shared" si="4"/>
        <v>1.0003092224231465</v>
      </c>
      <c r="M169" s="351">
        <v>0</v>
      </c>
      <c r="N169" s="351">
        <v>0</v>
      </c>
      <c r="O169" s="348">
        <v>61847</v>
      </c>
      <c r="P169" s="345" t="s">
        <v>834</v>
      </c>
      <c r="Q169" s="345" t="s">
        <v>814</v>
      </c>
      <c r="R169" s="345" t="s">
        <v>835</v>
      </c>
      <c r="S169" s="345" t="s">
        <v>640</v>
      </c>
      <c r="T169" s="344" t="s">
        <v>640</v>
      </c>
      <c r="U169" s="344" t="s">
        <v>640</v>
      </c>
      <c r="V169" s="344" t="s">
        <v>640</v>
      </c>
      <c r="W169" s="344" t="e">
        <f t="shared" si="5"/>
        <v>#VALUE!</v>
      </c>
      <c r="X169" s="329"/>
      <c r="Y169" s="329"/>
      <c r="Z169" s="329"/>
      <c r="AA169" s="329"/>
      <c r="AB169" s="329"/>
      <c r="AC169" s="329"/>
      <c r="AD169" s="329"/>
      <c r="AE169" s="329"/>
      <c r="AF169" s="329"/>
      <c r="AG169" s="329"/>
      <c r="AH169" s="329"/>
      <c r="AI169" s="329"/>
      <c r="AJ169" s="329"/>
      <c r="AK169" s="329"/>
      <c r="AL169" s="329"/>
      <c r="AM169" s="329"/>
      <c r="AN169" s="329"/>
      <c r="AO169" s="329"/>
    </row>
    <row r="170" spans="1:41" ht="21" customHeight="1" x14ac:dyDescent="0.15">
      <c r="A170" s="336">
        <v>24110168</v>
      </c>
      <c r="B170" s="354" t="s">
        <v>73</v>
      </c>
      <c r="C170" s="354" t="s">
        <v>56</v>
      </c>
      <c r="D170" s="354" t="s">
        <v>56</v>
      </c>
      <c r="E170" s="354" t="s">
        <v>40</v>
      </c>
      <c r="F170" s="354" t="s">
        <v>61</v>
      </c>
      <c r="G170" s="355" t="s">
        <v>461</v>
      </c>
      <c r="H170" s="355" t="s">
        <v>509</v>
      </c>
      <c r="I170" s="346">
        <v>223000</v>
      </c>
      <c r="J170" s="346">
        <v>223000</v>
      </c>
      <c r="K170" s="346">
        <v>223000</v>
      </c>
      <c r="L170" s="347">
        <f t="shared" si="4"/>
        <v>1</v>
      </c>
      <c r="M170" s="346">
        <v>0</v>
      </c>
      <c r="N170" s="346">
        <v>0</v>
      </c>
      <c r="O170" s="346">
        <v>0</v>
      </c>
      <c r="P170" s="345" t="s">
        <v>627</v>
      </c>
      <c r="Q170" s="355" t="s">
        <v>630</v>
      </c>
      <c r="R170" s="355" t="s">
        <v>641</v>
      </c>
      <c r="S170" s="344" t="s">
        <v>740</v>
      </c>
      <c r="T170" s="344" t="s">
        <v>740</v>
      </c>
      <c r="U170" s="344" t="s">
        <v>740</v>
      </c>
      <c r="V170" s="344" t="s">
        <v>740</v>
      </c>
      <c r="W170" s="344" t="e">
        <f t="shared" si="5"/>
        <v>#VALUE!</v>
      </c>
      <c r="X170" s="329"/>
      <c r="Y170" s="329"/>
      <c r="Z170" s="329"/>
      <c r="AA170" s="329"/>
      <c r="AB170" s="329"/>
      <c r="AC170" s="329"/>
      <c r="AD170" s="329"/>
      <c r="AE170" s="329"/>
      <c r="AF170" s="329"/>
      <c r="AG170" s="329"/>
      <c r="AH170" s="329"/>
      <c r="AI170" s="329"/>
      <c r="AJ170" s="329"/>
      <c r="AK170" s="329"/>
      <c r="AL170" s="329"/>
      <c r="AM170" s="329"/>
      <c r="AN170" s="329"/>
      <c r="AO170" s="329"/>
    </row>
    <row r="171" spans="1:41" ht="21" customHeight="1" x14ac:dyDescent="0.15">
      <c r="A171" s="336">
        <v>24110169</v>
      </c>
      <c r="B171" s="354" t="s">
        <v>73</v>
      </c>
      <c r="C171" s="354" t="s">
        <v>56</v>
      </c>
      <c r="D171" s="354" t="s">
        <v>56</v>
      </c>
      <c r="E171" s="354" t="s">
        <v>40</v>
      </c>
      <c r="F171" s="354" t="s">
        <v>124</v>
      </c>
      <c r="G171" s="355" t="s">
        <v>462</v>
      </c>
      <c r="H171" s="355" t="s">
        <v>509</v>
      </c>
      <c r="I171" s="346">
        <v>1410000</v>
      </c>
      <c r="J171" s="346">
        <v>1410000</v>
      </c>
      <c r="K171" s="346">
        <v>1410000</v>
      </c>
      <c r="L171" s="347">
        <f t="shared" si="4"/>
        <v>1</v>
      </c>
      <c r="M171" s="346">
        <v>0</v>
      </c>
      <c r="N171" s="346">
        <v>0</v>
      </c>
      <c r="O171" s="346">
        <v>0</v>
      </c>
      <c r="P171" s="355" t="s">
        <v>890</v>
      </c>
      <c r="Q171" s="355" t="s">
        <v>630</v>
      </c>
      <c r="R171" s="355" t="s">
        <v>641</v>
      </c>
      <c r="S171" s="344" t="s">
        <v>740</v>
      </c>
      <c r="T171" s="344" t="s">
        <v>740</v>
      </c>
      <c r="U171" s="344" t="s">
        <v>740</v>
      </c>
      <c r="V171" s="344" t="s">
        <v>740</v>
      </c>
      <c r="W171" s="344" t="e">
        <f t="shared" si="5"/>
        <v>#VALUE!</v>
      </c>
      <c r="X171" s="329"/>
      <c r="Y171" s="329"/>
      <c r="Z171" s="329"/>
      <c r="AA171" s="329"/>
      <c r="AB171" s="329"/>
      <c r="AC171" s="329"/>
      <c r="AD171" s="329"/>
      <c r="AE171" s="329"/>
      <c r="AF171" s="329"/>
      <c r="AG171" s="329"/>
      <c r="AH171" s="329"/>
      <c r="AI171" s="329"/>
      <c r="AJ171" s="329"/>
      <c r="AK171" s="329"/>
      <c r="AL171" s="329"/>
      <c r="AM171" s="329"/>
      <c r="AN171" s="329"/>
      <c r="AO171" s="329"/>
    </row>
    <row r="172" spans="1:41" ht="21" customHeight="1" x14ac:dyDescent="0.15">
      <c r="A172" s="336">
        <v>24110170</v>
      </c>
      <c r="B172" s="354" t="s">
        <v>73</v>
      </c>
      <c r="C172" s="354" t="s">
        <v>56</v>
      </c>
      <c r="D172" s="354" t="s">
        <v>56</v>
      </c>
      <c r="E172" s="354" t="s">
        <v>40</v>
      </c>
      <c r="F172" s="354" t="s">
        <v>44</v>
      </c>
      <c r="G172" s="355" t="s">
        <v>437</v>
      </c>
      <c r="H172" s="355" t="s">
        <v>509</v>
      </c>
      <c r="I172" s="346">
        <v>7480000</v>
      </c>
      <c r="J172" s="346">
        <v>7480000</v>
      </c>
      <c r="K172" s="346">
        <v>6526000</v>
      </c>
      <c r="L172" s="347">
        <f t="shared" si="4"/>
        <v>0.87245989304812832</v>
      </c>
      <c r="M172" s="346">
        <v>0</v>
      </c>
      <c r="N172" s="346">
        <v>0</v>
      </c>
      <c r="O172" s="346">
        <v>-139000</v>
      </c>
      <c r="P172" s="345" t="s">
        <v>891</v>
      </c>
      <c r="Q172" s="345" t="s">
        <v>630</v>
      </c>
      <c r="R172" s="345" t="s">
        <v>892</v>
      </c>
      <c r="S172" s="355" t="s">
        <v>875</v>
      </c>
      <c r="T172" s="354">
        <v>161</v>
      </c>
      <c r="U172" s="354">
        <v>158</v>
      </c>
      <c r="V172" s="354" t="s">
        <v>849</v>
      </c>
      <c r="W172" s="344">
        <f t="shared" si="5"/>
        <v>41303.797468354431</v>
      </c>
      <c r="X172" s="329"/>
      <c r="Y172" s="329"/>
      <c r="Z172" s="329"/>
      <c r="AA172" s="329"/>
      <c r="AB172" s="329"/>
      <c r="AC172" s="329"/>
      <c r="AD172" s="329"/>
      <c r="AE172" s="329"/>
      <c r="AF172" s="329"/>
      <c r="AG172" s="329"/>
      <c r="AH172" s="329"/>
      <c r="AI172" s="329"/>
      <c r="AJ172" s="329"/>
      <c r="AK172" s="329"/>
      <c r="AL172" s="329"/>
      <c r="AM172" s="329"/>
      <c r="AN172" s="329"/>
      <c r="AO172" s="329"/>
    </row>
    <row r="173" spans="1:41" ht="21" customHeight="1" x14ac:dyDescent="0.15">
      <c r="A173" s="336">
        <v>24110171</v>
      </c>
      <c r="B173" s="354" t="s">
        <v>73</v>
      </c>
      <c r="C173" s="354" t="s">
        <v>56</v>
      </c>
      <c r="D173" s="354" t="s">
        <v>56</v>
      </c>
      <c r="E173" s="354" t="s">
        <v>40</v>
      </c>
      <c r="F173" s="354" t="s">
        <v>52</v>
      </c>
      <c r="G173" s="355" t="s">
        <v>427</v>
      </c>
      <c r="H173" s="355" t="s">
        <v>509</v>
      </c>
      <c r="I173" s="346">
        <v>1043000</v>
      </c>
      <c r="J173" s="346">
        <v>816000</v>
      </c>
      <c r="K173" s="346">
        <v>587000</v>
      </c>
      <c r="L173" s="347">
        <f t="shared" si="4"/>
        <v>0.71936274509803921</v>
      </c>
      <c r="M173" s="346">
        <v>0</v>
      </c>
      <c r="N173" s="346">
        <v>0</v>
      </c>
      <c r="O173" s="346">
        <v>-194000</v>
      </c>
      <c r="P173" s="345" t="s">
        <v>893</v>
      </c>
      <c r="Q173" s="345" t="s">
        <v>630</v>
      </c>
      <c r="R173" s="345" t="s">
        <v>894</v>
      </c>
      <c r="S173" s="355" t="s">
        <v>872</v>
      </c>
      <c r="T173" s="354">
        <v>139</v>
      </c>
      <c r="U173" s="354">
        <v>103</v>
      </c>
      <c r="V173" s="354" t="s">
        <v>849</v>
      </c>
      <c r="W173" s="344">
        <f t="shared" si="5"/>
        <v>5699.0291262135925</v>
      </c>
      <c r="X173" s="329"/>
      <c r="Y173" s="329"/>
      <c r="Z173" s="329"/>
      <c r="AA173" s="329"/>
      <c r="AB173" s="329"/>
      <c r="AC173" s="329"/>
      <c r="AD173" s="329"/>
      <c r="AE173" s="329"/>
      <c r="AF173" s="329"/>
      <c r="AG173" s="329"/>
      <c r="AH173" s="329"/>
      <c r="AI173" s="329"/>
      <c r="AJ173" s="329"/>
      <c r="AK173" s="329"/>
      <c r="AL173" s="329"/>
      <c r="AM173" s="329"/>
      <c r="AN173" s="329"/>
      <c r="AO173" s="329"/>
    </row>
    <row r="174" spans="1:41" ht="21" customHeight="1" x14ac:dyDescent="0.15">
      <c r="A174" s="336">
        <v>24110172</v>
      </c>
      <c r="B174" s="354" t="s">
        <v>73</v>
      </c>
      <c r="C174" s="354" t="s">
        <v>56</v>
      </c>
      <c r="D174" s="354" t="s">
        <v>56</v>
      </c>
      <c r="E174" s="354" t="s">
        <v>40</v>
      </c>
      <c r="F174" s="354" t="s">
        <v>127</v>
      </c>
      <c r="G174" s="355" t="s">
        <v>527</v>
      </c>
      <c r="H174" s="355" t="s">
        <v>509</v>
      </c>
      <c r="I174" s="346">
        <v>200000</v>
      </c>
      <c r="J174" s="346">
        <v>0</v>
      </c>
      <c r="K174" s="346">
        <v>0</v>
      </c>
      <c r="L174" s="347" t="e">
        <f t="shared" si="4"/>
        <v>#DIV/0!</v>
      </c>
      <c r="M174" s="346">
        <v>0</v>
      </c>
      <c r="N174" s="346">
        <v>0</v>
      </c>
      <c r="O174" s="346">
        <v>0</v>
      </c>
      <c r="P174" s="355" t="s">
        <v>895</v>
      </c>
      <c r="Q174" s="355" t="s">
        <v>630</v>
      </c>
      <c r="R174" s="355" t="s">
        <v>896</v>
      </c>
      <c r="S174" s="355" t="s">
        <v>897</v>
      </c>
      <c r="T174" s="354">
        <v>1</v>
      </c>
      <c r="U174" s="354">
        <v>0</v>
      </c>
      <c r="V174" s="354" t="s">
        <v>898</v>
      </c>
      <c r="W174" s="344" t="e">
        <f t="shared" si="5"/>
        <v>#DIV/0!</v>
      </c>
      <c r="X174" s="329"/>
      <c r="Y174" s="329"/>
      <c r="Z174" s="329"/>
      <c r="AA174" s="329"/>
      <c r="AB174" s="329"/>
      <c r="AC174" s="329"/>
      <c r="AD174" s="329"/>
      <c r="AE174" s="329"/>
      <c r="AF174" s="329"/>
      <c r="AG174" s="329"/>
      <c r="AH174" s="329"/>
      <c r="AI174" s="329"/>
      <c r="AJ174" s="329"/>
      <c r="AK174" s="329"/>
      <c r="AL174" s="329"/>
      <c r="AM174" s="329"/>
      <c r="AN174" s="329"/>
      <c r="AO174" s="329"/>
    </row>
    <row r="175" spans="1:41" ht="21" customHeight="1" x14ac:dyDescent="0.15">
      <c r="A175" s="336">
        <v>24110173</v>
      </c>
      <c r="B175" s="354" t="s">
        <v>73</v>
      </c>
      <c r="C175" s="354" t="s">
        <v>56</v>
      </c>
      <c r="D175" s="354" t="s">
        <v>56</v>
      </c>
      <c r="E175" s="354" t="s">
        <v>40</v>
      </c>
      <c r="F175" s="354" t="s">
        <v>129</v>
      </c>
      <c r="G175" s="355" t="s">
        <v>438</v>
      </c>
      <c r="H175" s="355" t="s">
        <v>509</v>
      </c>
      <c r="I175" s="346">
        <v>1488000</v>
      </c>
      <c r="J175" s="346">
        <v>1399000</v>
      </c>
      <c r="K175" s="346">
        <v>1409000</v>
      </c>
      <c r="L175" s="347">
        <f t="shared" si="4"/>
        <v>1.0071479628305933</v>
      </c>
      <c r="M175" s="346">
        <v>0</v>
      </c>
      <c r="N175" s="346">
        <v>0</v>
      </c>
      <c r="O175" s="346">
        <v>10000</v>
      </c>
      <c r="P175" s="355" t="s">
        <v>899</v>
      </c>
      <c r="Q175" s="345" t="s">
        <v>630</v>
      </c>
      <c r="R175" s="355" t="s">
        <v>634</v>
      </c>
      <c r="S175" s="355" t="s">
        <v>897</v>
      </c>
      <c r="T175" s="354">
        <v>3</v>
      </c>
      <c r="U175" s="354">
        <v>3</v>
      </c>
      <c r="V175" s="354" t="s">
        <v>898</v>
      </c>
      <c r="W175" s="344">
        <f t="shared" si="5"/>
        <v>469666.66666666669</v>
      </c>
      <c r="X175" s="329"/>
      <c r="Y175" s="329"/>
      <c r="Z175" s="329"/>
      <c r="AA175" s="329"/>
      <c r="AB175" s="329"/>
      <c r="AC175" s="329"/>
      <c r="AD175" s="329"/>
      <c r="AE175" s="329"/>
      <c r="AF175" s="329"/>
      <c r="AG175" s="329"/>
      <c r="AH175" s="329"/>
      <c r="AI175" s="329"/>
      <c r="AJ175" s="329"/>
      <c r="AK175" s="329"/>
      <c r="AL175" s="329"/>
      <c r="AM175" s="329"/>
      <c r="AN175" s="329"/>
      <c r="AO175" s="329"/>
    </row>
    <row r="176" spans="1:41" ht="21" customHeight="1" x14ac:dyDescent="0.15">
      <c r="A176" s="336">
        <v>24110174</v>
      </c>
      <c r="B176" s="354" t="s">
        <v>73</v>
      </c>
      <c r="C176" s="354" t="s">
        <v>56</v>
      </c>
      <c r="D176" s="354" t="s">
        <v>56</v>
      </c>
      <c r="E176" s="354" t="s">
        <v>56</v>
      </c>
      <c r="F176" s="354" t="s">
        <v>61</v>
      </c>
      <c r="G176" s="355" t="s">
        <v>439</v>
      </c>
      <c r="H176" s="355" t="s">
        <v>503</v>
      </c>
      <c r="I176" s="346">
        <v>1369000</v>
      </c>
      <c r="J176" s="346">
        <v>2075000</v>
      </c>
      <c r="K176" s="346">
        <v>1753000</v>
      </c>
      <c r="L176" s="347">
        <f t="shared" si="4"/>
        <v>0.84481927710843374</v>
      </c>
      <c r="M176" s="346">
        <v>0</v>
      </c>
      <c r="N176" s="346">
        <v>0</v>
      </c>
      <c r="O176" s="346">
        <v>171000</v>
      </c>
      <c r="P176" s="355" t="s">
        <v>1019</v>
      </c>
      <c r="Q176" s="355" t="s">
        <v>876</v>
      </c>
      <c r="R176" s="355" t="s">
        <v>1020</v>
      </c>
      <c r="S176" s="355" t="s">
        <v>985</v>
      </c>
      <c r="T176" s="354">
        <v>111</v>
      </c>
      <c r="U176" s="354">
        <v>105</v>
      </c>
      <c r="V176" s="354" t="s">
        <v>849</v>
      </c>
      <c r="W176" s="344">
        <f t="shared" si="5"/>
        <v>16695.238095238095</v>
      </c>
    </row>
    <row r="177" spans="1:23" ht="21" customHeight="1" x14ac:dyDescent="0.15">
      <c r="A177" s="336">
        <v>24110175</v>
      </c>
      <c r="B177" s="344" t="s">
        <v>73</v>
      </c>
      <c r="C177" s="344" t="s">
        <v>56</v>
      </c>
      <c r="D177" s="344" t="s">
        <v>56</v>
      </c>
      <c r="E177" s="344" t="s">
        <v>56</v>
      </c>
      <c r="F177" s="344" t="s">
        <v>124</v>
      </c>
      <c r="G177" s="345" t="s">
        <v>440</v>
      </c>
      <c r="H177" s="345" t="s">
        <v>503</v>
      </c>
      <c r="I177" s="348">
        <v>3449000</v>
      </c>
      <c r="J177" s="348">
        <v>3449000</v>
      </c>
      <c r="K177" s="348">
        <v>3612000</v>
      </c>
      <c r="L177" s="347">
        <f t="shared" si="4"/>
        <v>1.0472600753841694</v>
      </c>
      <c r="M177" s="348">
        <v>0</v>
      </c>
      <c r="N177" s="348">
        <v>0</v>
      </c>
      <c r="O177" s="348">
        <v>-278000</v>
      </c>
      <c r="P177" s="345" t="s">
        <v>1021</v>
      </c>
      <c r="Q177" s="345" t="s">
        <v>876</v>
      </c>
      <c r="R177" s="345" t="s">
        <v>1022</v>
      </c>
      <c r="S177" s="345" t="s">
        <v>985</v>
      </c>
      <c r="T177" s="344">
        <v>277</v>
      </c>
      <c r="U177" s="344">
        <v>259</v>
      </c>
      <c r="V177" s="344" t="s">
        <v>849</v>
      </c>
      <c r="W177" s="344">
        <f t="shared" si="5"/>
        <v>13945.945945945947</v>
      </c>
    </row>
    <row r="178" spans="1:23" ht="21" customHeight="1" x14ac:dyDescent="0.15">
      <c r="A178" s="336">
        <v>24110176</v>
      </c>
      <c r="B178" s="344" t="s">
        <v>73</v>
      </c>
      <c r="C178" s="344" t="s">
        <v>56</v>
      </c>
      <c r="D178" s="344" t="s">
        <v>56</v>
      </c>
      <c r="E178" s="344" t="s">
        <v>56</v>
      </c>
      <c r="F178" s="344" t="s">
        <v>44</v>
      </c>
      <c r="G178" s="345" t="s">
        <v>428</v>
      </c>
      <c r="H178" s="345" t="s">
        <v>503</v>
      </c>
      <c r="I178" s="348">
        <v>1612000</v>
      </c>
      <c r="J178" s="348">
        <v>1612000</v>
      </c>
      <c r="K178" s="348">
        <v>1534000</v>
      </c>
      <c r="L178" s="347">
        <f t="shared" si="4"/>
        <v>0.95161290322580649</v>
      </c>
      <c r="M178" s="348">
        <v>0</v>
      </c>
      <c r="N178" s="348">
        <v>0</v>
      </c>
      <c r="O178" s="348">
        <v>-24000</v>
      </c>
      <c r="P178" s="345" t="s">
        <v>997</v>
      </c>
      <c r="Q178" s="345" t="s">
        <v>876</v>
      </c>
      <c r="R178" s="345" t="s">
        <v>998</v>
      </c>
      <c r="S178" s="344" t="s">
        <v>740</v>
      </c>
      <c r="T178" s="344" t="s">
        <v>740</v>
      </c>
      <c r="U178" s="344" t="s">
        <v>740</v>
      </c>
      <c r="V178" s="344" t="s">
        <v>740</v>
      </c>
      <c r="W178" s="344" t="e">
        <f t="shared" si="5"/>
        <v>#VALUE!</v>
      </c>
    </row>
    <row r="179" spans="1:23" ht="21" customHeight="1" x14ac:dyDescent="0.15">
      <c r="A179" s="336">
        <v>24110177</v>
      </c>
      <c r="B179" s="344" t="s">
        <v>73</v>
      </c>
      <c r="C179" s="344" t="s">
        <v>56</v>
      </c>
      <c r="D179" s="344" t="s">
        <v>56</v>
      </c>
      <c r="E179" s="344" t="s">
        <v>56</v>
      </c>
      <c r="F179" s="344" t="s">
        <v>129</v>
      </c>
      <c r="G179" s="345" t="s">
        <v>429</v>
      </c>
      <c r="H179" s="345" t="s">
        <v>503</v>
      </c>
      <c r="I179" s="348">
        <v>314000</v>
      </c>
      <c r="J179" s="348">
        <v>314000</v>
      </c>
      <c r="K179" s="348">
        <v>287000</v>
      </c>
      <c r="L179" s="347">
        <f t="shared" si="4"/>
        <v>0.9140127388535032</v>
      </c>
      <c r="M179" s="348">
        <v>0</v>
      </c>
      <c r="N179" s="348">
        <v>0</v>
      </c>
      <c r="O179" s="348">
        <v>30000</v>
      </c>
      <c r="P179" s="345" t="s">
        <v>1023</v>
      </c>
      <c r="Q179" s="345" t="s">
        <v>1061</v>
      </c>
      <c r="R179" s="345" t="s">
        <v>634</v>
      </c>
      <c r="S179" s="345" t="s">
        <v>1024</v>
      </c>
      <c r="T179" s="344">
        <v>32</v>
      </c>
      <c r="U179" s="344">
        <v>29</v>
      </c>
      <c r="V179" s="344" t="s">
        <v>849</v>
      </c>
      <c r="W179" s="344">
        <f t="shared" si="5"/>
        <v>9896.5517241379312</v>
      </c>
    </row>
    <row r="180" spans="1:23" ht="21" customHeight="1" x14ac:dyDescent="0.15">
      <c r="A180" s="336">
        <v>24110178</v>
      </c>
      <c r="B180" s="344" t="s">
        <v>73</v>
      </c>
      <c r="C180" s="344" t="s">
        <v>56</v>
      </c>
      <c r="D180" s="344" t="s">
        <v>56</v>
      </c>
      <c r="E180" s="344" t="s">
        <v>56</v>
      </c>
      <c r="F180" s="344" t="s">
        <v>229</v>
      </c>
      <c r="G180" s="345" t="s">
        <v>528</v>
      </c>
      <c r="H180" s="345" t="s">
        <v>503</v>
      </c>
      <c r="I180" s="348">
        <v>0</v>
      </c>
      <c r="J180" s="348">
        <v>90000</v>
      </c>
      <c r="K180" s="348">
        <v>90000</v>
      </c>
      <c r="L180" s="347">
        <f t="shared" si="4"/>
        <v>1</v>
      </c>
      <c r="M180" s="348">
        <v>0</v>
      </c>
      <c r="N180" s="348">
        <v>0</v>
      </c>
      <c r="O180" s="348">
        <v>90000</v>
      </c>
      <c r="P180" s="345" t="s">
        <v>1025</v>
      </c>
      <c r="Q180" s="345" t="s">
        <v>876</v>
      </c>
      <c r="R180" s="345" t="s">
        <v>1026</v>
      </c>
      <c r="S180" s="345" t="s">
        <v>985</v>
      </c>
      <c r="T180" s="344">
        <v>5</v>
      </c>
      <c r="U180" s="344">
        <v>5</v>
      </c>
      <c r="V180" s="344" t="s">
        <v>849</v>
      </c>
      <c r="W180" s="344">
        <f t="shared" si="5"/>
        <v>18000</v>
      </c>
    </row>
    <row r="181" spans="1:23" ht="21" customHeight="1" x14ac:dyDescent="0.15">
      <c r="A181" s="336">
        <v>24110179</v>
      </c>
      <c r="B181" s="344" t="s">
        <v>73</v>
      </c>
      <c r="C181" s="344" t="s">
        <v>56</v>
      </c>
      <c r="D181" s="344" t="s">
        <v>56</v>
      </c>
      <c r="E181" s="344" t="s">
        <v>56</v>
      </c>
      <c r="F181" s="344" t="s">
        <v>260</v>
      </c>
      <c r="G181" s="345" t="s">
        <v>441</v>
      </c>
      <c r="H181" s="345" t="s">
        <v>503</v>
      </c>
      <c r="I181" s="348">
        <v>0</v>
      </c>
      <c r="J181" s="348">
        <v>185000</v>
      </c>
      <c r="K181" s="348">
        <v>178000</v>
      </c>
      <c r="L181" s="347">
        <f t="shared" si="4"/>
        <v>0.96216216216216222</v>
      </c>
      <c r="M181" s="348">
        <v>0</v>
      </c>
      <c r="N181" s="348">
        <v>0</v>
      </c>
      <c r="O181" s="348">
        <v>57000</v>
      </c>
      <c r="P181" s="345" t="s">
        <v>1027</v>
      </c>
      <c r="Q181" s="345" t="s">
        <v>1028</v>
      </c>
      <c r="R181" s="345" t="s">
        <v>1003</v>
      </c>
      <c r="S181" s="345" t="s">
        <v>1004</v>
      </c>
      <c r="T181" s="344">
        <v>72</v>
      </c>
      <c r="U181" s="344">
        <v>71</v>
      </c>
      <c r="V181" s="344" t="s">
        <v>817</v>
      </c>
      <c r="W181" s="344">
        <f t="shared" si="5"/>
        <v>2507.0422535211269</v>
      </c>
    </row>
    <row r="182" spans="1:23" ht="21" customHeight="1" x14ac:dyDescent="0.15">
      <c r="A182" s="336">
        <v>24110181</v>
      </c>
      <c r="B182" s="344" t="s">
        <v>73</v>
      </c>
      <c r="C182" s="344" t="s">
        <v>56</v>
      </c>
      <c r="D182" s="344" t="s">
        <v>64</v>
      </c>
      <c r="E182" s="344" t="s">
        <v>40</v>
      </c>
      <c r="F182" s="344" t="s">
        <v>61</v>
      </c>
      <c r="G182" s="345" t="s">
        <v>402</v>
      </c>
      <c r="H182" s="345" t="s">
        <v>365</v>
      </c>
      <c r="I182" s="348">
        <v>250000</v>
      </c>
      <c r="J182" s="348">
        <v>0</v>
      </c>
      <c r="K182" s="348">
        <v>0</v>
      </c>
      <c r="L182" s="347" t="e">
        <f t="shared" si="4"/>
        <v>#DIV/0!</v>
      </c>
      <c r="M182" s="348">
        <v>0</v>
      </c>
      <c r="N182" s="348">
        <v>0</v>
      </c>
      <c r="O182" s="348">
        <v>0</v>
      </c>
      <c r="P182" s="345" t="s">
        <v>970</v>
      </c>
      <c r="Q182" s="345" t="s">
        <v>640</v>
      </c>
      <c r="R182" s="345" t="s">
        <v>640</v>
      </c>
      <c r="S182" s="345" t="s">
        <v>640</v>
      </c>
      <c r="T182" s="344" t="s">
        <v>640</v>
      </c>
      <c r="U182" s="344" t="s">
        <v>640</v>
      </c>
      <c r="V182" s="344" t="s">
        <v>640</v>
      </c>
      <c r="W182" s="344" t="e">
        <f t="shared" si="5"/>
        <v>#VALUE!</v>
      </c>
    </row>
    <row r="183" spans="1:23" ht="21" customHeight="1" x14ac:dyDescent="0.15">
      <c r="A183" s="336">
        <v>24110182</v>
      </c>
      <c r="B183" s="344" t="s">
        <v>73</v>
      </c>
      <c r="C183" s="344" t="s">
        <v>56</v>
      </c>
      <c r="D183" s="344" t="s">
        <v>64</v>
      </c>
      <c r="E183" s="344" t="s">
        <v>40</v>
      </c>
      <c r="F183" s="344" t="s">
        <v>124</v>
      </c>
      <c r="G183" s="345" t="s">
        <v>463</v>
      </c>
      <c r="H183" s="345" t="s">
        <v>503</v>
      </c>
      <c r="I183" s="348">
        <v>369000</v>
      </c>
      <c r="J183" s="348">
        <v>369000</v>
      </c>
      <c r="K183" s="348">
        <v>250000</v>
      </c>
      <c r="L183" s="347">
        <f t="shared" si="4"/>
        <v>0.6775067750677507</v>
      </c>
      <c r="M183" s="348">
        <v>0</v>
      </c>
      <c r="N183" s="348">
        <v>0</v>
      </c>
      <c r="O183" s="348">
        <v>-18000</v>
      </c>
      <c r="P183" s="345" t="s">
        <v>1029</v>
      </c>
      <c r="Q183" s="345" t="s">
        <v>630</v>
      </c>
      <c r="R183" s="345"/>
      <c r="S183" s="344" t="s">
        <v>740</v>
      </c>
      <c r="T183" s="344" t="s">
        <v>740</v>
      </c>
      <c r="U183" s="344" t="s">
        <v>740</v>
      </c>
      <c r="V183" s="344" t="s">
        <v>740</v>
      </c>
      <c r="W183" s="344" t="e">
        <f t="shared" si="5"/>
        <v>#VALUE!</v>
      </c>
    </row>
    <row r="184" spans="1:23" ht="21" customHeight="1" x14ac:dyDescent="0.15">
      <c r="A184" s="336">
        <v>24110183</v>
      </c>
      <c r="B184" s="344" t="s">
        <v>73</v>
      </c>
      <c r="C184" s="344" t="s">
        <v>56</v>
      </c>
      <c r="D184" s="344" t="s">
        <v>64</v>
      </c>
      <c r="E184" s="344" t="s">
        <v>40</v>
      </c>
      <c r="F184" s="344" t="s">
        <v>44</v>
      </c>
      <c r="G184" s="345" t="s">
        <v>403</v>
      </c>
      <c r="H184" s="345" t="s">
        <v>365</v>
      </c>
      <c r="I184" s="348">
        <v>1114000</v>
      </c>
      <c r="J184" s="348">
        <v>1364000</v>
      </c>
      <c r="K184" s="348">
        <v>1264000</v>
      </c>
      <c r="L184" s="347">
        <f t="shared" si="4"/>
        <v>0.92668621700879761</v>
      </c>
      <c r="M184" s="348">
        <v>0</v>
      </c>
      <c r="N184" s="348">
        <v>0</v>
      </c>
      <c r="O184" s="348">
        <v>197000</v>
      </c>
      <c r="P184" s="345" t="s">
        <v>971</v>
      </c>
      <c r="Q184" s="345" t="s">
        <v>640</v>
      </c>
      <c r="R184" s="345" t="s">
        <v>640</v>
      </c>
      <c r="S184" s="345" t="s">
        <v>640</v>
      </c>
      <c r="T184" s="344" t="s">
        <v>640</v>
      </c>
      <c r="U184" s="344" t="s">
        <v>640</v>
      </c>
      <c r="V184" s="344" t="s">
        <v>640</v>
      </c>
      <c r="W184" s="344" t="e">
        <f t="shared" si="5"/>
        <v>#VALUE!</v>
      </c>
    </row>
    <row r="185" spans="1:23" ht="21" customHeight="1" x14ac:dyDescent="0.15">
      <c r="A185" s="336">
        <v>24110184</v>
      </c>
      <c r="B185" s="344" t="s">
        <v>73</v>
      </c>
      <c r="C185" s="344" t="s">
        <v>56</v>
      </c>
      <c r="D185" s="344" t="s">
        <v>64</v>
      </c>
      <c r="E185" s="344" t="s">
        <v>40</v>
      </c>
      <c r="F185" s="344" t="s">
        <v>52</v>
      </c>
      <c r="G185" s="345" t="s">
        <v>464</v>
      </c>
      <c r="H185" s="345" t="s">
        <v>503</v>
      </c>
      <c r="I185" s="348">
        <v>26000</v>
      </c>
      <c r="J185" s="348">
        <v>26000</v>
      </c>
      <c r="K185" s="348">
        <v>2000</v>
      </c>
      <c r="L185" s="347">
        <f t="shared" si="4"/>
        <v>7.6923076923076927E-2</v>
      </c>
      <c r="M185" s="348">
        <v>0</v>
      </c>
      <c r="N185" s="348">
        <v>0</v>
      </c>
      <c r="O185" s="348">
        <v>0</v>
      </c>
      <c r="P185" s="345" t="s">
        <v>1030</v>
      </c>
      <c r="Q185" s="345" t="s">
        <v>876</v>
      </c>
      <c r="R185" s="345"/>
      <c r="S185" s="345" t="s">
        <v>1007</v>
      </c>
      <c r="T185" s="344">
        <v>10</v>
      </c>
      <c r="U185" s="344">
        <v>1</v>
      </c>
      <c r="V185" s="344" t="s">
        <v>849</v>
      </c>
      <c r="W185" s="344">
        <f t="shared" si="5"/>
        <v>2000</v>
      </c>
    </row>
    <row r="186" spans="1:23" ht="21" customHeight="1" x14ac:dyDescent="0.15">
      <c r="A186" s="336">
        <v>24110185</v>
      </c>
      <c r="B186" s="344" t="s">
        <v>73</v>
      </c>
      <c r="C186" s="344" t="s">
        <v>56</v>
      </c>
      <c r="D186" s="344" t="s">
        <v>59</v>
      </c>
      <c r="E186" s="344" t="s">
        <v>40</v>
      </c>
      <c r="F186" s="344" t="s">
        <v>61</v>
      </c>
      <c r="G186" s="345" t="s">
        <v>344</v>
      </c>
      <c r="H186" s="345" t="s">
        <v>335</v>
      </c>
      <c r="I186" s="348">
        <v>576000</v>
      </c>
      <c r="J186" s="348">
        <v>576000</v>
      </c>
      <c r="K186" s="348">
        <v>676000</v>
      </c>
      <c r="L186" s="347">
        <f t="shared" si="4"/>
        <v>1.1736111111111112</v>
      </c>
      <c r="M186" s="348">
        <v>0</v>
      </c>
      <c r="N186" s="348">
        <v>0</v>
      </c>
      <c r="O186" s="348">
        <v>-25000</v>
      </c>
      <c r="P186" s="345" t="s">
        <v>1084</v>
      </c>
      <c r="Q186" s="345"/>
      <c r="R186" s="345"/>
      <c r="S186" s="344" t="s">
        <v>740</v>
      </c>
      <c r="T186" s="344" t="s">
        <v>740</v>
      </c>
      <c r="U186" s="344" t="s">
        <v>740</v>
      </c>
      <c r="V186" s="344" t="s">
        <v>740</v>
      </c>
      <c r="W186" s="344" t="e">
        <f t="shared" si="5"/>
        <v>#VALUE!</v>
      </c>
    </row>
    <row r="187" spans="1:23" ht="21" customHeight="1" x14ac:dyDescent="0.15">
      <c r="A187" s="336">
        <v>24110186</v>
      </c>
      <c r="B187" s="344" t="s">
        <v>73</v>
      </c>
      <c r="C187" s="344" t="s">
        <v>56</v>
      </c>
      <c r="D187" s="344" t="s">
        <v>59</v>
      </c>
      <c r="E187" s="344" t="s">
        <v>40</v>
      </c>
      <c r="F187" s="344" t="s">
        <v>124</v>
      </c>
      <c r="G187" s="345" t="s">
        <v>345</v>
      </c>
      <c r="H187" s="345" t="s">
        <v>335</v>
      </c>
      <c r="I187" s="348">
        <v>86000</v>
      </c>
      <c r="J187" s="348">
        <v>86000</v>
      </c>
      <c r="K187" s="348">
        <v>86000</v>
      </c>
      <c r="L187" s="347">
        <f t="shared" si="4"/>
        <v>1</v>
      </c>
      <c r="M187" s="348">
        <v>0</v>
      </c>
      <c r="N187" s="348">
        <v>0</v>
      </c>
      <c r="O187" s="348">
        <v>0</v>
      </c>
      <c r="P187" s="345" t="s">
        <v>1085</v>
      </c>
      <c r="Q187" s="345"/>
      <c r="R187" s="345"/>
      <c r="S187" s="344" t="s">
        <v>740</v>
      </c>
      <c r="T187" s="344" t="s">
        <v>740</v>
      </c>
      <c r="U187" s="344" t="s">
        <v>740</v>
      </c>
      <c r="V187" s="344" t="s">
        <v>740</v>
      </c>
      <c r="W187" s="344" t="e">
        <f t="shared" si="5"/>
        <v>#VALUE!</v>
      </c>
    </row>
    <row r="188" spans="1:23" ht="21" customHeight="1" x14ac:dyDescent="0.15">
      <c r="A188" s="336">
        <v>24110187</v>
      </c>
      <c r="B188" s="344" t="s">
        <v>73</v>
      </c>
      <c r="C188" s="344" t="s">
        <v>56</v>
      </c>
      <c r="D188" s="344" t="s">
        <v>59</v>
      </c>
      <c r="E188" s="344" t="s">
        <v>40</v>
      </c>
      <c r="F188" s="344" t="s">
        <v>52</v>
      </c>
      <c r="G188" s="345" t="s">
        <v>346</v>
      </c>
      <c r="H188" s="345" t="s">
        <v>335</v>
      </c>
      <c r="I188" s="348">
        <v>59000</v>
      </c>
      <c r="J188" s="348">
        <v>59000</v>
      </c>
      <c r="K188" s="348">
        <v>59070</v>
      </c>
      <c r="L188" s="347">
        <f t="shared" si="4"/>
        <v>1.001186440677966</v>
      </c>
      <c r="M188" s="348">
        <v>0</v>
      </c>
      <c r="N188" s="348">
        <v>0</v>
      </c>
      <c r="O188" s="348">
        <v>242</v>
      </c>
      <c r="P188" s="345" t="s">
        <v>1086</v>
      </c>
      <c r="Q188" s="345"/>
      <c r="R188" s="345"/>
      <c r="S188" s="344" t="s">
        <v>740</v>
      </c>
      <c r="T188" s="344" t="s">
        <v>740</v>
      </c>
      <c r="U188" s="344" t="s">
        <v>740</v>
      </c>
      <c r="V188" s="344" t="s">
        <v>740</v>
      </c>
      <c r="W188" s="344" t="e">
        <f t="shared" si="5"/>
        <v>#VALUE!</v>
      </c>
    </row>
    <row r="189" spans="1:23" ht="21" customHeight="1" x14ac:dyDescent="0.15">
      <c r="A189" s="336">
        <v>24110188</v>
      </c>
      <c r="B189" s="344" t="s">
        <v>73</v>
      </c>
      <c r="C189" s="344" t="s">
        <v>56</v>
      </c>
      <c r="D189" s="344" t="s">
        <v>59</v>
      </c>
      <c r="E189" s="344" t="s">
        <v>56</v>
      </c>
      <c r="F189" s="344" t="s">
        <v>61</v>
      </c>
      <c r="G189" s="345" t="s">
        <v>347</v>
      </c>
      <c r="H189" s="345" t="s">
        <v>335</v>
      </c>
      <c r="I189" s="348">
        <v>7552000</v>
      </c>
      <c r="J189" s="348">
        <v>0</v>
      </c>
      <c r="K189" s="348">
        <v>0</v>
      </c>
      <c r="L189" s="347" t="e">
        <f t="shared" si="4"/>
        <v>#DIV/0!</v>
      </c>
      <c r="M189" s="348">
        <v>0</v>
      </c>
      <c r="N189" s="348">
        <v>0</v>
      </c>
      <c r="O189" s="348">
        <v>-3770451</v>
      </c>
      <c r="P189" s="345" t="s">
        <v>1087</v>
      </c>
      <c r="Q189" s="345"/>
      <c r="R189" s="345"/>
      <c r="S189" s="344" t="s">
        <v>740</v>
      </c>
      <c r="T189" s="344" t="s">
        <v>740</v>
      </c>
      <c r="U189" s="344" t="s">
        <v>740</v>
      </c>
      <c r="V189" s="344" t="s">
        <v>740</v>
      </c>
      <c r="W189" s="344" t="e">
        <f t="shared" si="5"/>
        <v>#VALUE!</v>
      </c>
    </row>
    <row r="190" spans="1:23" ht="21" customHeight="1" x14ac:dyDescent="0.15">
      <c r="A190" s="336">
        <v>24110189</v>
      </c>
      <c r="B190" s="344" t="s">
        <v>73</v>
      </c>
      <c r="C190" s="344" t="s">
        <v>56</v>
      </c>
      <c r="D190" s="344" t="s">
        <v>59</v>
      </c>
      <c r="E190" s="344" t="s">
        <v>56</v>
      </c>
      <c r="F190" s="344" t="s">
        <v>124</v>
      </c>
      <c r="G190" s="345" t="s">
        <v>348</v>
      </c>
      <c r="H190" s="345" t="s">
        <v>335</v>
      </c>
      <c r="I190" s="348">
        <v>278000</v>
      </c>
      <c r="J190" s="348">
        <v>0</v>
      </c>
      <c r="K190" s="348">
        <v>0</v>
      </c>
      <c r="L190" s="347" t="e">
        <f t="shared" si="4"/>
        <v>#DIV/0!</v>
      </c>
      <c r="M190" s="348">
        <v>0</v>
      </c>
      <c r="N190" s="348">
        <v>0</v>
      </c>
      <c r="O190" s="348">
        <v>0</v>
      </c>
      <c r="P190" s="345" t="s">
        <v>1088</v>
      </c>
      <c r="Q190" s="345"/>
      <c r="R190" s="345"/>
      <c r="S190" s="344" t="s">
        <v>740</v>
      </c>
      <c r="T190" s="344" t="s">
        <v>740</v>
      </c>
      <c r="U190" s="344" t="s">
        <v>740</v>
      </c>
      <c r="V190" s="344" t="s">
        <v>740</v>
      </c>
      <c r="W190" s="344" t="e">
        <f t="shared" si="5"/>
        <v>#VALUE!</v>
      </c>
    </row>
    <row r="191" spans="1:23" ht="21" customHeight="1" x14ac:dyDescent="0.15">
      <c r="A191" s="336">
        <v>24110190</v>
      </c>
      <c r="B191" s="344" t="s">
        <v>73</v>
      </c>
      <c r="C191" s="344" t="s">
        <v>56</v>
      </c>
      <c r="D191" s="344" t="s">
        <v>59</v>
      </c>
      <c r="E191" s="344" t="s">
        <v>64</v>
      </c>
      <c r="F191" s="344" t="s">
        <v>61</v>
      </c>
      <c r="G191" s="345" t="s">
        <v>349</v>
      </c>
      <c r="H191" s="345" t="s">
        <v>335</v>
      </c>
      <c r="I191" s="348">
        <v>17372000</v>
      </c>
      <c r="J191" s="348">
        <v>17372000</v>
      </c>
      <c r="K191" s="348">
        <v>0</v>
      </c>
      <c r="L191" s="347">
        <f t="shared" si="4"/>
        <v>0</v>
      </c>
      <c r="M191" s="348">
        <v>0</v>
      </c>
      <c r="N191" s="348">
        <v>0</v>
      </c>
      <c r="O191" s="348">
        <v>-2860000</v>
      </c>
      <c r="P191" s="345" t="s">
        <v>1089</v>
      </c>
      <c r="Q191" s="345"/>
      <c r="R191" s="345"/>
      <c r="S191" s="344" t="s">
        <v>740</v>
      </c>
      <c r="T191" s="344" t="s">
        <v>740</v>
      </c>
      <c r="U191" s="344" t="s">
        <v>740</v>
      </c>
      <c r="V191" s="344" t="s">
        <v>740</v>
      </c>
      <c r="W191" s="344" t="e">
        <f t="shared" si="5"/>
        <v>#VALUE!</v>
      </c>
    </row>
    <row r="192" spans="1:23" ht="21" customHeight="1" x14ac:dyDescent="0.15">
      <c r="A192" s="336">
        <v>24110191</v>
      </c>
      <c r="B192" s="344" t="s">
        <v>73</v>
      </c>
      <c r="C192" s="344" t="s">
        <v>56</v>
      </c>
      <c r="D192" s="344" t="s">
        <v>62</v>
      </c>
      <c r="E192" s="344" t="s">
        <v>40</v>
      </c>
      <c r="F192" s="344" t="s">
        <v>61</v>
      </c>
      <c r="G192" s="345" t="s">
        <v>209</v>
      </c>
      <c r="H192" s="345" t="s">
        <v>202</v>
      </c>
      <c r="I192" s="348">
        <v>3294000</v>
      </c>
      <c r="J192" s="348">
        <v>858000</v>
      </c>
      <c r="K192" s="348">
        <v>858000</v>
      </c>
      <c r="L192" s="347">
        <f t="shared" si="4"/>
        <v>1</v>
      </c>
      <c r="M192" s="348">
        <v>0</v>
      </c>
      <c r="N192" s="348">
        <v>0</v>
      </c>
      <c r="O192" s="348">
        <v>-2058000</v>
      </c>
      <c r="P192" s="345" t="s">
        <v>652</v>
      </c>
      <c r="Q192" s="345" t="s">
        <v>640</v>
      </c>
      <c r="R192" s="345" t="s">
        <v>653</v>
      </c>
      <c r="S192" s="344" t="s">
        <v>740</v>
      </c>
      <c r="T192" s="344" t="s">
        <v>740</v>
      </c>
      <c r="U192" s="344" t="s">
        <v>740</v>
      </c>
      <c r="V192" s="344" t="s">
        <v>740</v>
      </c>
      <c r="W192" s="344" t="e">
        <f t="shared" si="5"/>
        <v>#VALUE!</v>
      </c>
    </row>
    <row r="193" spans="1:23" ht="21" customHeight="1" x14ac:dyDescent="0.15">
      <c r="A193" s="336">
        <v>24110192</v>
      </c>
      <c r="B193" s="344" t="s">
        <v>73</v>
      </c>
      <c r="C193" s="344" t="s">
        <v>56</v>
      </c>
      <c r="D193" s="344" t="s">
        <v>62</v>
      </c>
      <c r="E193" s="344" t="s">
        <v>56</v>
      </c>
      <c r="F193" s="344" t="s">
        <v>124</v>
      </c>
      <c r="G193" s="345" t="s">
        <v>529</v>
      </c>
      <c r="H193" s="345" t="s">
        <v>202</v>
      </c>
      <c r="I193" s="348">
        <v>0</v>
      </c>
      <c r="J193" s="348">
        <v>24000</v>
      </c>
      <c r="K193" s="348">
        <v>24000</v>
      </c>
      <c r="L193" s="347">
        <f t="shared" si="4"/>
        <v>1</v>
      </c>
      <c r="M193" s="348">
        <v>0</v>
      </c>
      <c r="N193" s="348">
        <v>0</v>
      </c>
      <c r="O193" s="348">
        <v>24000</v>
      </c>
      <c r="P193" s="345" t="s">
        <v>654</v>
      </c>
      <c r="Q193" s="345" t="s">
        <v>640</v>
      </c>
      <c r="R193" s="345" t="s">
        <v>655</v>
      </c>
      <c r="S193" s="344" t="s">
        <v>740</v>
      </c>
      <c r="T193" s="344" t="s">
        <v>740</v>
      </c>
      <c r="U193" s="344" t="s">
        <v>740</v>
      </c>
      <c r="V193" s="344" t="s">
        <v>740</v>
      </c>
      <c r="W193" s="344" t="e">
        <f t="shared" si="5"/>
        <v>#VALUE!</v>
      </c>
    </row>
    <row r="194" spans="1:23" ht="21" customHeight="1" x14ac:dyDescent="0.15">
      <c r="A194" s="336">
        <v>24110193</v>
      </c>
      <c r="B194" s="344" t="s">
        <v>73</v>
      </c>
      <c r="C194" s="344" t="s">
        <v>56</v>
      </c>
      <c r="D194" s="344" t="s">
        <v>71</v>
      </c>
      <c r="E194" s="344" t="s">
        <v>40</v>
      </c>
      <c r="F194" s="344" t="s">
        <v>61</v>
      </c>
      <c r="G194" s="345" t="s">
        <v>530</v>
      </c>
      <c r="H194" s="345" t="s">
        <v>123</v>
      </c>
      <c r="I194" s="348">
        <v>1841000</v>
      </c>
      <c r="J194" s="348">
        <v>1917000</v>
      </c>
      <c r="K194" s="348">
        <v>1931000</v>
      </c>
      <c r="L194" s="347">
        <f t="shared" ref="L194:L257" si="6">K194/J194</f>
        <v>1.0073030777256129</v>
      </c>
      <c r="M194" s="348">
        <v>0</v>
      </c>
      <c r="N194" s="348">
        <v>0</v>
      </c>
      <c r="O194" s="348">
        <v>751000</v>
      </c>
      <c r="P194" s="345" t="s">
        <v>1135</v>
      </c>
      <c r="Q194" s="345" t="s">
        <v>814</v>
      </c>
      <c r="R194" s="345" t="s">
        <v>1136</v>
      </c>
      <c r="S194" s="345"/>
      <c r="T194" s="344">
        <v>1841000</v>
      </c>
      <c r="U194" s="344">
        <v>1931000</v>
      </c>
      <c r="V194" s="344" t="s">
        <v>1137</v>
      </c>
      <c r="W194" s="344">
        <f t="shared" ref="W194:W257" si="7">K194/U194</f>
        <v>1</v>
      </c>
    </row>
    <row r="195" spans="1:23" ht="21" customHeight="1" x14ac:dyDescent="0.15">
      <c r="A195" s="336">
        <v>24110194</v>
      </c>
      <c r="B195" s="344" t="s">
        <v>73</v>
      </c>
      <c r="C195" s="344" t="s">
        <v>56</v>
      </c>
      <c r="D195" s="344" t="s">
        <v>245</v>
      </c>
      <c r="E195" s="344" t="s">
        <v>40</v>
      </c>
      <c r="F195" s="344" t="s">
        <v>61</v>
      </c>
      <c r="G195" s="345" t="s">
        <v>246</v>
      </c>
      <c r="H195" s="345" t="s">
        <v>233</v>
      </c>
      <c r="I195" s="348">
        <v>305000</v>
      </c>
      <c r="J195" s="348">
        <v>305000</v>
      </c>
      <c r="K195" s="348">
        <v>305000</v>
      </c>
      <c r="L195" s="347">
        <f t="shared" si="6"/>
        <v>1</v>
      </c>
      <c r="M195" s="348">
        <v>0</v>
      </c>
      <c r="N195" s="348">
        <v>0</v>
      </c>
      <c r="O195" s="348">
        <v>25000</v>
      </c>
      <c r="P195" s="345" t="s">
        <v>696</v>
      </c>
      <c r="Q195" s="345" t="s">
        <v>672</v>
      </c>
      <c r="R195" s="345" t="s">
        <v>697</v>
      </c>
      <c r="S195" s="344" t="s">
        <v>740</v>
      </c>
      <c r="T195" s="344" t="s">
        <v>740</v>
      </c>
      <c r="U195" s="344" t="s">
        <v>740</v>
      </c>
      <c r="V195" s="344" t="s">
        <v>740</v>
      </c>
      <c r="W195" s="344" t="e">
        <f t="shared" si="7"/>
        <v>#VALUE!</v>
      </c>
    </row>
    <row r="196" spans="1:23" ht="21" customHeight="1" x14ac:dyDescent="0.15">
      <c r="A196" s="336">
        <v>24110195</v>
      </c>
      <c r="B196" s="344" t="s">
        <v>73</v>
      </c>
      <c r="C196" s="344" t="s">
        <v>56</v>
      </c>
      <c r="D196" s="344" t="s">
        <v>245</v>
      </c>
      <c r="E196" s="344" t="s">
        <v>40</v>
      </c>
      <c r="F196" s="344" t="s">
        <v>52</v>
      </c>
      <c r="G196" s="345" t="s">
        <v>247</v>
      </c>
      <c r="H196" s="345" t="s">
        <v>233</v>
      </c>
      <c r="I196" s="348">
        <v>635000</v>
      </c>
      <c r="J196" s="348">
        <v>541000</v>
      </c>
      <c r="K196" s="348">
        <v>537000</v>
      </c>
      <c r="L196" s="347">
        <f t="shared" si="6"/>
        <v>0.99260628465804068</v>
      </c>
      <c r="M196" s="348">
        <v>0</v>
      </c>
      <c r="N196" s="348">
        <v>0</v>
      </c>
      <c r="O196" s="348">
        <v>149000</v>
      </c>
      <c r="P196" s="345" t="s">
        <v>698</v>
      </c>
      <c r="Q196" s="345" t="s">
        <v>672</v>
      </c>
      <c r="R196" s="345" t="s">
        <v>697</v>
      </c>
      <c r="S196" s="344" t="s">
        <v>740</v>
      </c>
      <c r="T196" s="344" t="s">
        <v>740</v>
      </c>
      <c r="U196" s="344" t="s">
        <v>740</v>
      </c>
      <c r="V196" s="344" t="s">
        <v>740</v>
      </c>
      <c r="W196" s="344" t="e">
        <f t="shared" si="7"/>
        <v>#VALUE!</v>
      </c>
    </row>
    <row r="197" spans="1:23" ht="21" customHeight="1" x14ac:dyDescent="0.15">
      <c r="A197" s="336">
        <v>24110196</v>
      </c>
      <c r="B197" s="344" t="s">
        <v>73</v>
      </c>
      <c r="C197" s="344" t="s">
        <v>56</v>
      </c>
      <c r="D197" s="344" t="s">
        <v>245</v>
      </c>
      <c r="E197" s="344" t="s">
        <v>40</v>
      </c>
      <c r="F197" s="344" t="s">
        <v>127</v>
      </c>
      <c r="G197" s="345" t="s">
        <v>248</v>
      </c>
      <c r="H197" s="345" t="s">
        <v>233</v>
      </c>
      <c r="I197" s="348">
        <v>90000</v>
      </c>
      <c r="J197" s="348">
        <v>0</v>
      </c>
      <c r="K197" s="348">
        <v>0</v>
      </c>
      <c r="L197" s="347" t="e">
        <f t="shared" si="6"/>
        <v>#DIV/0!</v>
      </c>
      <c r="M197" s="348">
        <v>0</v>
      </c>
      <c r="N197" s="348">
        <v>0</v>
      </c>
      <c r="O197" s="348">
        <v>-9000</v>
      </c>
      <c r="P197" s="345" t="s">
        <v>699</v>
      </c>
      <c r="Q197" s="345" t="s">
        <v>672</v>
      </c>
      <c r="R197" s="345" t="s">
        <v>700</v>
      </c>
      <c r="S197" s="344" t="s">
        <v>740</v>
      </c>
      <c r="T197" s="344" t="s">
        <v>740</v>
      </c>
      <c r="U197" s="344" t="s">
        <v>740</v>
      </c>
      <c r="V197" s="344" t="s">
        <v>740</v>
      </c>
      <c r="W197" s="344" t="e">
        <f t="shared" si="7"/>
        <v>#VALUE!</v>
      </c>
    </row>
    <row r="198" spans="1:23" ht="21" customHeight="1" x14ac:dyDescent="0.15">
      <c r="A198" s="336">
        <v>24110197</v>
      </c>
      <c r="B198" s="344" t="s">
        <v>73</v>
      </c>
      <c r="C198" s="344" t="s">
        <v>56</v>
      </c>
      <c r="D198" s="344" t="s">
        <v>245</v>
      </c>
      <c r="E198" s="344" t="s">
        <v>40</v>
      </c>
      <c r="F198" s="344" t="s">
        <v>129</v>
      </c>
      <c r="G198" s="345" t="s">
        <v>249</v>
      </c>
      <c r="H198" s="345" t="s">
        <v>233</v>
      </c>
      <c r="I198" s="348">
        <v>0</v>
      </c>
      <c r="J198" s="348">
        <v>0</v>
      </c>
      <c r="K198" s="348">
        <v>0</v>
      </c>
      <c r="L198" s="347" t="e">
        <f t="shared" si="6"/>
        <v>#DIV/0!</v>
      </c>
      <c r="M198" s="348">
        <v>0</v>
      </c>
      <c r="N198" s="348">
        <v>0</v>
      </c>
      <c r="O198" s="348">
        <v>-174900</v>
      </c>
      <c r="P198" s="345"/>
      <c r="Q198" s="345" t="s">
        <v>701</v>
      </c>
      <c r="R198" s="345"/>
      <c r="S198" s="344" t="s">
        <v>740</v>
      </c>
      <c r="T198" s="344" t="s">
        <v>740</v>
      </c>
      <c r="U198" s="344" t="s">
        <v>740</v>
      </c>
      <c r="V198" s="344" t="s">
        <v>740</v>
      </c>
      <c r="W198" s="344" t="e">
        <f t="shared" si="7"/>
        <v>#VALUE!</v>
      </c>
    </row>
    <row r="199" spans="1:23" ht="21" customHeight="1" x14ac:dyDescent="0.15">
      <c r="A199" s="336">
        <v>24110198</v>
      </c>
      <c r="B199" s="344" t="s">
        <v>73</v>
      </c>
      <c r="C199" s="344" t="s">
        <v>56</v>
      </c>
      <c r="D199" s="344" t="s">
        <v>245</v>
      </c>
      <c r="E199" s="344" t="s">
        <v>56</v>
      </c>
      <c r="F199" s="344" t="s">
        <v>61</v>
      </c>
      <c r="G199" s="345" t="s">
        <v>531</v>
      </c>
      <c r="H199" s="345" t="s">
        <v>233</v>
      </c>
      <c r="I199" s="348">
        <v>0</v>
      </c>
      <c r="J199" s="348">
        <v>1420000</v>
      </c>
      <c r="K199" s="348">
        <v>1438138</v>
      </c>
      <c r="L199" s="347">
        <f t="shared" si="6"/>
        <v>1.0127732394366198</v>
      </c>
      <c r="M199" s="348">
        <v>0</v>
      </c>
      <c r="N199" s="348">
        <v>0</v>
      </c>
      <c r="O199" s="348">
        <v>1438138</v>
      </c>
      <c r="P199" s="345" t="s">
        <v>702</v>
      </c>
      <c r="Q199" s="345" t="s">
        <v>672</v>
      </c>
      <c r="R199" s="345" t="s">
        <v>703</v>
      </c>
      <c r="S199" s="344" t="s">
        <v>740</v>
      </c>
      <c r="T199" s="344" t="s">
        <v>740</v>
      </c>
      <c r="U199" s="344" t="s">
        <v>740</v>
      </c>
      <c r="V199" s="344" t="s">
        <v>740</v>
      </c>
      <c r="W199" s="344" t="e">
        <f t="shared" si="7"/>
        <v>#VALUE!</v>
      </c>
    </row>
    <row r="200" spans="1:23" ht="21" customHeight="1" x14ac:dyDescent="0.15">
      <c r="A200" s="336">
        <v>24110199</v>
      </c>
      <c r="B200" s="344" t="s">
        <v>73</v>
      </c>
      <c r="C200" s="344" t="s">
        <v>56</v>
      </c>
      <c r="D200" s="344" t="s">
        <v>286</v>
      </c>
      <c r="E200" s="344" t="s">
        <v>40</v>
      </c>
      <c r="F200" s="344" t="s">
        <v>61</v>
      </c>
      <c r="G200" s="345" t="s">
        <v>299</v>
      </c>
      <c r="H200" s="345" t="s">
        <v>279</v>
      </c>
      <c r="I200" s="348">
        <v>13262000</v>
      </c>
      <c r="J200" s="348">
        <v>5243000</v>
      </c>
      <c r="K200" s="348">
        <v>5184000</v>
      </c>
      <c r="L200" s="347">
        <f t="shared" si="6"/>
        <v>0.98874690062941062</v>
      </c>
      <c r="M200" s="348">
        <v>0</v>
      </c>
      <c r="N200" s="348">
        <v>0</v>
      </c>
      <c r="O200" s="348">
        <v>-5133000</v>
      </c>
      <c r="P200" s="345" t="s">
        <v>759</v>
      </c>
      <c r="Q200" s="345" t="str">
        <f>IF(N200=0,"収入未済なし","")</f>
        <v>収入未済なし</v>
      </c>
      <c r="R200" s="345" t="s">
        <v>760</v>
      </c>
      <c r="S200" s="345" t="s">
        <v>740</v>
      </c>
      <c r="T200" s="344" t="s">
        <v>740</v>
      </c>
      <c r="U200" s="344" t="s">
        <v>740</v>
      </c>
      <c r="V200" s="344" t="s">
        <v>740</v>
      </c>
      <c r="W200" s="344" t="e">
        <f t="shared" si="7"/>
        <v>#VALUE!</v>
      </c>
    </row>
    <row r="201" spans="1:23" ht="21" customHeight="1" x14ac:dyDescent="0.15">
      <c r="A201" s="336">
        <v>24110200</v>
      </c>
      <c r="B201" s="344" t="s">
        <v>73</v>
      </c>
      <c r="C201" s="344" t="s">
        <v>56</v>
      </c>
      <c r="D201" s="344" t="s">
        <v>250</v>
      </c>
      <c r="E201" s="344" t="s">
        <v>40</v>
      </c>
      <c r="F201" s="344" t="s">
        <v>61</v>
      </c>
      <c r="G201" s="345" t="s">
        <v>251</v>
      </c>
      <c r="H201" s="345" t="s">
        <v>233</v>
      </c>
      <c r="I201" s="348">
        <v>603000</v>
      </c>
      <c r="J201" s="348">
        <v>675000</v>
      </c>
      <c r="K201" s="348">
        <v>627000</v>
      </c>
      <c r="L201" s="347">
        <f t="shared" si="6"/>
        <v>0.92888888888888888</v>
      </c>
      <c r="M201" s="348">
        <v>0</v>
      </c>
      <c r="N201" s="348">
        <v>0</v>
      </c>
      <c r="O201" s="348">
        <v>-323000</v>
      </c>
      <c r="P201" s="345" t="s">
        <v>704</v>
      </c>
      <c r="Q201" s="345" t="s">
        <v>672</v>
      </c>
      <c r="R201" s="345" t="s">
        <v>705</v>
      </c>
      <c r="S201" s="344" t="s">
        <v>740</v>
      </c>
      <c r="T201" s="344" t="s">
        <v>740</v>
      </c>
      <c r="U201" s="344" t="s">
        <v>740</v>
      </c>
      <c r="V201" s="344" t="s">
        <v>740</v>
      </c>
      <c r="W201" s="344" t="e">
        <f t="shared" si="7"/>
        <v>#VALUE!</v>
      </c>
    </row>
    <row r="202" spans="1:23" ht="21" customHeight="1" x14ac:dyDescent="0.15">
      <c r="A202" s="336">
        <v>24110201</v>
      </c>
      <c r="B202" s="344" t="s">
        <v>73</v>
      </c>
      <c r="C202" s="344" t="s">
        <v>56</v>
      </c>
      <c r="D202" s="344" t="s">
        <v>250</v>
      </c>
      <c r="E202" s="344" t="s">
        <v>40</v>
      </c>
      <c r="F202" s="344" t="s">
        <v>124</v>
      </c>
      <c r="G202" s="345" t="s">
        <v>350</v>
      </c>
      <c r="H202" s="345" t="s">
        <v>335</v>
      </c>
      <c r="I202" s="348">
        <v>4029000</v>
      </c>
      <c r="J202" s="348">
        <v>4029000</v>
      </c>
      <c r="K202" s="348">
        <v>2628000</v>
      </c>
      <c r="L202" s="347">
        <f t="shared" si="6"/>
        <v>0.65227103499627703</v>
      </c>
      <c r="M202" s="348">
        <v>0</v>
      </c>
      <c r="N202" s="348">
        <v>0</v>
      </c>
      <c r="O202" s="348">
        <v>59000</v>
      </c>
      <c r="P202" s="345" t="s">
        <v>1090</v>
      </c>
      <c r="Q202" s="345"/>
      <c r="R202" s="345"/>
      <c r="S202" s="344" t="s">
        <v>740</v>
      </c>
      <c r="T202" s="344" t="s">
        <v>740</v>
      </c>
      <c r="U202" s="344" t="s">
        <v>740</v>
      </c>
      <c r="V202" s="344" t="s">
        <v>740</v>
      </c>
      <c r="W202" s="344" t="e">
        <f t="shared" si="7"/>
        <v>#VALUE!</v>
      </c>
    </row>
    <row r="203" spans="1:23" ht="21" customHeight="1" x14ac:dyDescent="0.15">
      <c r="A203" s="336">
        <v>24110202</v>
      </c>
      <c r="B203" s="344" t="s">
        <v>73</v>
      </c>
      <c r="C203" s="344" t="s">
        <v>56</v>
      </c>
      <c r="D203" s="344" t="s">
        <v>250</v>
      </c>
      <c r="E203" s="344" t="s">
        <v>40</v>
      </c>
      <c r="F203" s="344" t="s">
        <v>44</v>
      </c>
      <c r="G203" s="345" t="s">
        <v>351</v>
      </c>
      <c r="H203" s="345" t="s">
        <v>335</v>
      </c>
      <c r="I203" s="348">
        <v>160000</v>
      </c>
      <c r="J203" s="348">
        <v>160000</v>
      </c>
      <c r="K203" s="348">
        <v>160000</v>
      </c>
      <c r="L203" s="347">
        <f t="shared" si="6"/>
        <v>1</v>
      </c>
      <c r="M203" s="348">
        <v>0</v>
      </c>
      <c r="N203" s="348">
        <v>0</v>
      </c>
      <c r="O203" s="348">
        <v>0</v>
      </c>
      <c r="P203" s="345" t="s">
        <v>1091</v>
      </c>
      <c r="Q203" s="345"/>
      <c r="R203" s="345"/>
      <c r="S203" s="344" t="s">
        <v>740</v>
      </c>
      <c r="T203" s="344" t="s">
        <v>740</v>
      </c>
      <c r="U203" s="344" t="s">
        <v>740</v>
      </c>
      <c r="V203" s="344" t="s">
        <v>740</v>
      </c>
      <c r="W203" s="344" t="e">
        <f t="shared" si="7"/>
        <v>#VALUE!</v>
      </c>
    </row>
    <row r="204" spans="1:23" ht="21" customHeight="1" x14ac:dyDescent="0.15">
      <c r="A204" s="336">
        <v>24110203</v>
      </c>
      <c r="B204" s="344" t="s">
        <v>73</v>
      </c>
      <c r="C204" s="344" t="s">
        <v>56</v>
      </c>
      <c r="D204" s="344" t="s">
        <v>289</v>
      </c>
      <c r="E204" s="344" t="s">
        <v>40</v>
      </c>
      <c r="F204" s="344" t="s">
        <v>61</v>
      </c>
      <c r="G204" s="345" t="s">
        <v>404</v>
      </c>
      <c r="H204" s="345" t="s">
        <v>365</v>
      </c>
      <c r="I204" s="348">
        <v>8600000</v>
      </c>
      <c r="J204" s="348">
        <v>7900000</v>
      </c>
      <c r="K204" s="348">
        <v>7900000</v>
      </c>
      <c r="L204" s="347">
        <f t="shared" si="6"/>
        <v>1</v>
      </c>
      <c r="M204" s="348">
        <v>0</v>
      </c>
      <c r="N204" s="348">
        <v>0</v>
      </c>
      <c r="O204" s="348">
        <v>2600000</v>
      </c>
      <c r="P204" s="345" t="s">
        <v>972</v>
      </c>
      <c r="Q204" s="345" t="s">
        <v>640</v>
      </c>
      <c r="R204" s="345" t="s">
        <v>640</v>
      </c>
      <c r="S204" s="345" t="s">
        <v>640</v>
      </c>
      <c r="T204" s="344" t="s">
        <v>640</v>
      </c>
      <c r="U204" s="344" t="s">
        <v>640</v>
      </c>
      <c r="V204" s="344" t="s">
        <v>640</v>
      </c>
      <c r="W204" s="344" t="e">
        <f t="shared" si="7"/>
        <v>#VALUE!</v>
      </c>
    </row>
    <row r="205" spans="1:23" ht="21" customHeight="1" x14ac:dyDescent="0.15">
      <c r="A205" s="336">
        <v>24110204</v>
      </c>
      <c r="B205" s="344" t="s">
        <v>73</v>
      </c>
      <c r="C205" s="344" t="s">
        <v>64</v>
      </c>
      <c r="D205" s="344" t="s">
        <v>40</v>
      </c>
      <c r="E205" s="344" t="s">
        <v>40</v>
      </c>
      <c r="F205" s="344" t="s">
        <v>61</v>
      </c>
      <c r="G205" s="345" t="s">
        <v>405</v>
      </c>
      <c r="H205" s="345" t="s">
        <v>365</v>
      </c>
      <c r="I205" s="348">
        <v>11497000</v>
      </c>
      <c r="J205" s="348">
        <v>11497000</v>
      </c>
      <c r="K205" s="348">
        <v>11644143</v>
      </c>
      <c r="L205" s="347">
        <f t="shared" si="6"/>
        <v>1.0127983821866573</v>
      </c>
      <c r="M205" s="348">
        <v>0</v>
      </c>
      <c r="N205" s="348">
        <v>0</v>
      </c>
      <c r="O205" s="348">
        <v>-798042</v>
      </c>
      <c r="P205" s="345" t="s">
        <v>973</v>
      </c>
      <c r="Q205" s="345" t="s">
        <v>640</v>
      </c>
      <c r="R205" s="345" t="s">
        <v>974</v>
      </c>
      <c r="S205" s="345" t="s">
        <v>640</v>
      </c>
      <c r="T205" s="344" t="s">
        <v>640</v>
      </c>
      <c r="U205" s="344" t="s">
        <v>640</v>
      </c>
      <c r="V205" s="344" t="s">
        <v>640</v>
      </c>
      <c r="W205" s="344" t="e">
        <f t="shared" si="7"/>
        <v>#VALUE!</v>
      </c>
    </row>
    <row r="206" spans="1:23" ht="21" customHeight="1" x14ac:dyDescent="0.15">
      <c r="A206" s="336">
        <v>24110205</v>
      </c>
      <c r="B206" s="344" t="s">
        <v>73</v>
      </c>
      <c r="C206" s="344" t="s">
        <v>64</v>
      </c>
      <c r="D206" s="344" t="s">
        <v>40</v>
      </c>
      <c r="E206" s="344" t="s">
        <v>56</v>
      </c>
      <c r="F206" s="344" t="s">
        <v>61</v>
      </c>
      <c r="G206" s="345" t="s">
        <v>406</v>
      </c>
      <c r="H206" s="345" t="s">
        <v>365</v>
      </c>
      <c r="I206" s="348">
        <v>15000</v>
      </c>
      <c r="J206" s="348">
        <v>15000</v>
      </c>
      <c r="K206" s="348">
        <v>15013</v>
      </c>
      <c r="L206" s="347">
        <f t="shared" si="6"/>
        <v>1.0008666666666666</v>
      </c>
      <c r="M206" s="348">
        <v>0</v>
      </c>
      <c r="N206" s="348">
        <v>0</v>
      </c>
      <c r="O206" s="348">
        <v>490</v>
      </c>
      <c r="P206" s="345" t="s">
        <v>975</v>
      </c>
      <c r="Q206" s="345" t="s">
        <v>640</v>
      </c>
      <c r="R206" s="345"/>
      <c r="S206" s="344" t="s">
        <v>740</v>
      </c>
      <c r="T206" s="344" t="s">
        <v>740</v>
      </c>
      <c r="U206" s="344" t="s">
        <v>740</v>
      </c>
      <c r="V206" s="344" t="s">
        <v>740</v>
      </c>
      <c r="W206" s="344" t="e">
        <f t="shared" si="7"/>
        <v>#VALUE!</v>
      </c>
    </row>
    <row r="207" spans="1:23" ht="21" customHeight="1" x14ac:dyDescent="0.15">
      <c r="A207" s="336">
        <v>24110206</v>
      </c>
      <c r="B207" s="344" t="s">
        <v>73</v>
      </c>
      <c r="C207" s="344" t="s">
        <v>64</v>
      </c>
      <c r="D207" s="344" t="s">
        <v>40</v>
      </c>
      <c r="E207" s="344" t="s">
        <v>64</v>
      </c>
      <c r="F207" s="344" t="s">
        <v>61</v>
      </c>
      <c r="G207" s="345" t="s">
        <v>532</v>
      </c>
      <c r="H207" s="345" t="s">
        <v>533</v>
      </c>
      <c r="I207" s="348">
        <v>0</v>
      </c>
      <c r="J207" s="348">
        <v>0</v>
      </c>
      <c r="K207" s="348">
        <v>0</v>
      </c>
      <c r="L207" s="347" t="e">
        <f t="shared" si="6"/>
        <v>#DIV/0!</v>
      </c>
      <c r="M207" s="348">
        <v>0</v>
      </c>
      <c r="N207" s="348">
        <v>0</v>
      </c>
      <c r="O207" s="348">
        <v>-2956605</v>
      </c>
      <c r="P207" s="345" t="s">
        <v>964</v>
      </c>
      <c r="Q207" s="345" t="s">
        <v>640</v>
      </c>
      <c r="R207" s="345"/>
      <c r="S207" s="344" t="s">
        <v>740</v>
      </c>
      <c r="T207" s="344" t="s">
        <v>740</v>
      </c>
      <c r="U207" s="344" t="s">
        <v>740</v>
      </c>
      <c r="V207" s="344" t="s">
        <v>740</v>
      </c>
      <c r="W207" s="344" t="e">
        <f t="shared" si="7"/>
        <v>#VALUE!</v>
      </c>
    </row>
    <row r="208" spans="1:23" ht="21" customHeight="1" x14ac:dyDescent="0.15">
      <c r="A208" s="336">
        <v>24110207</v>
      </c>
      <c r="B208" s="344" t="s">
        <v>73</v>
      </c>
      <c r="C208" s="344" t="s">
        <v>64</v>
      </c>
      <c r="D208" s="344" t="s">
        <v>40</v>
      </c>
      <c r="E208" s="344" t="s">
        <v>64</v>
      </c>
      <c r="F208" s="344" t="s">
        <v>85</v>
      </c>
      <c r="G208" s="345" t="s">
        <v>534</v>
      </c>
      <c r="H208" s="345" t="s">
        <v>533</v>
      </c>
      <c r="I208" s="348">
        <v>0</v>
      </c>
      <c r="J208" s="348">
        <v>1000</v>
      </c>
      <c r="K208" s="348">
        <v>0</v>
      </c>
      <c r="L208" s="347">
        <f t="shared" si="6"/>
        <v>0</v>
      </c>
      <c r="M208" s="348">
        <v>0</v>
      </c>
      <c r="N208" s="348">
        <v>0</v>
      </c>
      <c r="O208" s="348">
        <v>0</v>
      </c>
      <c r="P208" s="345" t="s">
        <v>964</v>
      </c>
      <c r="Q208" s="345" t="s">
        <v>640</v>
      </c>
      <c r="R208" s="345"/>
      <c r="S208" s="344" t="s">
        <v>740</v>
      </c>
      <c r="T208" s="344" t="s">
        <v>740</v>
      </c>
      <c r="U208" s="344" t="s">
        <v>740</v>
      </c>
      <c r="V208" s="344" t="s">
        <v>740</v>
      </c>
      <c r="W208" s="344" t="e">
        <f t="shared" si="7"/>
        <v>#VALUE!</v>
      </c>
    </row>
    <row r="209" spans="1:23" ht="21" customHeight="1" x14ac:dyDescent="0.15">
      <c r="A209" s="336">
        <v>24110208</v>
      </c>
      <c r="B209" s="344" t="s">
        <v>73</v>
      </c>
      <c r="C209" s="344" t="s">
        <v>64</v>
      </c>
      <c r="D209" s="344" t="s">
        <v>40</v>
      </c>
      <c r="E209" s="344" t="s">
        <v>64</v>
      </c>
      <c r="F209" s="344" t="s">
        <v>264</v>
      </c>
      <c r="G209" s="345" t="s">
        <v>535</v>
      </c>
      <c r="H209" s="345" t="s">
        <v>533</v>
      </c>
      <c r="I209" s="348">
        <v>0</v>
      </c>
      <c r="J209" s="348">
        <v>8450000</v>
      </c>
      <c r="K209" s="348">
        <v>7492520</v>
      </c>
      <c r="L209" s="347">
        <f t="shared" si="6"/>
        <v>0.8866887573964497</v>
      </c>
      <c r="M209" s="348">
        <v>0</v>
      </c>
      <c r="N209" s="348">
        <v>0</v>
      </c>
      <c r="O209" s="348">
        <v>7492520</v>
      </c>
      <c r="P209" s="345" t="s">
        <v>1160</v>
      </c>
      <c r="Q209" s="345" t="s">
        <v>814</v>
      </c>
      <c r="R209" s="345"/>
      <c r="S209" s="344" t="s">
        <v>740</v>
      </c>
      <c r="T209" s="344" t="s">
        <v>740</v>
      </c>
      <c r="U209" s="344" t="s">
        <v>740</v>
      </c>
      <c r="V209" s="344" t="s">
        <v>740</v>
      </c>
      <c r="W209" s="344" t="e">
        <f t="shared" si="7"/>
        <v>#VALUE!</v>
      </c>
    </row>
    <row r="210" spans="1:23" ht="21" customHeight="1" x14ac:dyDescent="0.15">
      <c r="A210" s="336">
        <v>24110209</v>
      </c>
      <c r="B210" s="344" t="s">
        <v>73</v>
      </c>
      <c r="C210" s="344" t="s">
        <v>64</v>
      </c>
      <c r="D210" s="344" t="s">
        <v>40</v>
      </c>
      <c r="E210" s="344" t="s">
        <v>64</v>
      </c>
      <c r="F210" s="344" t="s">
        <v>133</v>
      </c>
      <c r="G210" s="345" t="s">
        <v>536</v>
      </c>
      <c r="H210" s="345" t="s">
        <v>533</v>
      </c>
      <c r="I210" s="348">
        <v>0</v>
      </c>
      <c r="J210" s="348">
        <v>1000</v>
      </c>
      <c r="K210" s="348">
        <v>14964</v>
      </c>
      <c r="L210" s="347">
        <f t="shared" si="6"/>
        <v>14.964</v>
      </c>
      <c r="M210" s="348">
        <v>0</v>
      </c>
      <c r="N210" s="348">
        <v>0</v>
      </c>
      <c r="O210" s="348">
        <v>14964</v>
      </c>
      <c r="P210" s="345" t="s">
        <v>1161</v>
      </c>
      <c r="Q210" s="345" t="s">
        <v>814</v>
      </c>
      <c r="R210" s="345"/>
      <c r="S210" s="344" t="s">
        <v>740</v>
      </c>
      <c r="T210" s="344" t="s">
        <v>740</v>
      </c>
      <c r="U210" s="344" t="s">
        <v>740</v>
      </c>
      <c r="V210" s="344" t="s">
        <v>740</v>
      </c>
      <c r="W210" s="344" t="e">
        <f t="shared" si="7"/>
        <v>#VALUE!</v>
      </c>
    </row>
    <row r="211" spans="1:23" ht="21" customHeight="1" x14ac:dyDescent="0.15">
      <c r="A211" s="336">
        <v>24110210</v>
      </c>
      <c r="B211" s="344" t="s">
        <v>73</v>
      </c>
      <c r="C211" s="344" t="s">
        <v>64</v>
      </c>
      <c r="D211" s="344" t="s">
        <v>40</v>
      </c>
      <c r="E211" s="344" t="s">
        <v>59</v>
      </c>
      <c r="F211" s="344" t="s">
        <v>61</v>
      </c>
      <c r="G211" s="345" t="s">
        <v>122</v>
      </c>
      <c r="H211" s="345" t="s">
        <v>46</v>
      </c>
      <c r="I211" s="348">
        <v>6000</v>
      </c>
      <c r="J211" s="348">
        <v>7000</v>
      </c>
      <c r="K211" s="348">
        <v>7000</v>
      </c>
      <c r="L211" s="347">
        <f t="shared" si="6"/>
        <v>1</v>
      </c>
      <c r="M211" s="348">
        <v>0</v>
      </c>
      <c r="N211" s="348">
        <v>0</v>
      </c>
      <c r="O211" s="348">
        <v>0</v>
      </c>
      <c r="P211" s="345" t="s">
        <v>122</v>
      </c>
      <c r="Q211" s="345" t="s">
        <v>814</v>
      </c>
      <c r="R211" s="345" t="s">
        <v>641</v>
      </c>
      <c r="S211" s="345" t="s">
        <v>640</v>
      </c>
      <c r="T211" s="344" t="s">
        <v>640</v>
      </c>
      <c r="U211" s="344" t="s">
        <v>640</v>
      </c>
      <c r="V211" s="344" t="s">
        <v>640</v>
      </c>
      <c r="W211" s="344" t="e">
        <f t="shared" si="7"/>
        <v>#VALUE!</v>
      </c>
    </row>
    <row r="212" spans="1:23" ht="21" customHeight="1" x14ac:dyDescent="0.15">
      <c r="A212" s="336">
        <v>24110211</v>
      </c>
      <c r="B212" s="344" t="s">
        <v>73</v>
      </c>
      <c r="C212" s="344" t="s">
        <v>64</v>
      </c>
      <c r="D212" s="344" t="s">
        <v>40</v>
      </c>
      <c r="E212" s="344" t="s">
        <v>59</v>
      </c>
      <c r="F212" s="344" t="s">
        <v>124</v>
      </c>
      <c r="G212" s="345" t="s">
        <v>125</v>
      </c>
      <c r="H212" s="345" t="s">
        <v>46</v>
      </c>
      <c r="I212" s="348">
        <v>55000</v>
      </c>
      <c r="J212" s="348">
        <v>60000</v>
      </c>
      <c r="K212" s="348">
        <v>60000</v>
      </c>
      <c r="L212" s="347">
        <f t="shared" si="6"/>
        <v>1</v>
      </c>
      <c r="M212" s="348">
        <v>0</v>
      </c>
      <c r="N212" s="348">
        <v>0</v>
      </c>
      <c r="O212" s="348">
        <v>1000</v>
      </c>
      <c r="P212" s="345" t="s">
        <v>125</v>
      </c>
      <c r="Q212" s="345" t="s">
        <v>814</v>
      </c>
      <c r="R212" s="345" t="s">
        <v>836</v>
      </c>
      <c r="S212" s="345" t="s">
        <v>640</v>
      </c>
      <c r="T212" s="344" t="s">
        <v>640</v>
      </c>
      <c r="U212" s="344" t="s">
        <v>640</v>
      </c>
      <c r="V212" s="344" t="s">
        <v>640</v>
      </c>
      <c r="W212" s="344" t="e">
        <f t="shared" si="7"/>
        <v>#VALUE!</v>
      </c>
    </row>
    <row r="213" spans="1:23" ht="21" customHeight="1" x14ac:dyDescent="0.15">
      <c r="A213" s="336">
        <v>24110212</v>
      </c>
      <c r="B213" s="344" t="s">
        <v>73</v>
      </c>
      <c r="C213" s="344" t="s">
        <v>64</v>
      </c>
      <c r="D213" s="344" t="s">
        <v>40</v>
      </c>
      <c r="E213" s="344" t="s">
        <v>59</v>
      </c>
      <c r="F213" s="344" t="s">
        <v>127</v>
      </c>
      <c r="G213" s="345" t="s">
        <v>128</v>
      </c>
      <c r="H213" s="345" t="s">
        <v>46</v>
      </c>
      <c r="I213" s="348">
        <v>0</v>
      </c>
      <c r="J213" s="348">
        <v>0</v>
      </c>
      <c r="K213" s="348">
        <v>0</v>
      </c>
      <c r="L213" s="347" t="e">
        <f t="shared" si="6"/>
        <v>#DIV/0!</v>
      </c>
      <c r="M213" s="348">
        <v>0</v>
      </c>
      <c r="N213" s="348">
        <v>0</v>
      </c>
      <c r="O213" s="348">
        <v>-243095</v>
      </c>
      <c r="P213" s="345" t="s">
        <v>128</v>
      </c>
      <c r="Q213" s="345" t="s">
        <v>814</v>
      </c>
      <c r="R213" s="345" t="s">
        <v>837</v>
      </c>
      <c r="S213" s="345" t="s">
        <v>640</v>
      </c>
      <c r="T213" s="344" t="s">
        <v>640</v>
      </c>
      <c r="U213" s="344" t="s">
        <v>640</v>
      </c>
      <c r="V213" s="344" t="s">
        <v>640</v>
      </c>
      <c r="W213" s="344" t="e">
        <f t="shared" si="7"/>
        <v>#VALUE!</v>
      </c>
    </row>
    <row r="214" spans="1:23" ht="21" customHeight="1" x14ac:dyDescent="0.15">
      <c r="A214" s="336">
        <v>24110213</v>
      </c>
      <c r="B214" s="344" t="s">
        <v>73</v>
      </c>
      <c r="C214" s="344" t="s">
        <v>64</v>
      </c>
      <c r="D214" s="344" t="s">
        <v>40</v>
      </c>
      <c r="E214" s="344" t="s">
        <v>59</v>
      </c>
      <c r="F214" s="344" t="s">
        <v>129</v>
      </c>
      <c r="G214" s="345" t="s">
        <v>130</v>
      </c>
      <c r="H214" s="345" t="s">
        <v>46</v>
      </c>
      <c r="I214" s="348">
        <v>4000</v>
      </c>
      <c r="J214" s="348">
        <v>4000</v>
      </c>
      <c r="K214" s="348">
        <v>4000</v>
      </c>
      <c r="L214" s="347">
        <f t="shared" si="6"/>
        <v>1</v>
      </c>
      <c r="M214" s="348">
        <v>0</v>
      </c>
      <c r="N214" s="348">
        <v>0</v>
      </c>
      <c r="O214" s="348">
        <v>0</v>
      </c>
      <c r="P214" s="345" t="s">
        <v>130</v>
      </c>
      <c r="Q214" s="345" t="s">
        <v>814</v>
      </c>
      <c r="R214" s="345" t="s">
        <v>641</v>
      </c>
      <c r="S214" s="345" t="s">
        <v>640</v>
      </c>
      <c r="T214" s="344" t="s">
        <v>640</v>
      </c>
      <c r="U214" s="344" t="s">
        <v>640</v>
      </c>
      <c r="V214" s="344" t="s">
        <v>640</v>
      </c>
      <c r="W214" s="344" t="e">
        <f t="shared" si="7"/>
        <v>#VALUE!</v>
      </c>
    </row>
    <row r="215" spans="1:23" ht="21" customHeight="1" x14ac:dyDescent="0.15">
      <c r="A215" s="336">
        <v>24110214</v>
      </c>
      <c r="B215" s="344" t="s">
        <v>73</v>
      </c>
      <c r="C215" s="344" t="s">
        <v>64</v>
      </c>
      <c r="D215" s="344" t="s">
        <v>40</v>
      </c>
      <c r="E215" s="344" t="s">
        <v>59</v>
      </c>
      <c r="F215" s="344" t="s">
        <v>131</v>
      </c>
      <c r="G215" s="345" t="s">
        <v>132</v>
      </c>
      <c r="H215" s="345" t="s">
        <v>46</v>
      </c>
      <c r="I215" s="348">
        <v>3000</v>
      </c>
      <c r="J215" s="348">
        <v>0</v>
      </c>
      <c r="K215" s="348">
        <v>0</v>
      </c>
      <c r="L215" s="347" t="e">
        <f t="shared" si="6"/>
        <v>#DIV/0!</v>
      </c>
      <c r="M215" s="348">
        <v>0</v>
      </c>
      <c r="N215" s="348">
        <v>0</v>
      </c>
      <c r="O215" s="348">
        <v>-347000</v>
      </c>
      <c r="P215" s="345" t="s">
        <v>132</v>
      </c>
      <c r="Q215" s="345" t="s">
        <v>814</v>
      </c>
      <c r="R215" s="345" t="s">
        <v>837</v>
      </c>
      <c r="S215" s="345" t="s">
        <v>640</v>
      </c>
      <c r="T215" s="344" t="s">
        <v>640</v>
      </c>
      <c r="U215" s="344" t="s">
        <v>640</v>
      </c>
      <c r="V215" s="344" t="s">
        <v>640</v>
      </c>
      <c r="W215" s="344" t="e">
        <f t="shared" si="7"/>
        <v>#VALUE!</v>
      </c>
    </row>
    <row r="216" spans="1:23" ht="21" customHeight="1" x14ac:dyDescent="0.15">
      <c r="A216" s="336">
        <v>24110215</v>
      </c>
      <c r="B216" s="344" t="s">
        <v>73</v>
      </c>
      <c r="C216" s="344" t="s">
        <v>64</v>
      </c>
      <c r="D216" s="344" t="s">
        <v>40</v>
      </c>
      <c r="E216" s="344" t="s">
        <v>59</v>
      </c>
      <c r="F216" s="344" t="s">
        <v>133</v>
      </c>
      <c r="G216" s="345" t="s">
        <v>134</v>
      </c>
      <c r="H216" s="345" t="s">
        <v>46</v>
      </c>
      <c r="I216" s="348">
        <v>182000</v>
      </c>
      <c r="J216" s="348">
        <v>189000</v>
      </c>
      <c r="K216" s="348">
        <v>156121</v>
      </c>
      <c r="L216" s="347">
        <f t="shared" si="6"/>
        <v>0.82603703703703701</v>
      </c>
      <c r="M216" s="348">
        <v>0</v>
      </c>
      <c r="N216" s="348">
        <v>0</v>
      </c>
      <c r="O216" s="348">
        <v>155109</v>
      </c>
      <c r="P216" s="345" t="s">
        <v>134</v>
      </c>
      <c r="Q216" s="345" t="s">
        <v>814</v>
      </c>
      <c r="R216" s="345" t="s">
        <v>838</v>
      </c>
      <c r="S216" s="345" t="s">
        <v>640</v>
      </c>
      <c r="T216" s="344" t="s">
        <v>640</v>
      </c>
      <c r="U216" s="344" t="s">
        <v>640</v>
      </c>
      <c r="V216" s="344" t="s">
        <v>640</v>
      </c>
      <c r="W216" s="344" t="e">
        <f t="shared" si="7"/>
        <v>#VALUE!</v>
      </c>
    </row>
    <row r="217" spans="1:23" ht="21" customHeight="1" x14ac:dyDescent="0.15">
      <c r="A217" s="336">
        <v>24110216</v>
      </c>
      <c r="B217" s="344" t="s">
        <v>73</v>
      </c>
      <c r="C217" s="344" t="s">
        <v>64</v>
      </c>
      <c r="D217" s="344" t="s">
        <v>40</v>
      </c>
      <c r="E217" s="344" t="s">
        <v>59</v>
      </c>
      <c r="F217" s="344" t="s">
        <v>137</v>
      </c>
      <c r="G217" s="345" t="s">
        <v>138</v>
      </c>
      <c r="H217" s="345" t="s">
        <v>46</v>
      </c>
      <c r="I217" s="348">
        <v>126000</v>
      </c>
      <c r="J217" s="348">
        <v>176000</v>
      </c>
      <c r="K217" s="348">
        <v>176000</v>
      </c>
      <c r="L217" s="347">
        <f t="shared" si="6"/>
        <v>1</v>
      </c>
      <c r="M217" s="348">
        <v>0</v>
      </c>
      <c r="N217" s="348">
        <v>0</v>
      </c>
      <c r="O217" s="348">
        <v>176000</v>
      </c>
      <c r="P217" s="345" t="s">
        <v>134</v>
      </c>
      <c r="Q217" s="345" t="s">
        <v>814</v>
      </c>
      <c r="R217" s="345" t="s">
        <v>839</v>
      </c>
      <c r="S217" s="345" t="s">
        <v>640</v>
      </c>
      <c r="T217" s="344" t="s">
        <v>640</v>
      </c>
      <c r="U217" s="344" t="s">
        <v>640</v>
      </c>
      <c r="V217" s="344" t="s">
        <v>640</v>
      </c>
      <c r="W217" s="344" t="e">
        <f t="shared" si="7"/>
        <v>#VALUE!</v>
      </c>
    </row>
    <row r="218" spans="1:23" ht="21" customHeight="1" x14ac:dyDescent="0.15">
      <c r="A218" s="336">
        <v>24110217</v>
      </c>
      <c r="B218" s="344" t="s">
        <v>73</v>
      </c>
      <c r="C218" s="344" t="s">
        <v>64</v>
      </c>
      <c r="D218" s="344" t="s">
        <v>40</v>
      </c>
      <c r="E218" s="344" t="s">
        <v>59</v>
      </c>
      <c r="F218" s="344" t="s">
        <v>537</v>
      </c>
      <c r="G218" s="345" t="s">
        <v>538</v>
      </c>
      <c r="H218" s="345" t="s">
        <v>46</v>
      </c>
      <c r="I218" s="348">
        <v>1507000</v>
      </c>
      <c r="J218" s="348">
        <v>1218000</v>
      </c>
      <c r="K218" s="348">
        <v>1027434</v>
      </c>
      <c r="L218" s="347">
        <f t="shared" si="6"/>
        <v>0.84354187192118224</v>
      </c>
      <c r="M218" s="348">
        <v>0</v>
      </c>
      <c r="N218" s="348">
        <v>0</v>
      </c>
      <c r="O218" s="348">
        <v>1027434</v>
      </c>
      <c r="P218" s="345" t="s">
        <v>538</v>
      </c>
      <c r="Q218" s="345" t="s">
        <v>814</v>
      </c>
      <c r="R218" s="345" t="s">
        <v>838</v>
      </c>
      <c r="S218" s="345" t="s">
        <v>640</v>
      </c>
      <c r="T218" s="344" t="s">
        <v>640</v>
      </c>
      <c r="U218" s="344" t="s">
        <v>640</v>
      </c>
      <c r="V218" s="344" t="s">
        <v>640</v>
      </c>
      <c r="W218" s="344" t="e">
        <f t="shared" si="7"/>
        <v>#VALUE!</v>
      </c>
    </row>
    <row r="219" spans="1:23" ht="21" customHeight="1" x14ac:dyDescent="0.15">
      <c r="A219" s="336">
        <v>24110218</v>
      </c>
      <c r="B219" s="344" t="s">
        <v>73</v>
      </c>
      <c r="C219" s="344" t="s">
        <v>64</v>
      </c>
      <c r="D219" s="344" t="s">
        <v>56</v>
      </c>
      <c r="E219" s="344" t="s">
        <v>40</v>
      </c>
      <c r="F219" s="344" t="s">
        <v>61</v>
      </c>
      <c r="G219" s="345" t="s">
        <v>442</v>
      </c>
      <c r="H219" s="345" t="s">
        <v>509</v>
      </c>
      <c r="I219" s="348">
        <v>0</v>
      </c>
      <c r="J219" s="348">
        <v>75000</v>
      </c>
      <c r="K219" s="348">
        <v>76000</v>
      </c>
      <c r="L219" s="347">
        <f t="shared" si="6"/>
        <v>1.0133333333333334</v>
      </c>
      <c r="M219" s="348">
        <v>0</v>
      </c>
      <c r="N219" s="348">
        <v>0</v>
      </c>
      <c r="O219" s="348">
        <v>0</v>
      </c>
      <c r="P219" s="345" t="s">
        <v>900</v>
      </c>
      <c r="Q219" s="345" t="s">
        <v>630</v>
      </c>
      <c r="R219" s="345" t="s">
        <v>634</v>
      </c>
      <c r="S219" s="344" t="s">
        <v>740</v>
      </c>
      <c r="T219" s="344" t="s">
        <v>740</v>
      </c>
      <c r="U219" s="344" t="s">
        <v>740</v>
      </c>
      <c r="V219" s="344" t="s">
        <v>740</v>
      </c>
      <c r="W219" s="344" t="e">
        <f t="shared" si="7"/>
        <v>#VALUE!</v>
      </c>
    </row>
    <row r="220" spans="1:23" ht="21" customHeight="1" x14ac:dyDescent="0.15">
      <c r="A220" s="336">
        <v>24110219</v>
      </c>
      <c r="B220" s="344" t="s">
        <v>73</v>
      </c>
      <c r="C220" s="344" t="s">
        <v>64</v>
      </c>
      <c r="D220" s="344" t="s">
        <v>56</v>
      </c>
      <c r="E220" s="344" t="s">
        <v>40</v>
      </c>
      <c r="F220" s="344" t="s">
        <v>124</v>
      </c>
      <c r="G220" s="345" t="s">
        <v>443</v>
      </c>
      <c r="H220" s="345" t="s">
        <v>509</v>
      </c>
      <c r="I220" s="348">
        <v>345000</v>
      </c>
      <c r="J220" s="348">
        <v>345000</v>
      </c>
      <c r="K220" s="348">
        <v>345000</v>
      </c>
      <c r="L220" s="347">
        <f t="shared" si="6"/>
        <v>1</v>
      </c>
      <c r="M220" s="348">
        <v>0</v>
      </c>
      <c r="N220" s="348">
        <v>0</v>
      </c>
      <c r="O220" s="348">
        <v>34000</v>
      </c>
      <c r="P220" s="345" t="s">
        <v>901</v>
      </c>
      <c r="Q220" s="345" t="s">
        <v>630</v>
      </c>
      <c r="R220" s="345" t="s">
        <v>634</v>
      </c>
      <c r="S220" s="344" t="s">
        <v>740</v>
      </c>
      <c r="T220" s="344" t="s">
        <v>740</v>
      </c>
      <c r="U220" s="344" t="s">
        <v>740</v>
      </c>
      <c r="V220" s="344" t="s">
        <v>740</v>
      </c>
      <c r="W220" s="344" t="e">
        <f t="shared" si="7"/>
        <v>#VALUE!</v>
      </c>
    </row>
    <row r="221" spans="1:23" ht="21" customHeight="1" x14ac:dyDescent="0.15">
      <c r="A221" s="336">
        <v>24110220</v>
      </c>
      <c r="B221" s="344" t="s">
        <v>73</v>
      </c>
      <c r="C221" s="344" t="s">
        <v>64</v>
      </c>
      <c r="D221" s="344" t="s">
        <v>64</v>
      </c>
      <c r="E221" s="344" t="s">
        <v>40</v>
      </c>
      <c r="F221" s="344" t="s">
        <v>61</v>
      </c>
      <c r="G221" s="345" t="s">
        <v>210</v>
      </c>
      <c r="H221" s="345" t="s">
        <v>202</v>
      </c>
      <c r="I221" s="348">
        <v>0</v>
      </c>
      <c r="J221" s="348">
        <v>0</v>
      </c>
      <c r="K221" s="348">
        <v>0</v>
      </c>
      <c r="L221" s="347" t="e">
        <f t="shared" si="6"/>
        <v>#DIV/0!</v>
      </c>
      <c r="M221" s="348">
        <v>0</v>
      </c>
      <c r="N221" s="348">
        <v>0</v>
      </c>
      <c r="O221" s="348">
        <v>-17341000</v>
      </c>
      <c r="P221" s="345" t="s">
        <v>656</v>
      </c>
      <c r="Q221" s="345" t="s">
        <v>640</v>
      </c>
      <c r="R221" s="345" t="s">
        <v>657</v>
      </c>
      <c r="S221" s="345" t="s">
        <v>658</v>
      </c>
      <c r="T221" s="344" t="s">
        <v>640</v>
      </c>
      <c r="U221" s="344" t="s">
        <v>640</v>
      </c>
      <c r="V221" s="344" t="s">
        <v>640</v>
      </c>
      <c r="W221" s="344" t="e">
        <f t="shared" si="7"/>
        <v>#VALUE!</v>
      </c>
    </row>
    <row r="222" spans="1:23" ht="21" customHeight="1" x14ac:dyDescent="0.15">
      <c r="A222" s="336">
        <v>24110221</v>
      </c>
      <c r="B222" s="344" t="s">
        <v>73</v>
      </c>
      <c r="C222" s="344" t="s">
        <v>64</v>
      </c>
      <c r="D222" s="344" t="s">
        <v>64</v>
      </c>
      <c r="E222" s="344" t="s">
        <v>40</v>
      </c>
      <c r="F222" s="344" t="s">
        <v>124</v>
      </c>
      <c r="G222" s="345" t="s">
        <v>539</v>
      </c>
      <c r="H222" s="345" t="s">
        <v>202</v>
      </c>
      <c r="I222" s="348">
        <v>0</v>
      </c>
      <c r="J222" s="348">
        <v>30000</v>
      </c>
      <c r="K222" s="348">
        <v>30076</v>
      </c>
      <c r="L222" s="347">
        <f t="shared" si="6"/>
        <v>1.0025333333333333</v>
      </c>
      <c r="M222" s="348">
        <v>0</v>
      </c>
      <c r="N222" s="348">
        <v>0</v>
      </c>
      <c r="O222" s="348">
        <v>-112710</v>
      </c>
      <c r="P222" s="345" t="s">
        <v>659</v>
      </c>
      <c r="Q222" s="345" t="s">
        <v>640</v>
      </c>
      <c r="R222" s="345" t="s">
        <v>657</v>
      </c>
      <c r="S222" s="345" t="s">
        <v>658</v>
      </c>
      <c r="T222" s="344" t="s">
        <v>640</v>
      </c>
      <c r="U222" s="344" t="s">
        <v>640</v>
      </c>
      <c r="V222" s="344" t="s">
        <v>640</v>
      </c>
      <c r="W222" s="344" t="e">
        <f t="shared" si="7"/>
        <v>#VALUE!</v>
      </c>
    </row>
    <row r="223" spans="1:23" ht="21" customHeight="1" x14ac:dyDescent="0.15">
      <c r="A223" s="336">
        <v>24110222</v>
      </c>
      <c r="B223" s="344" t="s">
        <v>73</v>
      </c>
      <c r="C223" s="344" t="s">
        <v>64</v>
      </c>
      <c r="D223" s="344" t="s">
        <v>62</v>
      </c>
      <c r="E223" s="344" t="s">
        <v>40</v>
      </c>
      <c r="F223" s="344" t="s">
        <v>124</v>
      </c>
      <c r="G223" s="345" t="s">
        <v>252</v>
      </c>
      <c r="H223" s="345" t="s">
        <v>233</v>
      </c>
      <c r="I223" s="348">
        <v>0</v>
      </c>
      <c r="J223" s="348">
        <v>450000</v>
      </c>
      <c r="K223" s="348">
        <v>427724</v>
      </c>
      <c r="L223" s="347">
        <f t="shared" si="6"/>
        <v>0.95049777777777777</v>
      </c>
      <c r="M223" s="348">
        <v>0</v>
      </c>
      <c r="N223" s="348">
        <v>0</v>
      </c>
      <c r="O223" s="348">
        <v>53974</v>
      </c>
      <c r="P223" s="345" t="s">
        <v>706</v>
      </c>
      <c r="Q223" s="345" t="s">
        <v>672</v>
      </c>
      <c r="R223" s="345" t="s">
        <v>641</v>
      </c>
      <c r="S223" s="344" t="s">
        <v>740</v>
      </c>
      <c r="T223" s="344" t="s">
        <v>740</v>
      </c>
      <c r="U223" s="344" t="s">
        <v>740</v>
      </c>
      <c r="V223" s="344" t="s">
        <v>740</v>
      </c>
      <c r="W223" s="344" t="e">
        <f t="shared" si="7"/>
        <v>#VALUE!</v>
      </c>
    </row>
    <row r="224" spans="1:23" ht="21" customHeight="1" x14ac:dyDescent="0.15">
      <c r="A224" s="336">
        <v>24110223</v>
      </c>
      <c r="B224" s="337" t="s">
        <v>253</v>
      </c>
      <c r="C224" s="337" t="s">
        <v>38</v>
      </c>
      <c r="D224" s="337" t="s">
        <v>38</v>
      </c>
      <c r="E224" s="337" t="s">
        <v>38</v>
      </c>
      <c r="F224" s="337" t="s">
        <v>38</v>
      </c>
      <c r="G224" s="338" t="s">
        <v>254</v>
      </c>
      <c r="H224" s="338" t="s">
        <v>38</v>
      </c>
      <c r="I224" s="341">
        <v>64775000</v>
      </c>
      <c r="J224" s="341">
        <v>138533000</v>
      </c>
      <c r="K224" s="341">
        <v>135083445</v>
      </c>
      <c r="L224" s="340">
        <f t="shared" si="6"/>
        <v>0.9750993986992269</v>
      </c>
      <c r="M224" s="341">
        <v>0</v>
      </c>
      <c r="N224" s="341">
        <v>21180239</v>
      </c>
      <c r="O224" s="341">
        <v>79436879</v>
      </c>
      <c r="P224" s="342"/>
      <c r="Q224" s="342"/>
      <c r="R224" s="342"/>
      <c r="S224" s="342"/>
      <c r="T224" s="343"/>
      <c r="U224" s="343"/>
      <c r="V224" s="343"/>
      <c r="W224" s="343" t="e">
        <f t="shared" si="7"/>
        <v>#DIV/0!</v>
      </c>
    </row>
    <row r="225" spans="1:23" ht="21" customHeight="1" x14ac:dyDescent="0.15">
      <c r="A225" s="336">
        <v>24110224</v>
      </c>
      <c r="B225" s="344" t="s">
        <v>253</v>
      </c>
      <c r="C225" s="344" t="s">
        <v>40</v>
      </c>
      <c r="D225" s="344" t="s">
        <v>40</v>
      </c>
      <c r="E225" s="344" t="s">
        <v>40</v>
      </c>
      <c r="F225" s="344" t="s">
        <v>61</v>
      </c>
      <c r="G225" s="345" t="s">
        <v>300</v>
      </c>
      <c r="H225" s="345" t="s">
        <v>279</v>
      </c>
      <c r="I225" s="348">
        <v>52129000</v>
      </c>
      <c r="J225" s="348">
        <v>42827000</v>
      </c>
      <c r="K225" s="348">
        <v>39628984</v>
      </c>
      <c r="L225" s="347">
        <f t="shared" si="6"/>
        <v>0.92532710673173468</v>
      </c>
      <c r="M225" s="348">
        <v>0</v>
      </c>
      <c r="N225" s="348">
        <v>961276</v>
      </c>
      <c r="O225" s="348">
        <v>-4673594</v>
      </c>
      <c r="P225" s="345" t="s">
        <v>761</v>
      </c>
      <c r="Q225" s="345"/>
      <c r="R225" s="345"/>
      <c r="S225" s="344" t="s">
        <v>740</v>
      </c>
      <c r="T225" s="344" t="s">
        <v>740</v>
      </c>
      <c r="U225" s="344" t="s">
        <v>740</v>
      </c>
      <c r="V225" s="344" t="s">
        <v>740</v>
      </c>
      <c r="W225" s="344" t="e">
        <f t="shared" si="7"/>
        <v>#VALUE!</v>
      </c>
    </row>
    <row r="226" spans="1:23" ht="21" customHeight="1" x14ac:dyDescent="0.15">
      <c r="A226" s="336">
        <v>24110225</v>
      </c>
      <c r="B226" s="344" t="s">
        <v>253</v>
      </c>
      <c r="C226" s="344" t="s">
        <v>40</v>
      </c>
      <c r="D226" s="344" t="s">
        <v>40</v>
      </c>
      <c r="E226" s="344" t="s">
        <v>40</v>
      </c>
      <c r="F226" s="344" t="s">
        <v>124</v>
      </c>
      <c r="G226" s="345" t="s">
        <v>301</v>
      </c>
      <c r="H226" s="345" t="s">
        <v>279</v>
      </c>
      <c r="I226" s="348">
        <v>1600000</v>
      </c>
      <c r="J226" s="348">
        <v>1600000</v>
      </c>
      <c r="K226" s="348">
        <v>1357497</v>
      </c>
      <c r="L226" s="347">
        <f t="shared" si="6"/>
        <v>0.84843562500000003</v>
      </c>
      <c r="M226" s="348">
        <v>0</v>
      </c>
      <c r="N226" s="348">
        <v>20218963</v>
      </c>
      <c r="O226" s="348">
        <v>-755283</v>
      </c>
      <c r="P226" s="345" t="s">
        <v>762</v>
      </c>
      <c r="Q226" s="345"/>
      <c r="R226" s="345"/>
      <c r="S226" s="344" t="s">
        <v>740</v>
      </c>
      <c r="T226" s="344" t="s">
        <v>740</v>
      </c>
      <c r="U226" s="344" t="s">
        <v>740</v>
      </c>
      <c r="V226" s="344" t="s">
        <v>740</v>
      </c>
      <c r="W226" s="344" t="e">
        <f t="shared" si="7"/>
        <v>#VALUE!</v>
      </c>
    </row>
    <row r="227" spans="1:23" ht="21" customHeight="1" x14ac:dyDescent="0.15">
      <c r="A227" s="336">
        <v>24110226</v>
      </c>
      <c r="B227" s="344" t="s">
        <v>253</v>
      </c>
      <c r="C227" s="344" t="s">
        <v>40</v>
      </c>
      <c r="D227" s="344" t="s">
        <v>40</v>
      </c>
      <c r="E227" s="344" t="s">
        <v>40</v>
      </c>
      <c r="F227" s="344" t="s">
        <v>44</v>
      </c>
      <c r="G227" s="345" t="s">
        <v>302</v>
      </c>
      <c r="H227" s="345" t="s">
        <v>279</v>
      </c>
      <c r="I227" s="348">
        <v>126000</v>
      </c>
      <c r="J227" s="348">
        <v>126000</v>
      </c>
      <c r="K227" s="348">
        <v>126904</v>
      </c>
      <c r="L227" s="347">
        <f t="shared" si="6"/>
        <v>1.0071746031746032</v>
      </c>
      <c r="M227" s="348">
        <v>0</v>
      </c>
      <c r="N227" s="348">
        <v>0</v>
      </c>
      <c r="O227" s="348">
        <v>0</v>
      </c>
      <c r="P227" s="345" t="s">
        <v>763</v>
      </c>
      <c r="Q227" s="345" t="str">
        <f t="shared" ref="Q227:Q232" si="8">IF(N227=0,"収入未済なし","")</f>
        <v>収入未済なし</v>
      </c>
      <c r="R227" s="345"/>
      <c r="S227" s="344" t="s">
        <v>740</v>
      </c>
      <c r="T227" s="344" t="s">
        <v>740</v>
      </c>
      <c r="U227" s="344" t="s">
        <v>740</v>
      </c>
      <c r="V227" s="344" t="s">
        <v>740</v>
      </c>
      <c r="W227" s="344" t="e">
        <f t="shared" si="7"/>
        <v>#VALUE!</v>
      </c>
    </row>
    <row r="228" spans="1:23" ht="21" customHeight="1" x14ac:dyDescent="0.15">
      <c r="A228" s="336">
        <v>24110227</v>
      </c>
      <c r="B228" s="344" t="s">
        <v>253</v>
      </c>
      <c r="C228" s="344" t="s">
        <v>40</v>
      </c>
      <c r="D228" s="344" t="s">
        <v>40</v>
      </c>
      <c r="E228" s="344" t="s">
        <v>40</v>
      </c>
      <c r="F228" s="344" t="s">
        <v>52</v>
      </c>
      <c r="G228" s="345" t="s">
        <v>303</v>
      </c>
      <c r="H228" s="345" t="s">
        <v>279</v>
      </c>
      <c r="I228" s="348">
        <v>667000</v>
      </c>
      <c r="J228" s="348">
        <v>357000</v>
      </c>
      <c r="K228" s="348">
        <v>357327</v>
      </c>
      <c r="L228" s="347">
        <f t="shared" si="6"/>
        <v>1.0009159663865546</v>
      </c>
      <c r="M228" s="348">
        <v>0</v>
      </c>
      <c r="N228" s="348">
        <v>0</v>
      </c>
      <c r="O228" s="348">
        <v>-206555</v>
      </c>
      <c r="P228" s="345" t="s">
        <v>764</v>
      </c>
      <c r="Q228" s="345" t="str">
        <f t="shared" si="8"/>
        <v>収入未済なし</v>
      </c>
      <c r="R228" s="345"/>
      <c r="S228" s="344" t="s">
        <v>740</v>
      </c>
      <c r="T228" s="344" t="s">
        <v>740</v>
      </c>
      <c r="U228" s="344" t="s">
        <v>740</v>
      </c>
      <c r="V228" s="344" t="s">
        <v>740</v>
      </c>
      <c r="W228" s="344" t="e">
        <f t="shared" si="7"/>
        <v>#VALUE!</v>
      </c>
    </row>
    <row r="229" spans="1:23" ht="21" customHeight="1" x14ac:dyDescent="0.15">
      <c r="A229" s="336">
        <v>24110228</v>
      </c>
      <c r="B229" s="344" t="s">
        <v>253</v>
      </c>
      <c r="C229" s="344" t="s">
        <v>40</v>
      </c>
      <c r="D229" s="344" t="s">
        <v>40</v>
      </c>
      <c r="E229" s="344" t="s">
        <v>40</v>
      </c>
      <c r="F229" s="344" t="s">
        <v>127</v>
      </c>
      <c r="G229" s="345" t="s">
        <v>304</v>
      </c>
      <c r="H229" s="345" t="s">
        <v>279</v>
      </c>
      <c r="I229" s="348">
        <v>386000</v>
      </c>
      <c r="J229" s="348">
        <v>386000</v>
      </c>
      <c r="K229" s="348">
        <v>386740</v>
      </c>
      <c r="L229" s="347">
        <f t="shared" si="6"/>
        <v>1.0019170984455958</v>
      </c>
      <c r="M229" s="348">
        <v>0</v>
      </c>
      <c r="N229" s="348">
        <v>0</v>
      </c>
      <c r="O229" s="348">
        <v>252390</v>
      </c>
      <c r="P229" s="345" t="s">
        <v>765</v>
      </c>
      <c r="Q229" s="345" t="str">
        <f t="shared" si="8"/>
        <v>収入未済なし</v>
      </c>
      <c r="R229" s="345"/>
      <c r="S229" s="344" t="s">
        <v>740</v>
      </c>
      <c r="T229" s="344" t="s">
        <v>740</v>
      </c>
      <c r="U229" s="344" t="s">
        <v>740</v>
      </c>
      <c r="V229" s="344" t="s">
        <v>740</v>
      </c>
      <c r="W229" s="344" t="e">
        <f t="shared" si="7"/>
        <v>#VALUE!</v>
      </c>
    </row>
    <row r="230" spans="1:23" ht="21" customHeight="1" x14ac:dyDescent="0.15">
      <c r="A230" s="336">
        <v>24110229</v>
      </c>
      <c r="B230" s="344" t="s">
        <v>253</v>
      </c>
      <c r="C230" s="344" t="s">
        <v>40</v>
      </c>
      <c r="D230" s="344" t="s">
        <v>40</v>
      </c>
      <c r="E230" s="344" t="s">
        <v>40</v>
      </c>
      <c r="F230" s="344" t="s">
        <v>229</v>
      </c>
      <c r="G230" s="345" t="s">
        <v>305</v>
      </c>
      <c r="H230" s="345" t="s">
        <v>279</v>
      </c>
      <c r="I230" s="348">
        <v>1549000</v>
      </c>
      <c r="J230" s="348">
        <v>1549000</v>
      </c>
      <c r="K230" s="348">
        <v>1549023</v>
      </c>
      <c r="L230" s="347">
        <f t="shared" si="6"/>
        <v>1.0000148482892188</v>
      </c>
      <c r="M230" s="348">
        <v>0</v>
      </c>
      <c r="N230" s="348">
        <v>0</v>
      </c>
      <c r="O230" s="348">
        <v>0</v>
      </c>
      <c r="P230" s="345" t="s">
        <v>766</v>
      </c>
      <c r="Q230" s="345" t="str">
        <f t="shared" si="8"/>
        <v>収入未済なし</v>
      </c>
      <c r="R230" s="345"/>
      <c r="S230" s="344" t="s">
        <v>740</v>
      </c>
      <c r="T230" s="344" t="s">
        <v>740</v>
      </c>
      <c r="U230" s="344" t="s">
        <v>740</v>
      </c>
      <c r="V230" s="344" t="s">
        <v>740</v>
      </c>
      <c r="W230" s="344" t="e">
        <f t="shared" si="7"/>
        <v>#VALUE!</v>
      </c>
    </row>
    <row r="231" spans="1:23" ht="21" customHeight="1" x14ac:dyDescent="0.15">
      <c r="A231" s="336">
        <v>24110230</v>
      </c>
      <c r="B231" s="344" t="s">
        <v>253</v>
      </c>
      <c r="C231" s="344" t="s">
        <v>40</v>
      </c>
      <c r="D231" s="344" t="s">
        <v>40</v>
      </c>
      <c r="E231" s="344" t="s">
        <v>40</v>
      </c>
      <c r="F231" s="344" t="s">
        <v>260</v>
      </c>
      <c r="G231" s="345" t="s">
        <v>306</v>
      </c>
      <c r="H231" s="345" t="s">
        <v>279</v>
      </c>
      <c r="I231" s="348">
        <v>2464000</v>
      </c>
      <c r="J231" s="348">
        <v>2434000</v>
      </c>
      <c r="K231" s="348">
        <v>2434000</v>
      </c>
      <c r="L231" s="347">
        <f t="shared" si="6"/>
        <v>1</v>
      </c>
      <c r="M231" s="348">
        <v>0</v>
      </c>
      <c r="N231" s="348">
        <v>0</v>
      </c>
      <c r="O231" s="348">
        <v>-120200</v>
      </c>
      <c r="P231" s="345" t="s">
        <v>767</v>
      </c>
      <c r="Q231" s="345" t="str">
        <f t="shared" si="8"/>
        <v>収入未済なし</v>
      </c>
      <c r="R231" s="345"/>
      <c r="S231" s="344" t="s">
        <v>740</v>
      </c>
      <c r="T231" s="344" t="s">
        <v>740</v>
      </c>
      <c r="U231" s="344" t="s">
        <v>740</v>
      </c>
      <c r="V231" s="344" t="s">
        <v>740</v>
      </c>
      <c r="W231" s="344" t="e">
        <f t="shared" si="7"/>
        <v>#VALUE!</v>
      </c>
    </row>
    <row r="232" spans="1:23" ht="21" customHeight="1" x14ac:dyDescent="0.15">
      <c r="A232" s="336">
        <v>24110231</v>
      </c>
      <c r="B232" s="344" t="s">
        <v>253</v>
      </c>
      <c r="C232" s="344" t="s">
        <v>40</v>
      </c>
      <c r="D232" s="344" t="s">
        <v>40</v>
      </c>
      <c r="E232" s="344" t="s">
        <v>40</v>
      </c>
      <c r="F232" s="344" t="s">
        <v>131</v>
      </c>
      <c r="G232" s="345" t="s">
        <v>540</v>
      </c>
      <c r="H232" s="345" t="s">
        <v>279</v>
      </c>
      <c r="I232" s="348">
        <v>0</v>
      </c>
      <c r="J232" s="348">
        <v>300000</v>
      </c>
      <c r="K232" s="348">
        <v>300000</v>
      </c>
      <c r="L232" s="347">
        <f t="shared" si="6"/>
        <v>1</v>
      </c>
      <c r="M232" s="348">
        <v>0</v>
      </c>
      <c r="N232" s="348">
        <v>0</v>
      </c>
      <c r="O232" s="348">
        <v>300000</v>
      </c>
      <c r="P232" s="345" t="s">
        <v>1062</v>
      </c>
      <c r="Q232" s="345" t="str">
        <f t="shared" si="8"/>
        <v>収入未済なし</v>
      </c>
      <c r="R232" s="345"/>
      <c r="S232" s="344" t="s">
        <v>740</v>
      </c>
      <c r="T232" s="344" t="s">
        <v>740</v>
      </c>
      <c r="U232" s="344" t="s">
        <v>740</v>
      </c>
      <c r="V232" s="344" t="s">
        <v>740</v>
      </c>
      <c r="W232" s="344" t="e">
        <f t="shared" si="7"/>
        <v>#VALUE!</v>
      </c>
    </row>
    <row r="233" spans="1:23" ht="21" customHeight="1" x14ac:dyDescent="0.15">
      <c r="A233" s="336">
        <v>24110232</v>
      </c>
      <c r="B233" s="344" t="s">
        <v>253</v>
      </c>
      <c r="C233" s="344" t="s">
        <v>40</v>
      </c>
      <c r="D233" s="344" t="s">
        <v>40</v>
      </c>
      <c r="E233" s="344" t="s">
        <v>56</v>
      </c>
      <c r="F233" s="344" t="s">
        <v>61</v>
      </c>
      <c r="G233" s="345" t="s">
        <v>541</v>
      </c>
      <c r="H233" s="345" t="s">
        <v>335</v>
      </c>
      <c r="I233" s="348">
        <v>3960000</v>
      </c>
      <c r="J233" s="348">
        <v>3740000</v>
      </c>
      <c r="K233" s="348">
        <v>3740000</v>
      </c>
      <c r="L233" s="347">
        <f t="shared" si="6"/>
        <v>1</v>
      </c>
      <c r="M233" s="348">
        <v>0</v>
      </c>
      <c r="N233" s="348">
        <v>0</v>
      </c>
      <c r="O233" s="348">
        <v>3740000</v>
      </c>
      <c r="P233" s="345" t="s">
        <v>1092</v>
      </c>
      <c r="Q233" s="345"/>
      <c r="R233" s="345" t="s">
        <v>1093</v>
      </c>
      <c r="S233" s="344" t="s">
        <v>740</v>
      </c>
      <c r="T233" s="344" t="s">
        <v>740</v>
      </c>
      <c r="U233" s="344" t="s">
        <v>740</v>
      </c>
      <c r="V233" s="344" t="s">
        <v>740</v>
      </c>
      <c r="W233" s="344" t="e">
        <f t="shared" si="7"/>
        <v>#VALUE!</v>
      </c>
    </row>
    <row r="234" spans="1:23" ht="21" customHeight="1" x14ac:dyDescent="0.15">
      <c r="A234" s="336">
        <v>24110233</v>
      </c>
      <c r="B234" s="344" t="s">
        <v>253</v>
      </c>
      <c r="C234" s="344" t="s">
        <v>40</v>
      </c>
      <c r="D234" s="344" t="s">
        <v>56</v>
      </c>
      <c r="E234" s="344" t="s">
        <v>40</v>
      </c>
      <c r="F234" s="344" t="s">
        <v>61</v>
      </c>
      <c r="G234" s="345" t="s">
        <v>542</v>
      </c>
      <c r="H234" s="345" t="s">
        <v>279</v>
      </c>
      <c r="I234" s="348">
        <v>63000</v>
      </c>
      <c r="J234" s="348">
        <v>63000</v>
      </c>
      <c r="K234" s="348">
        <v>63000</v>
      </c>
      <c r="L234" s="347">
        <f t="shared" si="6"/>
        <v>1</v>
      </c>
      <c r="M234" s="348">
        <v>0</v>
      </c>
      <c r="N234" s="348">
        <v>0</v>
      </c>
      <c r="O234" s="348">
        <v>-9000</v>
      </c>
      <c r="P234" s="345" t="s">
        <v>768</v>
      </c>
      <c r="Q234" s="345" t="str">
        <f>IF(N234=0,"収入未済なし","")</f>
        <v>収入未済なし</v>
      </c>
      <c r="R234" s="345" t="s">
        <v>769</v>
      </c>
      <c r="S234" s="345" t="s">
        <v>740</v>
      </c>
      <c r="T234" s="344" t="s">
        <v>740</v>
      </c>
      <c r="U234" s="344" t="s">
        <v>740</v>
      </c>
      <c r="V234" s="344" t="s">
        <v>740</v>
      </c>
      <c r="W234" s="344" t="e">
        <f t="shared" si="7"/>
        <v>#VALUE!</v>
      </c>
    </row>
    <row r="235" spans="1:23" ht="21" customHeight="1" x14ac:dyDescent="0.15">
      <c r="A235" s="336">
        <v>24110234</v>
      </c>
      <c r="B235" s="344" t="s">
        <v>253</v>
      </c>
      <c r="C235" s="344" t="s">
        <v>40</v>
      </c>
      <c r="D235" s="344" t="s">
        <v>64</v>
      </c>
      <c r="E235" s="344" t="s">
        <v>40</v>
      </c>
      <c r="F235" s="344" t="s">
        <v>61</v>
      </c>
      <c r="G235" s="345" t="s">
        <v>307</v>
      </c>
      <c r="H235" s="345" t="s">
        <v>279</v>
      </c>
      <c r="I235" s="348">
        <v>1000</v>
      </c>
      <c r="J235" s="348">
        <v>1000</v>
      </c>
      <c r="K235" s="348">
        <v>6600</v>
      </c>
      <c r="L235" s="347">
        <f t="shared" si="6"/>
        <v>6.6</v>
      </c>
      <c r="M235" s="348">
        <v>0</v>
      </c>
      <c r="N235" s="348">
        <v>0</v>
      </c>
      <c r="O235" s="348">
        <v>0</v>
      </c>
      <c r="P235" s="345" t="s">
        <v>770</v>
      </c>
      <c r="Q235" s="345" t="str">
        <f>IF(N235=0,"収入未済なし","")</f>
        <v>収入未済なし</v>
      </c>
      <c r="R235" s="345" t="s">
        <v>634</v>
      </c>
      <c r="S235" s="345" t="s">
        <v>740</v>
      </c>
      <c r="T235" s="344" t="s">
        <v>740</v>
      </c>
      <c r="U235" s="344" t="s">
        <v>740</v>
      </c>
      <c r="V235" s="344" t="s">
        <v>740</v>
      </c>
      <c r="W235" s="344" t="e">
        <f t="shared" si="7"/>
        <v>#VALUE!</v>
      </c>
    </row>
    <row r="236" spans="1:23" ht="21" customHeight="1" x14ac:dyDescent="0.15">
      <c r="A236" s="336">
        <v>24110235</v>
      </c>
      <c r="B236" s="344" t="s">
        <v>253</v>
      </c>
      <c r="C236" s="344" t="s">
        <v>56</v>
      </c>
      <c r="D236" s="344" t="s">
        <v>40</v>
      </c>
      <c r="E236" s="344" t="s">
        <v>40</v>
      </c>
      <c r="F236" s="344" t="s">
        <v>52</v>
      </c>
      <c r="G236" s="345" t="s">
        <v>352</v>
      </c>
      <c r="H236" s="345" t="s">
        <v>335</v>
      </c>
      <c r="I236" s="348">
        <v>600000</v>
      </c>
      <c r="J236" s="348">
        <v>600000</v>
      </c>
      <c r="K236" s="348">
        <v>582000</v>
      </c>
      <c r="L236" s="347">
        <f t="shared" si="6"/>
        <v>0.97</v>
      </c>
      <c r="M236" s="348">
        <v>0</v>
      </c>
      <c r="N236" s="348">
        <v>0</v>
      </c>
      <c r="O236" s="348">
        <v>123600</v>
      </c>
      <c r="P236" s="345" t="s">
        <v>1094</v>
      </c>
      <c r="Q236" s="345"/>
      <c r="R236" s="345" t="s">
        <v>1095</v>
      </c>
      <c r="S236" s="344" t="s">
        <v>740</v>
      </c>
      <c r="T236" s="344" t="s">
        <v>740</v>
      </c>
      <c r="U236" s="344" t="s">
        <v>740</v>
      </c>
      <c r="V236" s="344" t="s">
        <v>740</v>
      </c>
      <c r="W236" s="344" t="e">
        <f t="shared" si="7"/>
        <v>#VALUE!</v>
      </c>
    </row>
    <row r="237" spans="1:23" ht="21" customHeight="1" x14ac:dyDescent="0.15">
      <c r="A237" s="336">
        <v>24110236</v>
      </c>
      <c r="B237" s="344" t="s">
        <v>253</v>
      </c>
      <c r="C237" s="344" t="s">
        <v>56</v>
      </c>
      <c r="D237" s="344" t="s">
        <v>40</v>
      </c>
      <c r="E237" s="344" t="s">
        <v>40</v>
      </c>
      <c r="F237" s="344" t="s">
        <v>127</v>
      </c>
      <c r="G237" s="345" t="s">
        <v>543</v>
      </c>
      <c r="H237" s="345" t="s">
        <v>233</v>
      </c>
      <c r="I237" s="348">
        <v>0</v>
      </c>
      <c r="J237" s="348">
        <v>0</v>
      </c>
      <c r="K237" s="348">
        <v>43460</v>
      </c>
      <c r="L237" s="347" t="e">
        <f t="shared" si="6"/>
        <v>#DIV/0!</v>
      </c>
      <c r="M237" s="348">
        <v>0</v>
      </c>
      <c r="N237" s="348">
        <v>0</v>
      </c>
      <c r="O237" s="348">
        <v>43460</v>
      </c>
      <c r="P237" s="345" t="s">
        <v>707</v>
      </c>
      <c r="Q237" s="345" t="s">
        <v>672</v>
      </c>
      <c r="R237" s="345" t="s">
        <v>708</v>
      </c>
      <c r="S237" s="344" t="s">
        <v>740</v>
      </c>
      <c r="T237" s="344" t="s">
        <v>740</v>
      </c>
      <c r="U237" s="344" t="s">
        <v>740</v>
      </c>
      <c r="V237" s="344" t="s">
        <v>740</v>
      </c>
      <c r="W237" s="344" t="e">
        <f t="shared" si="7"/>
        <v>#VALUE!</v>
      </c>
    </row>
    <row r="238" spans="1:23" ht="21" customHeight="1" x14ac:dyDescent="0.15">
      <c r="A238" s="336">
        <v>24110237</v>
      </c>
      <c r="B238" s="344" t="s">
        <v>253</v>
      </c>
      <c r="C238" s="344" t="s">
        <v>56</v>
      </c>
      <c r="D238" s="344" t="s">
        <v>40</v>
      </c>
      <c r="E238" s="344" t="s">
        <v>56</v>
      </c>
      <c r="F238" s="344" t="s">
        <v>124</v>
      </c>
      <c r="G238" s="345" t="s">
        <v>255</v>
      </c>
      <c r="H238" s="345" t="s">
        <v>233</v>
      </c>
      <c r="I238" s="348">
        <v>1230000</v>
      </c>
      <c r="J238" s="348">
        <v>1077000</v>
      </c>
      <c r="K238" s="348">
        <v>1034310</v>
      </c>
      <c r="L238" s="347">
        <f t="shared" si="6"/>
        <v>0.96036211699164342</v>
      </c>
      <c r="M238" s="348">
        <v>0</v>
      </c>
      <c r="N238" s="348">
        <v>0</v>
      </c>
      <c r="O238" s="348">
        <v>-114539</v>
      </c>
      <c r="P238" s="345" t="s">
        <v>709</v>
      </c>
      <c r="Q238" s="345" t="s">
        <v>672</v>
      </c>
      <c r="R238" s="345" t="s">
        <v>710</v>
      </c>
      <c r="S238" s="344" t="s">
        <v>740</v>
      </c>
      <c r="T238" s="344" t="s">
        <v>740</v>
      </c>
      <c r="U238" s="344" t="s">
        <v>740</v>
      </c>
      <c r="V238" s="344" t="s">
        <v>740</v>
      </c>
      <c r="W238" s="344" t="e">
        <f t="shared" si="7"/>
        <v>#VALUE!</v>
      </c>
    </row>
    <row r="239" spans="1:23" ht="21" customHeight="1" x14ac:dyDescent="0.15">
      <c r="A239" s="336">
        <v>24110238</v>
      </c>
      <c r="B239" s="344" t="s">
        <v>253</v>
      </c>
      <c r="C239" s="344" t="s">
        <v>56</v>
      </c>
      <c r="D239" s="344" t="s">
        <v>56</v>
      </c>
      <c r="E239" s="344" t="s">
        <v>40</v>
      </c>
      <c r="F239" s="344" t="s">
        <v>61</v>
      </c>
      <c r="G239" s="345" t="s">
        <v>308</v>
      </c>
      <c r="H239" s="345" t="s">
        <v>279</v>
      </c>
      <c r="I239" s="348">
        <v>0</v>
      </c>
      <c r="J239" s="348">
        <v>83473000</v>
      </c>
      <c r="K239" s="348">
        <v>83473600</v>
      </c>
      <c r="L239" s="347">
        <f t="shared" si="6"/>
        <v>1.0000071879529908</v>
      </c>
      <c r="M239" s="348">
        <v>0</v>
      </c>
      <c r="N239" s="348">
        <v>0</v>
      </c>
      <c r="O239" s="348">
        <v>80856600</v>
      </c>
      <c r="P239" s="345" t="s">
        <v>771</v>
      </c>
      <c r="Q239" s="345" t="str">
        <f>IF(N239=0,"収入未済なし","")</f>
        <v>収入未済なし</v>
      </c>
      <c r="R239" s="345"/>
      <c r="S239" s="344" t="s">
        <v>740</v>
      </c>
      <c r="T239" s="344" t="s">
        <v>740</v>
      </c>
      <c r="U239" s="344" t="s">
        <v>740</v>
      </c>
      <c r="V239" s="344" t="s">
        <v>740</v>
      </c>
      <c r="W239" s="344" t="e">
        <f t="shared" si="7"/>
        <v>#VALUE!</v>
      </c>
    </row>
    <row r="240" spans="1:23" ht="21" customHeight="1" x14ac:dyDescent="0.15">
      <c r="A240" s="336">
        <v>24110239</v>
      </c>
      <c r="B240" s="337" t="s">
        <v>77</v>
      </c>
      <c r="C240" s="337" t="s">
        <v>38</v>
      </c>
      <c r="D240" s="337" t="s">
        <v>38</v>
      </c>
      <c r="E240" s="337" t="s">
        <v>38</v>
      </c>
      <c r="F240" s="337" t="s">
        <v>38</v>
      </c>
      <c r="G240" s="338" t="s">
        <v>78</v>
      </c>
      <c r="H240" s="338" t="s">
        <v>38</v>
      </c>
      <c r="I240" s="341">
        <v>8640000</v>
      </c>
      <c r="J240" s="341">
        <v>98200000</v>
      </c>
      <c r="K240" s="341">
        <v>99308364</v>
      </c>
      <c r="L240" s="340">
        <f t="shared" si="6"/>
        <v>1.0112868024439918</v>
      </c>
      <c r="M240" s="341">
        <v>0</v>
      </c>
      <c r="N240" s="341">
        <v>0</v>
      </c>
      <c r="O240" s="341">
        <v>89985270</v>
      </c>
      <c r="P240" s="342"/>
      <c r="Q240" s="342"/>
      <c r="R240" s="342"/>
      <c r="S240" s="342"/>
      <c r="T240" s="343"/>
      <c r="U240" s="343"/>
      <c r="V240" s="343"/>
      <c r="W240" s="343" t="e">
        <f t="shared" si="7"/>
        <v>#DIV/0!</v>
      </c>
    </row>
    <row r="241" spans="1:23" ht="21" customHeight="1" x14ac:dyDescent="0.15">
      <c r="A241" s="336">
        <v>24110240</v>
      </c>
      <c r="B241" s="344" t="s">
        <v>77</v>
      </c>
      <c r="C241" s="344" t="s">
        <v>40</v>
      </c>
      <c r="D241" s="344" t="s">
        <v>40</v>
      </c>
      <c r="E241" s="344" t="s">
        <v>40</v>
      </c>
      <c r="F241" s="344" t="s">
        <v>61</v>
      </c>
      <c r="G241" s="345" t="s">
        <v>309</v>
      </c>
      <c r="H241" s="345" t="s">
        <v>279</v>
      </c>
      <c r="I241" s="348">
        <v>8190000</v>
      </c>
      <c r="J241" s="348">
        <v>24483000</v>
      </c>
      <c r="K241" s="348">
        <v>25418500</v>
      </c>
      <c r="L241" s="347">
        <f t="shared" si="6"/>
        <v>1.0382101866601314</v>
      </c>
      <c r="M241" s="348">
        <v>0</v>
      </c>
      <c r="N241" s="348">
        <v>0</v>
      </c>
      <c r="O241" s="348">
        <v>17284000</v>
      </c>
      <c r="P241" s="345" t="s">
        <v>772</v>
      </c>
      <c r="Q241" s="345" t="str">
        <f>IF(N241=0,"収入未済なし","")</f>
        <v>収入未済なし</v>
      </c>
      <c r="R241" s="345"/>
      <c r="S241" s="344" t="s">
        <v>740</v>
      </c>
      <c r="T241" s="344" t="s">
        <v>740</v>
      </c>
      <c r="U241" s="344" t="s">
        <v>740</v>
      </c>
      <c r="V241" s="344" t="s">
        <v>740</v>
      </c>
      <c r="W241" s="344" t="e">
        <f t="shared" si="7"/>
        <v>#VALUE!</v>
      </c>
    </row>
    <row r="242" spans="1:23" ht="21" customHeight="1" x14ac:dyDescent="0.15">
      <c r="A242" s="336">
        <v>24110241</v>
      </c>
      <c r="B242" s="344" t="s">
        <v>77</v>
      </c>
      <c r="C242" s="344" t="s">
        <v>40</v>
      </c>
      <c r="D242" s="344" t="s">
        <v>56</v>
      </c>
      <c r="E242" s="344" t="s">
        <v>40</v>
      </c>
      <c r="F242" s="344" t="s">
        <v>61</v>
      </c>
      <c r="G242" s="345" t="s">
        <v>544</v>
      </c>
      <c r="H242" s="345" t="s">
        <v>335</v>
      </c>
      <c r="I242" s="348">
        <v>50000</v>
      </c>
      <c r="J242" s="348">
        <v>50000</v>
      </c>
      <c r="K242" s="348">
        <v>139011</v>
      </c>
      <c r="L242" s="347">
        <f t="shared" si="6"/>
        <v>2.7802199999999999</v>
      </c>
      <c r="M242" s="348">
        <v>0</v>
      </c>
      <c r="N242" s="348">
        <v>0</v>
      </c>
      <c r="O242" s="348">
        <v>30417</v>
      </c>
      <c r="P242" s="345" t="s">
        <v>1096</v>
      </c>
      <c r="Q242" s="345"/>
      <c r="R242" s="345" t="s">
        <v>1097</v>
      </c>
      <c r="S242" s="344" t="s">
        <v>740</v>
      </c>
      <c r="T242" s="344" t="s">
        <v>740</v>
      </c>
      <c r="U242" s="344" t="s">
        <v>740</v>
      </c>
      <c r="V242" s="344" t="s">
        <v>740</v>
      </c>
      <c r="W242" s="344" t="e">
        <f t="shared" si="7"/>
        <v>#VALUE!</v>
      </c>
    </row>
    <row r="243" spans="1:23" ht="21" customHeight="1" x14ac:dyDescent="0.15">
      <c r="A243" s="336">
        <v>24110242</v>
      </c>
      <c r="B243" s="344" t="s">
        <v>77</v>
      </c>
      <c r="C243" s="344" t="s">
        <v>40</v>
      </c>
      <c r="D243" s="344" t="s">
        <v>64</v>
      </c>
      <c r="E243" s="344" t="s">
        <v>40</v>
      </c>
      <c r="F243" s="344" t="s">
        <v>61</v>
      </c>
      <c r="G243" s="345" t="s">
        <v>444</v>
      </c>
      <c r="H243" s="345" t="s">
        <v>509</v>
      </c>
      <c r="I243" s="348">
        <v>1000</v>
      </c>
      <c r="J243" s="348">
        <v>1000</v>
      </c>
      <c r="K243" s="348">
        <v>0</v>
      </c>
      <c r="L243" s="347">
        <f t="shared" si="6"/>
        <v>0</v>
      </c>
      <c r="M243" s="348">
        <v>0</v>
      </c>
      <c r="N243" s="348">
        <v>0</v>
      </c>
      <c r="O243" s="348">
        <v>-50000</v>
      </c>
      <c r="P243" s="345" t="s">
        <v>1120</v>
      </c>
      <c r="Q243" s="345" t="s">
        <v>876</v>
      </c>
      <c r="R243" s="345"/>
      <c r="S243" s="344" t="s">
        <v>740</v>
      </c>
      <c r="T243" s="344" t="s">
        <v>740</v>
      </c>
      <c r="U243" s="344" t="s">
        <v>740</v>
      </c>
      <c r="V243" s="344" t="s">
        <v>740</v>
      </c>
      <c r="W243" s="344" t="e">
        <f t="shared" si="7"/>
        <v>#VALUE!</v>
      </c>
    </row>
    <row r="244" spans="1:23" ht="21" customHeight="1" x14ac:dyDescent="0.15">
      <c r="A244" s="336">
        <v>24110243</v>
      </c>
      <c r="B244" s="344" t="s">
        <v>77</v>
      </c>
      <c r="C244" s="344" t="s">
        <v>40</v>
      </c>
      <c r="D244" s="344" t="s">
        <v>64</v>
      </c>
      <c r="E244" s="344" t="s">
        <v>40</v>
      </c>
      <c r="F244" s="344" t="s">
        <v>124</v>
      </c>
      <c r="G244" s="345" t="s">
        <v>465</v>
      </c>
      <c r="H244" s="345" t="s">
        <v>503</v>
      </c>
      <c r="I244" s="348">
        <v>1000</v>
      </c>
      <c r="J244" s="348">
        <v>603000</v>
      </c>
      <c r="K244" s="348">
        <v>603000</v>
      </c>
      <c r="L244" s="347">
        <f t="shared" si="6"/>
        <v>1</v>
      </c>
      <c r="M244" s="348">
        <v>0</v>
      </c>
      <c r="N244" s="348">
        <v>0</v>
      </c>
      <c r="O244" s="348">
        <v>1000</v>
      </c>
      <c r="P244" s="345" t="s">
        <v>1031</v>
      </c>
      <c r="Q244" s="345" t="s">
        <v>630</v>
      </c>
      <c r="R244" s="345"/>
      <c r="S244" s="344" t="s">
        <v>740</v>
      </c>
      <c r="T244" s="344" t="s">
        <v>740</v>
      </c>
      <c r="U244" s="344" t="s">
        <v>740</v>
      </c>
      <c r="V244" s="344" t="s">
        <v>740</v>
      </c>
      <c r="W244" s="344" t="e">
        <f t="shared" si="7"/>
        <v>#VALUE!</v>
      </c>
    </row>
    <row r="245" spans="1:23" ht="21" customHeight="1" x14ac:dyDescent="0.15">
      <c r="A245" s="336">
        <v>24110244</v>
      </c>
      <c r="B245" s="344" t="s">
        <v>77</v>
      </c>
      <c r="C245" s="344" t="s">
        <v>40</v>
      </c>
      <c r="D245" s="344" t="s">
        <v>59</v>
      </c>
      <c r="E245" s="344" t="s">
        <v>40</v>
      </c>
      <c r="F245" s="344" t="s">
        <v>61</v>
      </c>
      <c r="G245" s="345" t="s">
        <v>256</v>
      </c>
      <c r="H245" s="345" t="s">
        <v>233</v>
      </c>
      <c r="I245" s="348">
        <v>198000</v>
      </c>
      <c r="J245" s="348">
        <v>198000</v>
      </c>
      <c r="K245" s="348">
        <v>198000</v>
      </c>
      <c r="L245" s="347">
        <f t="shared" si="6"/>
        <v>1</v>
      </c>
      <c r="M245" s="348">
        <v>0</v>
      </c>
      <c r="N245" s="348">
        <v>0</v>
      </c>
      <c r="O245" s="348">
        <v>-19000</v>
      </c>
      <c r="P245" s="345" t="s">
        <v>711</v>
      </c>
      <c r="Q245" s="345" t="s">
        <v>672</v>
      </c>
      <c r="R245" s="345" t="s">
        <v>712</v>
      </c>
      <c r="S245" s="344" t="s">
        <v>740</v>
      </c>
      <c r="T245" s="344" t="s">
        <v>740</v>
      </c>
      <c r="U245" s="344" t="s">
        <v>740</v>
      </c>
      <c r="V245" s="344" t="s">
        <v>740</v>
      </c>
      <c r="W245" s="344" t="e">
        <f t="shared" si="7"/>
        <v>#VALUE!</v>
      </c>
    </row>
    <row r="246" spans="1:23" ht="21" customHeight="1" x14ac:dyDescent="0.15">
      <c r="A246" s="336">
        <v>24110245</v>
      </c>
      <c r="B246" s="344" t="s">
        <v>77</v>
      </c>
      <c r="C246" s="344" t="s">
        <v>40</v>
      </c>
      <c r="D246" s="344" t="s">
        <v>59</v>
      </c>
      <c r="E246" s="344" t="s">
        <v>56</v>
      </c>
      <c r="F246" s="344" t="s">
        <v>61</v>
      </c>
      <c r="G246" s="345" t="s">
        <v>257</v>
      </c>
      <c r="H246" s="345" t="s">
        <v>233</v>
      </c>
      <c r="I246" s="348">
        <v>165000</v>
      </c>
      <c r="J246" s="348">
        <v>165000</v>
      </c>
      <c r="K246" s="348">
        <v>195000</v>
      </c>
      <c r="L246" s="347">
        <f t="shared" si="6"/>
        <v>1.1818181818181819</v>
      </c>
      <c r="M246" s="348">
        <v>0</v>
      </c>
      <c r="N246" s="348">
        <v>0</v>
      </c>
      <c r="O246" s="348">
        <v>-16000</v>
      </c>
      <c r="P246" s="345" t="s">
        <v>713</v>
      </c>
      <c r="Q246" s="345" t="s">
        <v>672</v>
      </c>
      <c r="R246" s="345" t="s">
        <v>712</v>
      </c>
      <c r="S246" s="344" t="s">
        <v>740</v>
      </c>
      <c r="T246" s="344" t="s">
        <v>740</v>
      </c>
      <c r="U246" s="344" t="s">
        <v>740</v>
      </c>
      <c r="V246" s="344" t="s">
        <v>740</v>
      </c>
      <c r="W246" s="344" t="e">
        <f t="shared" si="7"/>
        <v>#VALUE!</v>
      </c>
    </row>
    <row r="247" spans="1:23" ht="21" customHeight="1" x14ac:dyDescent="0.15">
      <c r="A247" s="336">
        <v>24110246</v>
      </c>
      <c r="B247" s="344" t="s">
        <v>77</v>
      </c>
      <c r="C247" s="344" t="s">
        <v>40</v>
      </c>
      <c r="D247" s="344" t="s">
        <v>59</v>
      </c>
      <c r="E247" s="344" t="s">
        <v>64</v>
      </c>
      <c r="F247" s="344" t="s">
        <v>61</v>
      </c>
      <c r="G247" s="345" t="s">
        <v>545</v>
      </c>
      <c r="H247" s="345" t="s">
        <v>233</v>
      </c>
      <c r="I247" s="348">
        <v>35000</v>
      </c>
      <c r="J247" s="348">
        <v>72200000</v>
      </c>
      <c r="K247" s="348">
        <v>72254853</v>
      </c>
      <c r="L247" s="347">
        <f t="shared" si="6"/>
        <v>1.0007597368421053</v>
      </c>
      <c r="M247" s="348">
        <v>0</v>
      </c>
      <c r="N247" s="348">
        <v>0</v>
      </c>
      <c r="O247" s="348">
        <v>72254853</v>
      </c>
      <c r="P247" s="345" t="s">
        <v>714</v>
      </c>
      <c r="Q247" s="345" t="s">
        <v>672</v>
      </c>
      <c r="R247" s="345" t="s">
        <v>715</v>
      </c>
      <c r="S247" s="344" t="s">
        <v>740</v>
      </c>
      <c r="T247" s="344" t="s">
        <v>740</v>
      </c>
      <c r="U247" s="344" t="s">
        <v>740</v>
      </c>
      <c r="V247" s="344" t="s">
        <v>740</v>
      </c>
      <c r="W247" s="344" t="e">
        <f t="shared" si="7"/>
        <v>#VALUE!</v>
      </c>
    </row>
    <row r="248" spans="1:23" ht="21" customHeight="1" x14ac:dyDescent="0.15">
      <c r="A248" s="336">
        <v>24110247</v>
      </c>
      <c r="B248" s="344" t="s">
        <v>77</v>
      </c>
      <c r="C248" s="344" t="s">
        <v>40</v>
      </c>
      <c r="D248" s="344" t="s">
        <v>71</v>
      </c>
      <c r="E248" s="344" t="s">
        <v>40</v>
      </c>
      <c r="F248" s="344" t="s">
        <v>61</v>
      </c>
      <c r="G248" s="345" t="s">
        <v>546</v>
      </c>
      <c r="H248" s="345" t="s">
        <v>335</v>
      </c>
      <c r="I248" s="348">
        <v>0</v>
      </c>
      <c r="J248" s="348">
        <v>500000</v>
      </c>
      <c r="K248" s="348">
        <v>500000</v>
      </c>
      <c r="L248" s="347">
        <f t="shared" si="6"/>
        <v>1</v>
      </c>
      <c r="M248" s="348">
        <v>0</v>
      </c>
      <c r="N248" s="348">
        <v>0</v>
      </c>
      <c r="O248" s="348">
        <v>500000</v>
      </c>
      <c r="P248" s="345" t="s">
        <v>1098</v>
      </c>
      <c r="Q248" s="345"/>
      <c r="R248" s="345" t="s">
        <v>1099</v>
      </c>
      <c r="S248" s="344" t="s">
        <v>740</v>
      </c>
      <c r="T248" s="344" t="s">
        <v>740</v>
      </c>
      <c r="U248" s="344" t="s">
        <v>740</v>
      </c>
      <c r="V248" s="344" t="s">
        <v>740</v>
      </c>
      <c r="W248" s="344" t="e">
        <f t="shared" si="7"/>
        <v>#VALUE!</v>
      </c>
    </row>
    <row r="249" spans="1:23" ht="21" customHeight="1" x14ac:dyDescent="0.15">
      <c r="A249" s="336">
        <v>24110248</v>
      </c>
      <c r="B249" s="337" t="s">
        <v>211</v>
      </c>
      <c r="C249" s="337" t="s">
        <v>38</v>
      </c>
      <c r="D249" s="337" t="s">
        <v>38</v>
      </c>
      <c r="E249" s="337" t="s">
        <v>38</v>
      </c>
      <c r="F249" s="337" t="s">
        <v>38</v>
      </c>
      <c r="G249" s="338" t="s">
        <v>212</v>
      </c>
      <c r="H249" s="338" t="s">
        <v>38</v>
      </c>
      <c r="I249" s="341">
        <v>262508000</v>
      </c>
      <c r="J249" s="341">
        <v>214716000</v>
      </c>
      <c r="K249" s="341">
        <v>195807297</v>
      </c>
      <c r="L249" s="340">
        <f t="shared" si="6"/>
        <v>0.91193621807410719</v>
      </c>
      <c r="M249" s="341">
        <v>0</v>
      </c>
      <c r="N249" s="341">
        <v>0</v>
      </c>
      <c r="O249" s="341">
        <v>80241409</v>
      </c>
      <c r="P249" s="342"/>
      <c r="Q249" s="342"/>
      <c r="R249" s="342"/>
      <c r="S249" s="342"/>
      <c r="T249" s="343"/>
      <c r="U249" s="343"/>
      <c r="V249" s="343"/>
      <c r="W249" s="343" t="e">
        <f t="shared" si="7"/>
        <v>#DIV/0!</v>
      </c>
    </row>
    <row r="250" spans="1:23" ht="21" customHeight="1" x14ac:dyDescent="0.15">
      <c r="A250" s="336">
        <v>24110249</v>
      </c>
      <c r="B250" s="344" t="s">
        <v>211</v>
      </c>
      <c r="C250" s="344" t="s">
        <v>40</v>
      </c>
      <c r="D250" s="344" t="s">
        <v>40</v>
      </c>
      <c r="E250" s="344" t="s">
        <v>40</v>
      </c>
      <c r="F250" s="344" t="s">
        <v>61</v>
      </c>
      <c r="G250" s="345" t="s">
        <v>310</v>
      </c>
      <c r="H250" s="345" t="s">
        <v>279</v>
      </c>
      <c r="I250" s="348">
        <v>200000000</v>
      </c>
      <c r="J250" s="348">
        <v>125000000</v>
      </c>
      <c r="K250" s="348">
        <v>125000000</v>
      </c>
      <c r="L250" s="347">
        <f t="shared" si="6"/>
        <v>1</v>
      </c>
      <c r="M250" s="348">
        <v>0</v>
      </c>
      <c r="N250" s="348">
        <v>0</v>
      </c>
      <c r="O250" s="348">
        <v>55000000</v>
      </c>
      <c r="P250" s="345" t="s">
        <v>773</v>
      </c>
      <c r="Q250" s="345" t="str">
        <f>IF(N250=0,"収入未済なし","")</f>
        <v>収入未済なし</v>
      </c>
      <c r="R250" s="345" t="s">
        <v>774</v>
      </c>
      <c r="S250" s="345" t="s">
        <v>740</v>
      </c>
      <c r="T250" s="344" t="s">
        <v>740</v>
      </c>
      <c r="U250" s="344" t="s">
        <v>740</v>
      </c>
      <c r="V250" s="344" t="s">
        <v>740</v>
      </c>
      <c r="W250" s="344" t="e">
        <f t="shared" si="7"/>
        <v>#VALUE!</v>
      </c>
    </row>
    <row r="251" spans="1:23" ht="21" customHeight="1" x14ac:dyDescent="0.15">
      <c r="A251" s="336">
        <v>24110250</v>
      </c>
      <c r="B251" s="344" t="s">
        <v>211</v>
      </c>
      <c r="C251" s="344" t="s">
        <v>40</v>
      </c>
      <c r="D251" s="344" t="s">
        <v>56</v>
      </c>
      <c r="E251" s="344" t="s">
        <v>40</v>
      </c>
      <c r="F251" s="344" t="s">
        <v>61</v>
      </c>
      <c r="G251" s="345" t="s">
        <v>311</v>
      </c>
      <c r="H251" s="345" t="s">
        <v>279</v>
      </c>
      <c r="I251" s="348">
        <v>28660000</v>
      </c>
      <c r="J251" s="348">
        <v>30743000</v>
      </c>
      <c r="K251" s="348">
        <v>14922000</v>
      </c>
      <c r="L251" s="347">
        <f t="shared" si="6"/>
        <v>0.48537878541456592</v>
      </c>
      <c r="M251" s="348">
        <v>0</v>
      </c>
      <c r="N251" s="348">
        <v>0</v>
      </c>
      <c r="O251" s="348">
        <v>14922000</v>
      </c>
      <c r="P251" s="345" t="s">
        <v>775</v>
      </c>
      <c r="Q251" s="345" t="str">
        <f>IF(N251=0,"収入未済なし","")</f>
        <v>収入未済なし</v>
      </c>
      <c r="R251" s="345"/>
      <c r="S251" s="345" t="s">
        <v>740</v>
      </c>
      <c r="T251" s="344" t="s">
        <v>740</v>
      </c>
      <c r="U251" s="344" t="s">
        <v>740</v>
      </c>
      <c r="V251" s="344" t="s">
        <v>740</v>
      </c>
      <c r="W251" s="344" t="e">
        <f t="shared" si="7"/>
        <v>#VALUE!</v>
      </c>
    </row>
    <row r="252" spans="1:23" ht="21" customHeight="1" x14ac:dyDescent="0.15">
      <c r="A252" s="336">
        <v>24110251</v>
      </c>
      <c r="B252" s="344" t="s">
        <v>211</v>
      </c>
      <c r="C252" s="344" t="s">
        <v>40</v>
      </c>
      <c r="D252" s="344" t="s">
        <v>64</v>
      </c>
      <c r="E252" s="344" t="s">
        <v>40</v>
      </c>
      <c r="F252" s="344" t="s">
        <v>61</v>
      </c>
      <c r="G252" s="345" t="s">
        <v>547</v>
      </c>
      <c r="H252" s="345" t="s">
        <v>46</v>
      </c>
      <c r="I252" s="348">
        <v>10000000</v>
      </c>
      <c r="J252" s="348">
        <v>9760000</v>
      </c>
      <c r="K252" s="348">
        <v>4610000</v>
      </c>
      <c r="L252" s="347">
        <f t="shared" si="6"/>
        <v>0.4723360655737705</v>
      </c>
      <c r="M252" s="348">
        <v>0</v>
      </c>
      <c r="N252" s="348">
        <v>0</v>
      </c>
      <c r="O252" s="348">
        <v>4610000</v>
      </c>
      <c r="P252" s="345" t="s">
        <v>840</v>
      </c>
      <c r="Q252" s="345" t="s">
        <v>814</v>
      </c>
      <c r="R252" s="345" t="s">
        <v>841</v>
      </c>
      <c r="S252" s="345" t="s">
        <v>640</v>
      </c>
      <c r="T252" s="344" t="s">
        <v>640</v>
      </c>
      <c r="U252" s="344" t="s">
        <v>640</v>
      </c>
      <c r="V252" s="344" t="s">
        <v>640</v>
      </c>
      <c r="W252" s="344" t="e">
        <f t="shared" si="7"/>
        <v>#VALUE!</v>
      </c>
    </row>
    <row r="253" spans="1:23" ht="21" customHeight="1" x14ac:dyDescent="0.15">
      <c r="A253" s="336">
        <v>24110252</v>
      </c>
      <c r="B253" s="344" t="s">
        <v>211</v>
      </c>
      <c r="C253" s="344" t="s">
        <v>40</v>
      </c>
      <c r="D253" s="344" t="s">
        <v>59</v>
      </c>
      <c r="E253" s="344" t="s">
        <v>40</v>
      </c>
      <c r="F253" s="344" t="s">
        <v>61</v>
      </c>
      <c r="G253" s="345" t="s">
        <v>548</v>
      </c>
      <c r="H253" s="345" t="s">
        <v>335</v>
      </c>
      <c r="I253" s="348">
        <v>1000000</v>
      </c>
      <c r="J253" s="348">
        <v>1000000</v>
      </c>
      <c r="K253" s="348">
        <v>1000000</v>
      </c>
      <c r="L253" s="347">
        <f t="shared" si="6"/>
        <v>1</v>
      </c>
      <c r="M253" s="348">
        <v>0</v>
      </c>
      <c r="N253" s="348">
        <v>0</v>
      </c>
      <c r="O253" s="348">
        <v>-1000000</v>
      </c>
      <c r="P253" s="345" t="s">
        <v>1100</v>
      </c>
      <c r="Q253" s="345"/>
      <c r="R253" s="345" t="s">
        <v>1101</v>
      </c>
      <c r="S253" s="344" t="s">
        <v>740</v>
      </c>
      <c r="T253" s="344" t="s">
        <v>740</v>
      </c>
      <c r="U253" s="344" t="s">
        <v>740</v>
      </c>
      <c r="V253" s="344" t="s">
        <v>740</v>
      </c>
      <c r="W253" s="344" t="e">
        <f t="shared" si="7"/>
        <v>#VALUE!</v>
      </c>
    </row>
    <row r="254" spans="1:23" ht="21" customHeight="1" x14ac:dyDescent="0.15">
      <c r="A254" s="336">
        <v>24110253</v>
      </c>
      <c r="B254" s="344" t="s">
        <v>211</v>
      </c>
      <c r="C254" s="344" t="s">
        <v>40</v>
      </c>
      <c r="D254" s="344" t="s">
        <v>62</v>
      </c>
      <c r="E254" s="344" t="s">
        <v>40</v>
      </c>
      <c r="F254" s="344" t="s">
        <v>61</v>
      </c>
      <c r="G254" s="345" t="s">
        <v>258</v>
      </c>
      <c r="H254" s="345" t="s">
        <v>233</v>
      </c>
      <c r="I254" s="348">
        <v>300000</v>
      </c>
      <c r="J254" s="348">
        <v>180000</v>
      </c>
      <c r="K254" s="348">
        <v>180000</v>
      </c>
      <c r="L254" s="347">
        <f t="shared" si="6"/>
        <v>1</v>
      </c>
      <c r="M254" s="348">
        <v>0</v>
      </c>
      <c r="N254" s="348">
        <v>0</v>
      </c>
      <c r="O254" s="348">
        <v>-30000</v>
      </c>
      <c r="P254" s="345" t="s">
        <v>716</v>
      </c>
      <c r="Q254" s="345" t="s">
        <v>672</v>
      </c>
      <c r="R254" s="345" t="s">
        <v>717</v>
      </c>
      <c r="S254" s="344" t="s">
        <v>740</v>
      </c>
      <c r="T254" s="344" t="s">
        <v>740</v>
      </c>
      <c r="U254" s="344" t="s">
        <v>740</v>
      </c>
      <c r="V254" s="344" t="s">
        <v>740</v>
      </c>
      <c r="W254" s="344" t="e">
        <f t="shared" si="7"/>
        <v>#VALUE!</v>
      </c>
    </row>
    <row r="255" spans="1:23" ht="21" customHeight="1" x14ac:dyDescent="0.15">
      <c r="A255" s="336">
        <v>24110254</v>
      </c>
      <c r="B255" s="344" t="s">
        <v>211</v>
      </c>
      <c r="C255" s="344" t="s">
        <v>40</v>
      </c>
      <c r="D255" s="344" t="s">
        <v>71</v>
      </c>
      <c r="E255" s="344" t="s">
        <v>40</v>
      </c>
      <c r="F255" s="344" t="s">
        <v>61</v>
      </c>
      <c r="G255" s="345" t="s">
        <v>259</v>
      </c>
      <c r="H255" s="345" t="s">
        <v>233</v>
      </c>
      <c r="I255" s="348">
        <v>0</v>
      </c>
      <c r="J255" s="348">
        <v>1000000</v>
      </c>
      <c r="K255" s="348">
        <v>1000000</v>
      </c>
      <c r="L255" s="347">
        <f t="shared" si="6"/>
        <v>1</v>
      </c>
      <c r="M255" s="348">
        <v>0</v>
      </c>
      <c r="N255" s="348">
        <v>0</v>
      </c>
      <c r="O255" s="348">
        <v>1000000</v>
      </c>
      <c r="P255" s="345" t="s">
        <v>718</v>
      </c>
      <c r="Q255" s="345" t="s">
        <v>672</v>
      </c>
      <c r="R255" s="345" t="s">
        <v>719</v>
      </c>
      <c r="S255" s="344" t="s">
        <v>740</v>
      </c>
      <c r="T255" s="344" t="s">
        <v>740</v>
      </c>
      <c r="U255" s="344" t="s">
        <v>740</v>
      </c>
      <c r="V255" s="344" t="s">
        <v>740</v>
      </c>
      <c r="W255" s="344" t="e">
        <f t="shared" si="7"/>
        <v>#VALUE!</v>
      </c>
    </row>
    <row r="256" spans="1:23" ht="21" customHeight="1" x14ac:dyDescent="0.15">
      <c r="A256" s="336">
        <v>24110255</v>
      </c>
      <c r="B256" s="344" t="s">
        <v>211</v>
      </c>
      <c r="C256" s="344" t="s">
        <v>40</v>
      </c>
      <c r="D256" s="344" t="s">
        <v>286</v>
      </c>
      <c r="E256" s="344" t="s">
        <v>40</v>
      </c>
      <c r="F256" s="344" t="s">
        <v>61</v>
      </c>
      <c r="G256" s="345" t="s">
        <v>445</v>
      </c>
      <c r="H256" s="345" t="s">
        <v>509</v>
      </c>
      <c r="I256" s="348">
        <v>1000</v>
      </c>
      <c r="J256" s="348">
        <v>1000</v>
      </c>
      <c r="K256" s="348">
        <v>0</v>
      </c>
      <c r="L256" s="347">
        <f t="shared" si="6"/>
        <v>0</v>
      </c>
      <c r="M256" s="348">
        <v>0</v>
      </c>
      <c r="N256" s="348">
        <v>0</v>
      </c>
      <c r="O256" s="348">
        <v>-1200000</v>
      </c>
      <c r="P256" s="345" t="s">
        <v>1121</v>
      </c>
      <c r="Q256" s="345" t="s">
        <v>876</v>
      </c>
      <c r="R256" s="345" t="s">
        <v>1122</v>
      </c>
      <c r="S256" s="344" t="s">
        <v>740</v>
      </c>
      <c r="T256" s="344" t="s">
        <v>740</v>
      </c>
      <c r="U256" s="344" t="s">
        <v>740</v>
      </c>
      <c r="V256" s="344" t="s">
        <v>740</v>
      </c>
      <c r="W256" s="344" t="e">
        <f t="shared" si="7"/>
        <v>#VALUE!</v>
      </c>
    </row>
    <row r="257" spans="1:23" ht="21" customHeight="1" x14ac:dyDescent="0.15">
      <c r="A257" s="336">
        <v>24110256</v>
      </c>
      <c r="B257" s="344" t="s">
        <v>211</v>
      </c>
      <c r="C257" s="344" t="s">
        <v>40</v>
      </c>
      <c r="D257" s="344" t="s">
        <v>250</v>
      </c>
      <c r="E257" s="344" t="s">
        <v>40</v>
      </c>
      <c r="F257" s="344" t="s">
        <v>61</v>
      </c>
      <c r="G257" s="345" t="s">
        <v>549</v>
      </c>
      <c r="H257" s="345" t="s">
        <v>279</v>
      </c>
      <c r="I257" s="348">
        <v>0</v>
      </c>
      <c r="J257" s="348">
        <v>3000000</v>
      </c>
      <c r="K257" s="348">
        <v>0</v>
      </c>
      <c r="L257" s="347">
        <f t="shared" si="6"/>
        <v>0</v>
      </c>
      <c r="M257" s="348">
        <v>0</v>
      </c>
      <c r="N257" s="348">
        <v>0</v>
      </c>
      <c r="O257" s="348">
        <v>0</v>
      </c>
      <c r="P257" s="345" t="s">
        <v>776</v>
      </c>
      <c r="Q257" s="345" t="str">
        <f>IF(N257=0,"収入未済なし","")</f>
        <v>収入未済なし</v>
      </c>
      <c r="R257" s="345" t="s">
        <v>632</v>
      </c>
      <c r="S257" s="345" t="s">
        <v>740</v>
      </c>
      <c r="T257" s="344" t="s">
        <v>740</v>
      </c>
      <c r="U257" s="344" t="s">
        <v>740</v>
      </c>
      <c r="V257" s="344" t="s">
        <v>740</v>
      </c>
      <c r="W257" s="344" t="e">
        <f t="shared" si="7"/>
        <v>#VALUE!</v>
      </c>
    </row>
    <row r="258" spans="1:23" ht="21" customHeight="1" x14ac:dyDescent="0.15">
      <c r="A258" s="336">
        <v>24110257</v>
      </c>
      <c r="B258" s="344" t="s">
        <v>211</v>
      </c>
      <c r="C258" s="344" t="s">
        <v>40</v>
      </c>
      <c r="D258" s="344" t="s">
        <v>293</v>
      </c>
      <c r="E258" s="344" t="s">
        <v>40</v>
      </c>
      <c r="F258" s="344" t="s">
        <v>61</v>
      </c>
      <c r="G258" s="345" t="s">
        <v>353</v>
      </c>
      <c r="H258" s="345" t="s">
        <v>335</v>
      </c>
      <c r="I258" s="348">
        <v>1543000</v>
      </c>
      <c r="J258" s="348">
        <v>1450000</v>
      </c>
      <c r="K258" s="348">
        <v>1352000</v>
      </c>
      <c r="L258" s="347">
        <f t="shared" ref="L258:L321" si="9">K258/J258</f>
        <v>0.9324137931034483</v>
      </c>
      <c r="M258" s="348">
        <v>0</v>
      </c>
      <c r="N258" s="348">
        <v>0</v>
      </c>
      <c r="O258" s="348">
        <v>1352000</v>
      </c>
      <c r="P258" s="345" t="s">
        <v>1102</v>
      </c>
      <c r="Q258" s="345"/>
      <c r="R258" s="345" t="s">
        <v>1103</v>
      </c>
      <c r="S258" s="344" t="s">
        <v>740</v>
      </c>
      <c r="T258" s="344" t="s">
        <v>740</v>
      </c>
      <c r="U258" s="344" t="s">
        <v>740</v>
      </c>
      <c r="V258" s="344" t="s">
        <v>740</v>
      </c>
      <c r="W258" s="344" t="e">
        <f t="shared" ref="W258:W321" si="10">K258/U258</f>
        <v>#VALUE!</v>
      </c>
    </row>
    <row r="259" spans="1:23" ht="21" customHeight="1" x14ac:dyDescent="0.15">
      <c r="A259" s="336">
        <v>24110258</v>
      </c>
      <c r="B259" s="344" t="s">
        <v>211</v>
      </c>
      <c r="C259" s="344" t="s">
        <v>40</v>
      </c>
      <c r="D259" s="344" t="s">
        <v>37</v>
      </c>
      <c r="E259" s="344" t="s">
        <v>40</v>
      </c>
      <c r="F259" s="344" t="s">
        <v>61</v>
      </c>
      <c r="G259" s="345" t="s">
        <v>550</v>
      </c>
      <c r="H259" s="345" t="s">
        <v>503</v>
      </c>
      <c r="I259" s="348">
        <v>1000</v>
      </c>
      <c r="J259" s="348">
        <v>6916000</v>
      </c>
      <c r="K259" s="348">
        <v>5000000</v>
      </c>
      <c r="L259" s="347">
        <f t="shared" si="9"/>
        <v>0.72296124927703875</v>
      </c>
      <c r="M259" s="348">
        <v>0</v>
      </c>
      <c r="N259" s="348">
        <v>0</v>
      </c>
      <c r="O259" s="348">
        <v>5000000</v>
      </c>
      <c r="P259" s="345" t="s">
        <v>1032</v>
      </c>
      <c r="Q259" s="345" t="s">
        <v>630</v>
      </c>
      <c r="R259" s="345"/>
      <c r="S259" s="344" t="s">
        <v>740</v>
      </c>
      <c r="T259" s="344" t="s">
        <v>740</v>
      </c>
      <c r="U259" s="344" t="s">
        <v>740</v>
      </c>
      <c r="V259" s="344" t="s">
        <v>740</v>
      </c>
      <c r="W259" s="344" t="e">
        <f t="shared" si="10"/>
        <v>#VALUE!</v>
      </c>
    </row>
    <row r="260" spans="1:23" ht="21" customHeight="1" x14ac:dyDescent="0.15">
      <c r="A260" s="336">
        <v>24110259</v>
      </c>
      <c r="B260" s="344" t="s">
        <v>211</v>
      </c>
      <c r="C260" s="344" t="s">
        <v>40</v>
      </c>
      <c r="D260" s="344" t="s">
        <v>54</v>
      </c>
      <c r="E260" s="344" t="s">
        <v>40</v>
      </c>
      <c r="F260" s="344" t="s">
        <v>61</v>
      </c>
      <c r="G260" s="345" t="s">
        <v>551</v>
      </c>
      <c r="H260" s="345" t="s">
        <v>335</v>
      </c>
      <c r="I260" s="348">
        <v>1000000</v>
      </c>
      <c r="J260" s="348">
        <v>1000000</v>
      </c>
      <c r="K260" s="348">
        <v>0</v>
      </c>
      <c r="L260" s="347">
        <f t="shared" si="9"/>
        <v>0</v>
      </c>
      <c r="M260" s="348">
        <v>0</v>
      </c>
      <c r="N260" s="348">
        <v>0</v>
      </c>
      <c r="O260" s="348">
        <v>0</v>
      </c>
      <c r="P260" s="345" t="s">
        <v>1104</v>
      </c>
      <c r="Q260" s="345"/>
      <c r="R260" s="345" t="s">
        <v>1105</v>
      </c>
      <c r="S260" s="344" t="s">
        <v>740</v>
      </c>
      <c r="T260" s="344" t="s">
        <v>740</v>
      </c>
      <c r="U260" s="344" t="s">
        <v>740</v>
      </c>
      <c r="V260" s="344" t="s">
        <v>740</v>
      </c>
      <c r="W260" s="344" t="e">
        <f t="shared" si="10"/>
        <v>#VALUE!</v>
      </c>
    </row>
    <row r="261" spans="1:23" ht="21" customHeight="1" x14ac:dyDescent="0.15">
      <c r="A261" s="336">
        <v>24110260</v>
      </c>
      <c r="B261" s="344" t="s">
        <v>211</v>
      </c>
      <c r="C261" s="344" t="s">
        <v>40</v>
      </c>
      <c r="D261" s="344" t="s">
        <v>73</v>
      </c>
      <c r="E261" s="344" t="s">
        <v>40</v>
      </c>
      <c r="F261" s="344" t="s">
        <v>61</v>
      </c>
      <c r="G261" s="345" t="s">
        <v>552</v>
      </c>
      <c r="H261" s="345" t="s">
        <v>279</v>
      </c>
      <c r="I261" s="348">
        <v>0</v>
      </c>
      <c r="J261" s="348">
        <v>6259000</v>
      </c>
      <c r="K261" s="348">
        <v>6259500</v>
      </c>
      <c r="L261" s="347">
        <f t="shared" si="9"/>
        <v>1.0000798849656494</v>
      </c>
      <c r="M261" s="348">
        <v>0</v>
      </c>
      <c r="N261" s="348">
        <v>0</v>
      </c>
      <c r="O261" s="348">
        <v>6259500</v>
      </c>
      <c r="P261" s="345" t="s">
        <v>777</v>
      </c>
      <c r="Q261" s="345" t="str">
        <f>IF(N261=0,"収入未済なし","")</f>
        <v>収入未済なし</v>
      </c>
      <c r="R261" s="345" t="s">
        <v>778</v>
      </c>
      <c r="S261" s="345" t="s">
        <v>740</v>
      </c>
      <c r="T261" s="344" t="s">
        <v>740</v>
      </c>
      <c r="U261" s="344" t="s">
        <v>740</v>
      </c>
      <c r="V261" s="344" t="s">
        <v>740</v>
      </c>
      <c r="W261" s="344" t="e">
        <f t="shared" si="10"/>
        <v>#VALUE!</v>
      </c>
    </row>
    <row r="262" spans="1:23" ht="21" customHeight="1" x14ac:dyDescent="0.15">
      <c r="A262" s="336">
        <v>24110261</v>
      </c>
      <c r="B262" s="344" t="s">
        <v>211</v>
      </c>
      <c r="C262" s="344" t="s">
        <v>56</v>
      </c>
      <c r="D262" s="344" t="s">
        <v>40</v>
      </c>
      <c r="E262" s="344" t="s">
        <v>40</v>
      </c>
      <c r="F262" s="344" t="s">
        <v>61</v>
      </c>
      <c r="G262" s="345" t="s">
        <v>553</v>
      </c>
      <c r="H262" s="345" t="s">
        <v>509</v>
      </c>
      <c r="I262" s="348">
        <v>20000000</v>
      </c>
      <c r="J262" s="348">
        <v>20431000</v>
      </c>
      <c r="K262" s="348">
        <v>20431159</v>
      </c>
      <c r="L262" s="347">
        <f t="shared" si="9"/>
        <v>1.0000077822916156</v>
      </c>
      <c r="M262" s="348">
        <v>0</v>
      </c>
      <c r="N262" s="348">
        <v>0</v>
      </c>
      <c r="O262" s="348">
        <v>-72405</v>
      </c>
      <c r="P262" s="345" t="s">
        <v>902</v>
      </c>
      <c r="Q262" s="345" t="s">
        <v>876</v>
      </c>
      <c r="R262" s="355" t="s">
        <v>869</v>
      </c>
      <c r="S262" s="344" t="s">
        <v>740</v>
      </c>
      <c r="T262" s="344" t="s">
        <v>740</v>
      </c>
      <c r="U262" s="344" t="s">
        <v>740</v>
      </c>
      <c r="V262" s="344" t="s">
        <v>740</v>
      </c>
      <c r="W262" s="344" t="e">
        <f t="shared" si="10"/>
        <v>#VALUE!</v>
      </c>
    </row>
    <row r="263" spans="1:23" ht="21" customHeight="1" x14ac:dyDescent="0.15">
      <c r="A263" s="336">
        <v>24110262</v>
      </c>
      <c r="B263" s="344" t="s">
        <v>211</v>
      </c>
      <c r="C263" s="344" t="s">
        <v>56</v>
      </c>
      <c r="D263" s="344" t="s">
        <v>56</v>
      </c>
      <c r="E263" s="344" t="s">
        <v>40</v>
      </c>
      <c r="F263" s="344" t="s">
        <v>61</v>
      </c>
      <c r="G263" s="345" t="s">
        <v>313</v>
      </c>
      <c r="H263" s="345" t="s">
        <v>279</v>
      </c>
      <c r="I263" s="348">
        <v>0</v>
      </c>
      <c r="J263" s="348">
        <v>0</v>
      </c>
      <c r="K263" s="348">
        <v>8074532</v>
      </c>
      <c r="L263" s="347" t="e">
        <f t="shared" si="9"/>
        <v>#DIV/0!</v>
      </c>
      <c r="M263" s="348">
        <v>0</v>
      </c>
      <c r="N263" s="348">
        <v>0</v>
      </c>
      <c r="O263" s="348">
        <v>-129680</v>
      </c>
      <c r="P263" s="345" t="s">
        <v>779</v>
      </c>
      <c r="Q263" s="345" t="str">
        <f>IF(N263=0,"収入未済なし","")</f>
        <v>収入未済なし</v>
      </c>
      <c r="R263" s="345" t="s">
        <v>780</v>
      </c>
      <c r="S263" s="345" t="s">
        <v>740</v>
      </c>
      <c r="T263" s="344" t="s">
        <v>740</v>
      </c>
      <c r="U263" s="344" t="s">
        <v>740</v>
      </c>
      <c r="V263" s="344" t="s">
        <v>740</v>
      </c>
      <c r="W263" s="344" t="e">
        <f t="shared" si="10"/>
        <v>#VALUE!</v>
      </c>
    </row>
    <row r="264" spans="1:23" ht="21" customHeight="1" x14ac:dyDescent="0.15">
      <c r="A264" s="336">
        <v>24110263</v>
      </c>
      <c r="B264" s="344" t="s">
        <v>211</v>
      </c>
      <c r="C264" s="344" t="s">
        <v>56</v>
      </c>
      <c r="D264" s="344" t="s">
        <v>64</v>
      </c>
      <c r="E264" s="344" t="s">
        <v>40</v>
      </c>
      <c r="F264" s="344" t="s">
        <v>61</v>
      </c>
      <c r="G264" s="345" t="s">
        <v>466</v>
      </c>
      <c r="H264" s="345" t="s">
        <v>509</v>
      </c>
      <c r="I264" s="348">
        <v>1000</v>
      </c>
      <c r="J264" s="348">
        <v>5662000</v>
      </c>
      <c r="K264" s="348">
        <v>5662629</v>
      </c>
      <c r="L264" s="347">
        <f t="shared" si="9"/>
        <v>1.000111091487107</v>
      </c>
      <c r="M264" s="348">
        <v>0</v>
      </c>
      <c r="N264" s="348">
        <v>0</v>
      </c>
      <c r="O264" s="348">
        <v>1126969</v>
      </c>
      <c r="P264" s="345" t="s">
        <v>878</v>
      </c>
      <c r="Q264" s="345" t="s">
        <v>876</v>
      </c>
      <c r="R264" s="355" t="s">
        <v>869</v>
      </c>
      <c r="S264" s="345" t="s">
        <v>640</v>
      </c>
      <c r="T264" s="344" t="s">
        <v>640</v>
      </c>
      <c r="U264" s="344" t="s">
        <v>640</v>
      </c>
      <c r="V264" s="344" t="s">
        <v>640</v>
      </c>
      <c r="W264" s="344" t="e">
        <f t="shared" si="10"/>
        <v>#VALUE!</v>
      </c>
    </row>
    <row r="265" spans="1:23" ht="21" customHeight="1" x14ac:dyDescent="0.15">
      <c r="A265" s="336">
        <v>24110264</v>
      </c>
      <c r="B265" s="344" t="s">
        <v>211</v>
      </c>
      <c r="C265" s="344" t="s">
        <v>56</v>
      </c>
      <c r="D265" s="344" t="s">
        <v>59</v>
      </c>
      <c r="E265" s="344" t="s">
        <v>40</v>
      </c>
      <c r="F265" s="344" t="s">
        <v>61</v>
      </c>
      <c r="G265" s="345" t="s">
        <v>467</v>
      </c>
      <c r="H265" s="345" t="s">
        <v>509</v>
      </c>
      <c r="I265" s="348">
        <v>1000</v>
      </c>
      <c r="J265" s="348">
        <v>506000</v>
      </c>
      <c r="K265" s="348">
        <v>506760</v>
      </c>
      <c r="L265" s="347">
        <f t="shared" si="9"/>
        <v>1.0015019762845849</v>
      </c>
      <c r="M265" s="348">
        <v>0</v>
      </c>
      <c r="N265" s="348">
        <v>0</v>
      </c>
      <c r="O265" s="348">
        <v>434216</v>
      </c>
      <c r="P265" s="345" t="s">
        <v>628</v>
      </c>
      <c r="Q265" s="345" t="s">
        <v>876</v>
      </c>
      <c r="R265" s="355" t="s">
        <v>869</v>
      </c>
      <c r="S265" s="344" t="s">
        <v>740</v>
      </c>
      <c r="T265" s="344" t="s">
        <v>740</v>
      </c>
      <c r="U265" s="344" t="s">
        <v>740</v>
      </c>
      <c r="V265" s="344" t="s">
        <v>740</v>
      </c>
      <c r="W265" s="344" t="e">
        <f t="shared" si="10"/>
        <v>#VALUE!</v>
      </c>
    </row>
    <row r="266" spans="1:23" ht="21" customHeight="1" x14ac:dyDescent="0.15">
      <c r="A266" s="336">
        <v>24110265</v>
      </c>
      <c r="B266" s="344" t="s">
        <v>211</v>
      </c>
      <c r="C266" s="344" t="s">
        <v>56</v>
      </c>
      <c r="D266" s="344" t="s">
        <v>62</v>
      </c>
      <c r="E266" s="344" t="s">
        <v>40</v>
      </c>
      <c r="F266" s="344" t="s">
        <v>61</v>
      </c>
      <c r="G266" s="345" t="s">
        <v>354</v>
      </c>
      <c r="H266" s="345" t="s">
        <v>335</v>
      </c>
      <c r="I266" s="348">
        <v>0</v>
      </c>
      <c r="J266" s="348">
        <v>0</v>
      </c>
      <c r="K266" s="348">
        <v>0</v>
      </c>
      <c r="L266" s="347" t="e">
        <f t="shared" si="9"/>
        <v>#DIV/0!</v>
      </c>
      <c r="M266" s="348">
        <v>0</v>
      </c>
      <c r="N266" s="348">
        <v>0</v>
      </c>
      <c r="O266" s="348">
        <v>-6986488</v>
      </c>
      <c r="P266" s="345" t="s">
        <v>1106</v>
      </c>
      <c r="Q266" s="345"/>
      <c r="R266" s="345" t="s">
        <v>1107</v>
      </c>
      <c r="S266" s="344" t="s">
        <v>740</v>
      </c>
      <c r="T266" s="344" t="s">
        <v>740</v>
      </c>
      <c r="U266" s="344" t="s">
        <v>740</v>
      </c>
      <c r="V266" s="344" t="s">
        <v>740</v>
      </c>
      <c r="W266" s="344" t="e">
        <f t="shared" si="10"/>
        <v>#VALUE!</v>
      </c>
    </row>
    <row r="267" spans="1:23" ht="21" customHeight="1" x14ac:dyDescent="0.15">
      <c r="A267" s="336">
        <v>24110266</v>
      </c>
      <c r="B267" s="344" t="s">
        <v>211</v>
      </c>
      <c r="C267" s="344" t="s">
        <v>56</v>
      </c>
      <c r="D267" s="344" t="s">
        <v>71</v>
      </c>
      <c r="E267" s="344" t="s">
        <v>40</v>
      </c>
      <c r="F267" s="344" t="s">
        <v>61</v>
      </c>
      <c r="G267" s="345" t="s">
        <v>468</v>
      </c>
      <c r="H267" s="345" t="s">
        <v>509</v>
      </c>
      <c r="I267" s="348">
        <v>1000</v>
      </c>
      <c r="J267" s="348">
        <v>1808000</v>
      </c>
      <c r="K267" s="348">
        <v>1808717</v>
      </c>
      <c r="L267" s="347">
        <f t="shared" si="9"/>
        <v>1.0003965707964602</v>
      </c>
      <c r="M267" s="348">
        <v>0</v>
      </c>
      <c r="N267" s="348">
        <v>0</v>
      </c>
      <c r="O267" s="348">
        <v>1239918</v>
      </c>
      <c r="P267" s="345" t="s">
        <v>903</v>
      </c>
      <c r="Q267" s="345" t="s">
        <v>876</v>
      </c>
      <c r="R267" s="355" t="s">
        <v>869</v>
      </c>
      <c r="S267" s="344" t="s">
        <v>740</v>
      </c>
      <c r="T267" s="344" t="s">
        <v>740</v>
      </c>
      <c r="U267" s="344" t="s">
        <v>740</v>
      </c>
      <c r="V267" s="344" t="s">
        <v>740</v>
      </c>
      <c r="W267" s="344" t="e">
        <f t="shared" si="10"/>
        <v>#VALUE!</v>
      </c>
    </row>
    <row r="268" spans="1:23" ht="21" customHeight="1" x14ac:dyDescent="0.15">
      <c r="A268" s="336">
        <v>24110267</v>
      </c>
      <c r="B268" s="344" t="s">
        <v>211</v>
      </c>
      <c r="C268" s="344" t="s">
        <v>56</v>
      </c>
      <c r="D268" s="344" t="s">
        <v>245</v>
      </c>
      <c r="E268" s="344" t="s">
        <v>40</v>
      </c>
      <c r="F268" s="344" t="s">
        <v>61</v>
      </c>
      <c r="G268" s="345" t="s">
        <v>312</v>
      </c>
      <c r="H268" s="345" t="s">
        <v>279</v>
      </c>
      <c r="I268" s="348">
        <v>0</v>
      </c>
      <c r="J268" s="348">
        <v>0</v>
      </c>
      <c r="K268" s="348">
        <v>0</v>
      </c>
      <c r="L268" s="347" t="e">
        <f t="shared" si="9"/>
        <v>#DIV/0!</v>
      </c>
      <c r="M268" s="348">
        <v>0</v>
      </c>
      <c r="N268" s="348">
        <v>0</v>
      </c>
      <c r="O268" s="348">
        <v>-1284621</v>
      </c>
      <c r="P268" s="345" t="s">
        <v>781</v>
      </c>
      <c r="Q268" s="345" t="s">
        <v>740</v>
      </c>
      <c r="R268" s="345" t="s">
        <v>782</v>
      </c>
      <c r="S268" s="345" t="s">
        <v>740</v>
      </c>
      <c r="T268" s="344" t="s">
        <v>740</v>
      </c>
      <c r="U268" s="344" t="s">
        <v>740</v>
      </c>
      <c r="V268" s="344" t="s">
        <v>740</v>
      </c>
      <c r="W268" s="344" t="e">
        <f t="shared" si="10"/>
        <v>#VALUE!</v>
      </c>
    </row>
    <row r="269" spans="1:23" ht="21" customHeight="1" x14ac:dyDescent="0.15">
      <c r="A269" s="336">
        <v>24110269</v>
      </c>
      <c r="B269" s="337" t="s">
        <v>314</v>
      </c>
      <c r="C269" s="337" t="s">
        <v>38</v>
      </c>
      <c r="D269" s="337" t="s">
        <v>38</v>
      </c>
      <c r="E269" s="337" t="s">
        <v>38</v>
      </c>
      <c r="F269" s="337" t="s">
        <v>38</v>
      </c>
      <c r="G269" s="338" t="s">
        <v>315</v>
      </c>
      <c r="H269" s="338" t="s">
        <v>38</v>
      </c>
      <c r="I269" s="341">
        <v>130000000</v>
      </c>
      <c r="J269" s="341">
        <v>179085685</v>
      </c>
      <c r="K269" s="341">
        <v>179086525</v>
      </c>
      <c r="L269" s="340">
        <f t="shared" si="9"/>
        <v>1.0000046904921518</v>
      </c>
      <c r="M269" s="341">
        <v>0</v>
      </c>
      <c r="N269" s="341">
        <v>0</v>
      </c>
      <c r="O269" s="341">
        <v>3499343</v>
      </c>
      <c r="P269" s="342"/>
      <c r="Q269" s="342"/>
      <c r="R269" s="342"/>
      <c r="S269" s="342"/>
      <c r="T269" s="343"/>
      <c r="U269" s="343"/>
      <c r="V269" s="343"/>
      <c r="W269" s="343" t="e">
        <f t="shared" si="10"/>
        <v>#DIV/0!</v>
      </c>
    </row>
    <row r="270" spans="1:23" ht="21" customHeight="1" x14ac:dyDescent="0.15">
      <c r="A270" s="336">
        <v>24110270</v>
      </c>
      <c r="B270" s="344" t="s">
        <v>314</v>
      </c>
      <c r="C270" s="344" t="s">
        <v>40</v>
      </c>
      <c r="D270" s="344" t="s">
        <v>40</v>
      </c>
      <c r="E270" s="344" t="s">
        <v>40</v>
      </c>
      <c r="F270" s="344" t="s">
        <v>61</v>
      </c>
      <c r="G270" s="345" t="s">
        <v>316</v>
      </c>
      <c r="H270" s="345" t="s">
        <v>279</v>
      </c>
      <c r="I270" s="348">
        <v>130000000</v>
      </c>
      <c r="J270" s="348">
        <v>177636000</v>
      </c>
      <c r="K270" s="348">
        <v>177636840</v>
      </c>
      <c r="L270" s="347">
        <f t="shared" si="9"/>
        <v>1.0000047287711951</v>
      </c>
      <c r="M270" s="348">
        <v>0</v>
      </c>
      <c r="N270" s="348">
        <v>0</v>
      </c>
      <c r="O270" s="348">
        <v>2274248</v>
      </c>
      <c r="P270" s="345" t="s">
        <v>783</v>
      </c>
      <c r="Q270" s="345" t="str">
        <f>IF(N270=0,"収入未済なし","")</f>
        <v>収入未済なし</v>
      </c>
      <c r="R270" s="345" t="s">
        <v>632</v>
      </c>
      <c r="S270" s="345" t="s">
        <v>740</v>
      </c>
      <c r="T270" s="344" t="s">
        <v>740</v>
      </c>
      <c r="U270" s="344" t="s">
        <v>740</v>
      </c>
      <c r="V270" s="344" t="s">
        <v>740</v>
      </c>
      <c r="W270" s="344" t="e">
        <f t="shared" si="10"/>
        <v>#VALUE!</v>
      </c>
    </row>
    <row r="271" spans="1:23" ht="21" customHeight="1" x14ac:dyDescent="0.15">
      <c r="A271" s="336">
        <v>24110271</v>
      </c>
      <c r="B271" s="344" t="s">
        <v>314</v>
      </c>
      <c r="C271" s="344" t="s">
        <v>40</v>
      </c>
      <c r="D271" s="344" t="s">
        <v>40</v>
      </c>
      <c r="E271" s="344" t="s">
        <v>40</v>
      </c>
      <c r="F271" s="344" t="s">
        <v>124</v>
      </c>
      <c r="G271" s="345" t="s">
        <v>317</v>
      </c>
      <c r="H271" s="345" t="s">
        <v>279</v>
      </c>
      <c r="I271" s="348">
        <v>0</v>
      </c>
      <c r="J271" s="348">
        <v>1449685</v>
      </c>
      <c r="K271" s="348">
        <v>1449685</v>
      </c>
      <c r="L271" s="347">
        <f t="shared" si="9"/>
        <v>1</v>
      </c>
      <c r="M271" s="348">
        <v>0</v>
      </c>
      <c r="N271" s="348">
        <v>0</v>
      </c>
      <c r="O271" s="348">
        <v>1285095</v>
      </c>
      <c r="P271" s="345" t="s">
        <v>784</v>
      </c>
      <c r="Q271" s="345" t="str">
        <f>IF(N271=0,"収入未済なし","")</f>
        <v>収入未済なし</v>
      </c>
      <c r="R271" s="345" t="s">
        <v>785</v>
      </c>
      <c r="S271" s="345" t="s">
        <v>740</v>
      </c>
      <c r="T271" s="344" t="s">
        <v>740</v>
      </c>
      <c r="U271" s="344" t="s">
        <v>740</v>
      </c>
      <c r="V271" s="344" t="s">
        <v>740</v>
      </c>
      <c r="W271" s="344" t="e">
        <f t="shared" si="10"/>
        <v>#VALUE!</v>
      </c>
    </row>
    <row r="272" spans="1:23" ht="21" customHeight="1" x14ac:dyDescent="0.15">
      <c r="A272" s="336">
        <v>24110272</v>
      </c>
      <c r="B272" s="344" t="s">
        <v>314</v>
      </c>
      <c r="C272" s="344" t="s">
        <v>40</v>
      </c>
      <c r="D272" s="344" t="s">
        <v>40</v>
      </c>
      <c r="E272" s="344" t="s">
        <v>40</v>
      </c>
      <c r="F272" s="344" t="s">
        <v>44</v>
      </c>
      <c r="G272" s="345" t="s">
        <v>318</v>
      </c>
      <c r="H272" s="345" t="s">
        <v>279</v>
      </c>
      <c r="I272" s="348">
        <v>0</v>
      </c>
      <c r="J272" s="348">
        <v>0</v>
      </c>
      <c r="K272" s="348">
        <v>0</v>
      </c>
      <c r="L272" s="347" t="e">
        <f t="shared" si="9"/>
        <v>#DIV/0!</v>
      </c>
      <c r="M272" s="348">
        <v>0</v>
      </c>
      <c r="N272" s="348">
        <v>0</v>
      </c>
      <c r="O272" s="348">
        <v>-60000</v>
      </c>
      <c r="P272" s="345" t="s">
        <v>784</v>
      </c>
      <c r="Q272" s="345" t="str">
        <f>IF(N272=0,"収入未済なし","")</f>
        <v>収入未済なし</v>
      </c>
      <c r="R272" s="345" t="s">
        <v>786</v>
      </c>
      <c r="S272" s="345" t="s">
        <v>740</v>
      </c>
      <c r="T272" s="344" t="s">
        <v>740</v>
      </c>
      <c r="U272" s="344" t="s">
        <v>740</v>
      </c>
      <c r="V272" s="344" t="s">
        <v>740</v>
      </c>
      <c r="W272" s="344" t="e">
        <f t="shared" si="10"/>
        <v>#VALUE!</v>
      </c>
    </row>
    <row r="273" spans="1:23" ht="21" customHeight="1" x14ac:dyDescent="0.15">
      <c r="A273" s="336">
        <v>24110273</v>
      </c>
      <c r="B273" s="337" t="s">
        <v>82</v>
      </c>
      <c r="C273" s="337" t="s">
        <v>38</v>
      </c>
      <c r="D273" s="337" t="s">
        <v>38</v>
      </c>
      <c r="E273" s="337" t="s">
        <v>38</v>
      </c>
      <c r="F273" s="337" t="s">
        <v>38</v>
      </c>
      <c r="G273" s="338" t="s">
        <v>83</v>
      </c>
      <c r="H273" s="338" t="s">
        <v>38</v>
      </c>
      <c r="I273" s="341">
        <v>70615000</v>
      </c>
      <c r="J273" s="341">
        <v>85174000</v>
      </c>
      <c r="K273" s="341">
        <v>88889123</v>
      </c>
      <c r="L273" s="340">
        <f t="shared" si="9"/>
        <v>1.0436180407166507</v>
      </c>
      <c r="M273" s="341">
        <v>0</v>
      </c>
      <c r="N273" s="341">
        <v>0</v>
      </c>
      <c r="O273" s="341">
        <v>32419983</v>
      </c>
      <c r="P273" s="342"/>
      <c r="Q273" s="342"/>
      <c r="R273" s="342"/>
      <c r="S273" s="342"/>
      <c r="T273" s="343"/>
      <c r="U273" s="343"/>
      <c r="V273" s="343"/>
      <c r="W273" s="343" t="e">
        <f t="shared" si="10"/>
        <v>#DIV/0!</v>
      </c>
    </row>
    <row r="274" spans="1:23" ht="21" customHeight="1" x14ac:dyDescent="0.15">
      <c r="A274" s="336">
        <v>24110274</v>
      </c>
      <c r="B274" s="344" t="s">
        <v>82</v>
      </c>
      <c r="C274" s="344" t="s">
        <v>40</v>
      </c>
      <c r="D274" s="344" t="s">
        <v>40</v>
      </c>
      <c r="E274" s="344" t="s">
        <v>40</v>
      </c>
      <c r="F274" s="344" t="s">
        <v>61</v>
      </c>
      <c r="G274" s="345" t="s">
        <v>407</v>
      </c>
      <c r="H274" s="345" t="s">
        <v>365</v>
      </c>
      <c r="I274" s="348">
        <v>2556000</v>
      </c>
      <c r="J274" s="348">
        <v>2556000</v>
      </c>
      <c r="K274" s="348">
        <v>2736560</v>
      </c>
      <c r="L274" s="347">
        <f t="shared" si="9"/>
        <v>1.0706416275430359</v>
      </c>
      <c r="M274" s="348">
        <v>0</v>
      </c>
      <c r="N274" s="348">
        <v>0</v>
      </c>
      <c r="O274" s="348">
        <v>-1514427</v>
      </c>
      <c r="P274" s="345" t="s">
        <v>976</v>
      </c>
      <c r="Q274" s="345" t="s">
        <v>640</v>
      </c>
      <c r="R274" s="345" t="s">
        <v>977</v>
      </c>
      <c r="S274" s="345" t="s">
        <v>640</v>
      </c>
      <c r="T274" s="344" t="s">
        <v>640</v>
      </c>
      <c r="U274" s="344" t="s">
        <v>640</v>
      </c>
      <c r="V274" s="344" t="s">
        <v>640</v>
      </c>
      <c r="W274" s="344" t="e">
        <f t="shared" si="10"/>
        <v>#VALUE!</v>
      </c>
    </row>
    <row r="275" spans="1:23" ht="21" customHeight="1" x14ac:dyDescent="0.15">
      <c r="A275" s="336">
        <v>24110275</v>
      </c>
      <c r="B275" s="344" t="s">
        <v>82</v>
      </c>
      <c r="C275" s="344" t="s">
        <v>56</v>
      </c>
      <c r="D275" s="344" t="s">
        <v>40</v>
      </c>
      <c r="E275" s="344" t="s">
        <v>40</v>
      </c>
      <c r="F275" s="344" t="s">
        <v>61</v>
      </c>
      <c r="G275" s="345" t="s">
        <v>226</v>
      </c>
      <c r="H275" s="345" t="s">
        <v>227</v>
      </c>
      <c r="I275" s="348">
        <v>1000</v>
      </c>
      <c r="J275" s="348">
        <v>1000</v>
      </c>
      <c r="K275" s="348">
        <v>58</v>
      </c>
      <c r="L275" s="347">
        <f t="shared" si="9"/>
        <v>5.8000000000000003E-2</v>
      </c>
      <c r="M275" s="348">
        <v>0</v>
      </c>
      <c r="N275" s="348">
        <v>0</v>
      </c>
      <c r="O275" s="348">
        <v>58</v>
      </c>
      <c r="P275" s="345" t="s">
        <v>629</v>
      </c>
      <c r="Q275" s="345" t="s">
        <v>630</v>
      </c>
      <c r="R275" s="345" t="s">
        <v>631</v>
      </c>
      <c r="S275" s="345" t="s">
        <v>632</v>
      </c>
      <c r="T275" s="344" t="s">
        <v>640</v>
      </c>
      <c r="U275" s="344" t="s">
        <v>640</v>
      </c>
      <c r="V275" s="344" t="s">
        <v>640</v>
      </c>
      <c r="W275" s="344" t="e">
        <f t="shared" si="10"/>
        <v>#VALUE!</v>
      </c>
    </row>
    <row r="276" spans="1:23" ht="21" customHeight="1" x14ac:dyDescent="0.15">
      <c r="A276" s="336">
        <v>24110276</v>
      </c>
      <c r="B276" s="344" t="s">
        <v>82</v>
      </c>
      <c r="C276" s="344" t="s">
        <v>64</v>
      </c>
      <c r="D276" s="344" t="s">
        <v>40</v>
      </c>
      <c r="E276" s="344" t="s">
        <v>40</v>
      </c>
      <c r="F276" s="344" t="s">
        <v>61</v>
      </c>
      <c r="G276" s="345" t="s">
        <v>319</v>
      </c>
      <c r="H276" s="345" t="s">
        <v>279</v>
      </c>
      <c r="I276" s="348">
        <v>1524000</v>
      </c>
      <c r="J276" s="348">
        <v>1524000</v>
      </c>
      <c r="K276" s="348">
        <v>1524000</v>
      </c>
      <c r="L276" s="347">
        <f t="shared" si="9"/>
        <v>1</v>
      </c>
      <c r="M276" s="348">
        <v>0</v>
      </c>
      <c r="N276" s="348">
        <v>0</v>
      </c>
      <c r="O276" s="348">
        <v>-4986</v>
      </c>
      <c r="P276" s="345" t="s">
        <v>787</v>
      </c>
      <c r="Q276" s="345" t="str">
        <f>IF(N276=0,"収入未済なし","")</f>
        <v>収入未済なし</v>
      </c>
      <c r="R276" s="345" t="s">
        <v>788</v>
      </c>
      <c r="S276" s="345" t="s">
        <v>740</v>
      </c>
      <c r="T276" s="344" t="s">
        <v>740</v>
      </c>
      <c r="U276" s="344" t="s">
        <v>740</v>
      </c>
      <c r="V276" s="344" t="s">
        <v>740</v>
      </c>
      <c r="W276" s="344" t="e">
        <f t="shared" si="10"/>
        <v>#VALUE!</v>
      </c>
    </row>
    <row r="277" spans="1:23" ht="21" customHeight="1" x14ac:dyDescent="0.15">
      <c r="A277" s="336">
        <v>24110277</v>
      </c>
      <c r="B277" s="344" t="s">
        <v>82</v>
      </c>
      <c r="C277" s="344" t="s">
        <v>64</v>
      </c>
      <c r="D277" s="344" t="s">
        <v>56</v>
      </c>
      <c r="E277" s="344" t="s">
        <v>40</v>
      </c>
      <c r="F277" s="344" t="s">
        <v>61</v>
      </c>
      <c r="G277" s="345" t="s">
        <v>554</v>
      </c>
      <c r="H277" s="345" t="s">
        <v>509</v>
      </c>
      <c r="I277" s="348">
        <v>16784000</v>
      </c>
      <c r="J277" s="348">
        <v>16784000</v>
      </c>
      <c r="K277" s="348">
        <v>16784000</v>
      </c>
      <c r="L277" s="347">
        <f t="shared" si="9"/>
        <v>1</v>
      </c>
      <c r="M277" s="348">
        <v>0</v>
      </c>
      <c r="N277" s="348">
        <v>0</v>
      </c>
      <c r="O277" s="348">
        <v>-741000</v>
      </c>
      <c r="P277" s="362" t="s">
        <v>879</v>
      </c>
      <c r="Q277" s="345" t="s">
        <v>876</v>
      </c>
      <c r="R277" s="355" t="s">
        <v>869</v>
      </c>
      <c r="S277" s="345" t="s">
        <v>640</v>
      </c>
      <c r="T277" s="344" t="s">
        <v>640</v>
      </c>
      <c r="U277" s="344" t="s">
        <v>640</v>
      </c>
      <c r="V277" s="344" t="s">
        <v>640</v>
      </c>
      <c r="W277" s="344" t="e">
        <f t="shared" si="10"/>
        <v>#VALUE!</v>
      </c>
    </row>
    <row r="278" spans="1:23" ht="21" customHeight="1" x14ac:dyDescent="0.15">
      <c r="A278" s="336">
        <v>24110278</v>
      </c>
      <c r="B278" s="344" t="s">
        <v>82</v>
      </c>
      <c r="C278" s="344" t="s">
        <v>59</v>
      </c>
      <c r="D278" s="344" t="s">
        <v>40</v>
      </c>
      <c r="E278" s="344" t="s">
        <v>40</v>
      </c>
      <c r="F278" s="344" t="s">
        <v>61</v>
      </c>
      <c r="G278" s="345" t="s">
        <v>228</v>
      </c>
      <c r="H278" s="345" t="s">
        <v>227</v>
      </c>
      <c r="I278" s="348">
        <v>36000</v>
      </c>
      <c r="J278" s="348">
        <v>36000</v>
      </c>
      <c r="K278" s="348">
        <v>35209</v>
      </c>
      <c r="L278" s="347">
        <f t="shared" si="9"/>
        <v>0.97802777777777783</v>
      </c>
      <c r="M278" s="348">
        <v>0</v>
      </c>
      <c r="N278" s="348">
        <v>0</v>
      </c>
      <c r="O278" s="348">
        <v>0</v>
      </c>
      <c r="P278" s="345" t="s">
        <v>633</v>
      </c>
      <c r="Q278" s="345" t="s">
        <v>630</v>
      </c>
      <c r="R278" s="345" t="s">
        <v>634</v>
      </c>
      <c r="S278" s="345" t="s">
        <v>632</v>
      </c>
      <c r="T278" s="344" t="s">
        <v>640</v>
      </c>
      <c r="U278" s="344" t="s">
        <v>640</v>
      </c>
      <c r="V278" s="344" t="s">
        <v>640</v>
      </c>
      <c r="W278" s="344" t="e">
        <f t="shared" si="10"/>
        <v>#VALUE!</v>
      </c>
    </row>
    <row r="279" spans="1:23" ht="21" customHeight="1" x14ac:dyDescent="0.15">
      <c r="A279" s="336">
        <v>24110279</v>
      </c>
      <c r="B279" s="344" t="s">
        <v>82</v>
      </c>
      <c r="C279" s="344" t="s">
        <v>59</v>
      </c>
      <c r="D279" s="344" t="s">
        <v>40</v>
      </c>
      <c r="E279" s="344" t="s">
        <v>40</v>
      </c>
      <c r="F279" s="344" t="s">
        <v>44</v>
      </c>
      <c r="G279" s="345" t="s">
        <v>555</v>
      </c>
      <c r="H279" s="345" t="s">
        <v>123</v>
      </c>
      <c r="I279" s="348">
        <v>210000</v>
      </c>
      <c r="J279" s="348">
        <v>210000</v>
      </c>
      <c r="K279" s="348">
        <v>118864</v>
      </c>
      <c r="L279" s="347">
        <f t="shared" si="9"/>
        <v>0.56601904761904764</v>
      </c>
      <c r="M279" s="348">
        <v>0</v>
      </c>
      <c r="N279" s="348">
        <v>0</v>
      </c>
      <c r="O279" s="348">
        <v>-21911</v>
      </c>
      <c r="P279" s="345" t="s">
        <v>1138</v>
      </c>
      <c r="Q279" s="345" t="s">
        <v>814</v>
      </c>
      <c r="R279" s="345" t="s">
        <v>1139</v>
      </c>
      <c r="S279" s="345" t="s">
        <v>640</v>
      </c>
      <c r="T279" s="344" t="s">
        <v>640</v>
      </c>
      <c r="U279" s="344" t="s">
        <v>640</v>
      </c>
      <c r="V279" s="344" t="s">
        <v>640</v>
      </c>
      <c r="W279" s="344" t="e">
        <f t="shared" si="10"/>
        <v>#VALUE!</v>
      </c>
    </row>
    <row r="280" spans="1:23" ht="21" customHeight="1" x14ac:dyDescent="0.15">
      <c r="A280" s="336">
        <v>24110280</v>
      </c>
      <c r="B280" s="344" t="s">
        <v>82</v>
      </c>
      <c r="C280" s="344" t="s">
        <v>59</v>
      </c>
      <c r="D280" s="344" t="s">
        <v>40</v>
      </c>
      <c r="E280" s="344" t="s">
        <v>40</v>
      </c>
      <c r="F280" s="344" t="s">
        <v>52</v>
      </c>
      <c r="G280" s="345" t="s">
        <v>408</v>
      </c>
      <c r="H280" s="345" t="s">
        <v>365</v>
      </c>
      <c r="I280" s="348">
        <v>116000</v>
      </c>
      <c r="J280" s="348">
        <v>116000</v>
      </c>
      <c r="K280" s="348">
        <v>89900</v>
      </c>
      <c r="L280" s="347">
        <f t="shared" si="9"/>
        <v>0.77500000000000002</v>
      </c>
      <c r="M280" s="348">
        <v>0</v>
      </c>
      <c r="N280" s="348">
        <v>0</v>
      </c>
      <c r="O280" s="348">
        <v>-2300</v>
      </c>
      <c r="P280" s="345" t="s">
        <v>978</v>
      </c>
      <c r="Q280" s="345" t="s">
        <v>640</v>
      </c>
      <c r="R280" s="345" t="s">
        <v>685</v>
      </c>
      <c r="S280" s="344" t="s">
        <v>740</v>
      </c>
      <c r="T280" s="344" t="s">
        <v>740</v>
      </c>
      <c r="U280" s="344" t="s">
        <v>740</v>
      </c>
      <c r="V280" s="344" t="s">
        <v>740</v>
      </c>
      <c r="W280" s="344" t="e">
        <f t="shared" si="10"/>
        <v>#VALUE!</v>
      </c>
    </row>
    <row r="281" spans="1:23" ht="21" customHeight="1" x14ac:dyDescent="0.15">
      <c r="A281" s="336">
        <v>24110281</v>
      </c>
      <c r="B281" s="344" t="s">
        <v>82</v>
      </c>
      <c r="C281" s="344" t="s">
        <v>59</v>
      </c>
      <c r="D281" s="344" t="s">
        <v>40</v>
      </c>
      <c r="E281" s="344" t="s">
        <v>40</v>
      </c>
      <c r="F281" s="344" t="s">
        <v>127</v>
      </c>
      <c r="G281" s="345" t="s">
        <v>213</v>
      </c>
      <c r="H281" s="345" t="s">
        <v>202</v>
      </c>
      <c r="I281" s="348">
        <v>818000</v>
      </c>
      <c r="J281" s="348">
        <v>818000</v>
      </c>
      <c r="K281" s="348">
        <v>642140</v>
      </c>
      <c r="L281" s="347">
        <f t="shared" si="9"/>
        <v>0.78501222493887535</v>
      </c>
      <c r="M281" s="348">
        <v>0</v>
      </c>
      <c r="N281" s="348">
        <v>0</v>
      </c>
      <c r="O281" s="348">
        <v>-215020</v>
      </c>
      <c r="P281" s="345" t="s">
        <v>660</v>
      </c>
      <c r="Q281" s="345" t="s">
        <v>640</v>
      </c>
      <c r="R281" s="345"/>
      <c r="S281" s="344" t="s">
        <v>740</v>
      </c>
      <c r="T281" s="344" t="s">
        <v>740</v>
      </c>
      <c r="U281" s="344" t="s">
        <v>740</v>
      </c>
      <c r="V281" s="344" t="s">
        <v>740</v>
      </c>
      <c r="W281" s="344" t="e">
        <f t="shared" si="10"/>
        <v>#VALUE!</v>
      </c>
    </row>
    <row r="282" spans="1:23" ht="21" customHeight="1" x14ac:dyDescent="0.15">
      <c r="A282" s="336">
        <v>24110282</v>
      </c>
      <c r="B282" s="344" t="s">
        <v>82</v>
      </c>
      <c r="C282" s="344" t="s">
        <v>59</v>
      </c>
      <c r="D282" s="344" t="s">
        <v>40</v>
      </c>
      <c r="E282" s="344" t="s">
        <v>40</v>
      </c>
      <c r="F282" s="344" t="s">
        <v>129</v>
      </c>
      <c r="G282" s="345" t="s">
        <v>214</v>
      </c>
      <c r="H282" s="345" t="s">
        <v>202</v>
      </c>
      <c r="I282" s="348">
        <v>50000</v>
      </c>
      <c r="J282" s="348">
        <v>50000</v>
      </c>
      <c r="K282" s="348">
        <v>116340</v>
      </c>
      <c r="L282" s="347">
        <f t="shared" si="9"/>
        <v>2.3268</v>
      </c>
      <c r="M282" s="348">
        <v>0</v>
      </c>
      <c r="N282" s="348">
        <v>0</v>
      </c>
      <c r="O282" s="348">
        <v>49600</v>
      </c>
      <c r="P282" s="345" t="s">
        <v>661</v>
      </c>
      <c r="Q282" s="345" t="s">
        <v>640</v>
      </c>
      <c r="R282" s="345" t="s">
        <v>636</v>
      </c>
      <c r="S282" s="344" t="s">
        <v>740</v>
      </c>
      <c r="T282" s="344" t="s">
        <v>740</v>
      </c>
      <c r="U282" s="344" t="s">
        <v>740</v>
      </c>
      <c r="V282" s="344" t="s">
        <v>740</v>
      </c>
      <c r="W282" s="344" t="e">
        <f t="shared" si="10"/>
        <v>#VALUE!</v>
      </c>
    </row>
    <row r="283" spans="1:23" ht="21" customHeight="1" x14ac:dyDescent="0.15">
      <c r="A283" s="336">
        <v>24110283</v>
      </c>
      <c r="B283" s="344" t="s">
        <v>82</v>
      </c>
      <c r="C283" s="344" t="s">
        <v>59</v>
      </c>
      <c r="D283" s="344" t="s">
        <v>40</v>
      </c>
      <c r="E283" s="344" t="s">
        <v>40</v>
      </c>
      <c r="F283" s="344" t="s">
        <v>229</v>
      </c>
      <c r="G283" s="345" t="s">
        <v>556</v>
      </c>
      <c r="H283" s="345" t="s">
        <v>227</v>
      </c>
      <c r="I283" s="348">
        <v>30000</v>
      </c>
      <c r="J283" s="348">
        <v>30000</v>
      </c>
      <c r="K283" s="348">
        <v>25148</v>
      </c>
      <c r="L283" s="347">
        <f t="shared" si="9"/>
        <v>0.83826666666666672</v>
      </c>
      <c r="M283" s="348">
        <v>0</v>
      </c>
      <c r="N283" s="348">
        <v>0</v>
      </c>
      <c r="O283" s="348">
        <v>-4619</v>
      </c>
      <c r="P283" s="345" t="s">
        <v>635</v>
      </c>
      <c r="Q283" s="345" t="s">
        <v>630</v>
      </c>
      <c r="R283" s="345" t="s">
        <v>636</v>
      </c>
      <c r="S283" s="345" t="s">
        <v>632</v>
      </c>
      <c r="T283" s="344" t="s">
        <v>640</v>
      </c>
      <c r="U283" s="344" t="s">
        <v>640</v>
      </c>
      <c r="V283" s="344" t="s">
        <v>640</v>
      </c>
      <c r="W283" s="344" t="e">
        <f t="shared" si="10"/>
        <v>#VALUE!</v>
      </c>
    </row>
    <row r="284" spans="1:23" ht="21" customHeight="1" x14ac:dyDescent="0.15">
      <c r="A284" s="336">
        <v>24110284</v>
      </c>
      <c r="B284" s="344" t="s">
        <v>82</v>
      </c>
      <c r="C284" s="344" t="s">
        <v>59</v>
      </c>
      <c r="D284" s="344" t="s">
        <v>40</v>
      </c>
      <c r="E284" s="344" t="s">
        <v>40</v>
      </c>
      <c r="F284" s="344" t="s">
        <v>260</v>
      </c>
      <c r="G284" s="345" t="s">
        <v>261</v>
      </c>
      <c r="H284" s="345" t="s">
        <v>233</v>
      </c>
      <c r="I284" s="348">
        <v>139000</v>
      </c>
      <c r="J284" s="348">
        <v>139000</v>
      </c>
      <c r="K284" s="348">
        <v>176121</v>
      </c>
      <c r="L284" s="347">
        <f t="shared" si="9"/>
        <v>1.2670575539568345</v>
      </c>
      <c r="M284" s="348">
        <v>0</v>
      </c>
      <c r="N284" s="348">
        <v>0</v>
      </c>
      <c r="O284" s="348">
        <v>5596</v>
      </c>
      <c r="P284" s="345" t="s">
        <v>720</v>
      </c>
      <c r="Q284" s="345" t="s">
        <v>672</v>
      </c>
      <c r="R284" s="345" t="s">
        <v>721</v>
      </c>
      <c r="S284" s="344" t="s">
        <v>740</v>
      </c>
      <c r="T284" s="344" t="s">
        <v>740</v>
      </c>
      <c r="U284" s="344" t="s">
        <v>740</v>
      </c>
      <c r="V284" s="344" t="s">
        <v>740</v>
      </c>
      <c r="W284" s="344" t="e">
        <f t="shared" si="10"/>
        <v>#VALUE!</v>
      </c>
    </row>
    <row r="285" spans="1:23" ht="21" customHeight="1" x14ac:dyDescent="0.15">
      <c r="A285" s="336">
        <v>24110285</v>
      </c>
      <c r="B285" s="344" t="s">
        <v>82</v>
      </c>
      <c r="C285" s="344" t="s">
        <v>59</v>
      </c>
      <c r="D285" s="344" t="s">
        <v>40</v>
      </c>
      <c r="E285" s="344" t="s">
        <v>40</v>
      </c>
      <c r="F285" s="344" t="s">
        <v>262</v>
      </c>
      <c r="G285" s="345" t="s">
        <v>263</v>
      </c>
      <c r="H285" s="345" t="s">
        <v>233</v>
      </c>
      <c r="I285" s="348">
        <v>83000</v>
      </c>
      <c r="J285" s="348">
        <v>83000</v>
      </c>
      <c r="K285" s="348">
        <v>96258</v>
      </c>
      <c r="L285" s="347">
        <f t="shared" si="9"/>
        <v>1.1597349397590362</v>
      </c>
      <c r="M285" s="348">
        <v>0</v>
      </c>
      <c r="N285" s="348">
        <v>0</v>
      </c>
      <c r="O285" s="348">
        <v>-190</v>
      </c>
      <c r="P285" s="345" t="s">
        <v>722</v>
      </c>
      <c r="Q285" s="345" t="s">
        <v>672</v>
      </c>
      <c r="R285" s="345" t="s">
        <v>685</v>
      </c>
      <c r="S285" s="344" t="s">
        <v>740</v>
      </c>
      <c r="T285" s="344" t="s">
        <v>740</v>
      </c>
      <c r="U285" s="344" t="s">
        <v>740</v>
      </c>
      <c r="V285" s="344" t="s">
        <v>740</v>
      </c>
      <c r="W285" s="344" t="e">
        <f t="shared" si="10"/>
        <v>#VALUE!</v>
      </c>
    </row>
    <row r="286" spans="1:23" ht="21" customHeight="1" x14ac:dyDescent="0.15">
      <c r="A286" s="336">
        <v>24110286</v>
      </c>
      <c r="B286" s="344" t="s">
        <v>82</v>
      </c>
      <c r="C286" s="344" t="s">
        <v>59</v>
      </c>
      <c r="D286" s="344" t="s">
        <v>40</v>
      </c>
      <c r="E286" s="344" t="s">
        <v>40</v>
      </c>
      <c r="F286" s="344" t="s">
        <v>320</v>
      </c>
      <c r="G286" s="345" t="s">
        <v>321</v>
      </c>
      <c r="H286" s="345" t="s">
        <v>279</v>
      </c>
      <c r="I286" s="348">
        <v>9300000</v>
      </c>
      <c r="J286" s="348">
        <v>10688000</v>
      </c>
      <c r="K286" s="348">
        <v>10688288</v>
      </c>
      <c r="L286" s="347">
        <f t="shared" si="9"/>
        <v>1.0000269461077844</v>
      </c>
      <c r="M286" s="348">
        <v>0</v>
      </c>
      <c r="N286" s="348">
        <v>0</v>
      </c>
      <c r="O286" s="348">
        <v>-203246</v>
      </c>
      <c r="P286" s="345" t="s">
        <v>789</v>
      </c>
      <c r="Q286" s="345" t="str">
        <f>IF(N286=0,"収入未済なし","")</f>
        <v>収入未済なし</v>
      </c>
      <c r="R286" s="345" t="s">
        <v>790</v>
      </c>
      <c r="S286" s="344" t="s">
        <v>740</v>
      </c>
      <c r="T286" s="344" t="s">
        <v>740</v>
      </c>
      <c r="U286" s="344" t="s">
        <v>740</v>
      </c>
      <c r="V286" s="344" t="s">
        <v>740</v>
      </c>
      <c r="W286" s="344" t="e">
        <f t="shared" si="10"/>
        <v>#VALUE!</v>
      </c>
    </row>
    <row r="287" spans="1:23" ht="21" customHeight="1" x14ac:dyDescent="0.15">
      <c r="A287" s="336">
        <v>24110287</v>
      </c>
      <c r="B287" s="344" t="s">
        <v>82</v>
      </c>
      <c r="C287" s="344" t="s">
        <v>59</v>
      </c>
      <c r="D287" s="344" t="s">
        <v>40</v>
      </c>
      <c r="E287" s="344" t="s">
        <v>40</v>
      </c>
      <c r="F287" s="344" t="s">
        <v>85</v>
      </c>
      <c r="G287" s="345" t="s">
        <v>86</v>
      </c>
      <c r="H287" s="345" t="s">
        <v>511</v>
      </c>
      <c r="I287" s="348">
        <v>190000</v>
      </c>
      <c r="J287" s="348">
        <v>190000</v>
      </c>
      <c r="K287" s="348">
        <v>240000</v>
      </c>
      <c r="L287" s="347">
        <f t="shared" si="9"/>
        <v>1.263157894736842</v>
      </c>
      <c r="M287" s="348">
        <v>0</v>
      </c>
      <c r="N287" s="348">
        <v>0</v>
      </c>
      <c r="O287" s="348">
        <v>240000</v>
      </c>
      <c r="P287" s="345" t="s">
        <v>1052</v>
      </c>
      <c r="Q287" s="345" t="s">
        <v>814</v>
      </c>
      <c r="R287" s="345" t="s">
        <v>1053</v>
      </c>
      <c r="S287" s="345" t="s">
        <v>1054</v>
      </c>
      <c r="T287" s="344">
        <v>3</v>
      </c>
      <c r="U287" s="344">
        <v>3</v>
      </c>
      <c r="V287" s="344"/>
      <c r="W287" s="344">
        <f t="shared" si="10"/>
        <v>80000</v>
      </c>
    </row>
    <row r="288" spans="1:23" ht="21" customHeight="1" x14ac:dyDescent="0.15">
      <c r="A288" s="336">
        <v>24110288</v>
      </c>
      <c r="B288" s="344" t="s">
        <v>82</v>
      </c>
      <c r="C288" s="344" t="s">
        <v>59</v>
      </c>
      <c r="D288" s="344" t="s">
        <v>40</v>
      </c>
      <c r="E288" s="344" t="s">
        <v>40</v>
      </c>
      <c r="F288" s="344" t="s">
        <v>264</v>
      </c>
      <c r="G288" s="345" t="s">
        <v>265</v>
      </c>
      <c r="H288" s="345" t="s">
        <v>233</v>
      </c>
      <c r="I288" s="348">
        <v>11000</v>
      </c>
      <c r="J288" s="348">
        <v>11000</v>
      </c>
      <c r="K288" s="348">
        <v>15760</v>
      </c>
      <c r="L288" s="347">
        <f t="shared" si="9"/>
        <v>1.4327272727272726</v>
      </c>
      <c r="M288" s="348">
        <v>0</v>
      </c>
      <c r="N288" s="348">
        <v>0</v>
      </c>
      <c r="O288" s="348">
        <v>4050</v>
      </c>
      <c r="P288" s="345" t="s">
        <v>723</v>
      </c>
      <c r="Q288" s="345" t="s">
        <v>672</v>
      </c>
      <c r="R288" s="345" t="s">
        <v>724</v>
      </c>
      <c r="S288" s="344" t="s">
        <v>740</v>
      </c>
      <c r="T288" s="344" t="s">
        <v>740</v>
      </c>
      <c r="U288" s="344" t="s">
        <v>740</v>
      </c>
      <c r="V288" s="344" t="s">
        <v>740</v>
      </c>
      <c r="W288" s="344" t="e">
        <f t="shared" si="10"/>
        <v>#VALUE!</v>
      </c>
    </row>
    <row r="289" spans="1:23" ht="21" customHeight="1" x14ac:dyDescent="0.15">
      <c r="A289" s="336">
        <v>24110289</v>
      </c>
      <c r="B289" s="344" t="s">
        <v>82</v>
      </c>
      <c r="C289" s="344" t="s">
        <v>59</v>
      </c>
      <c r="D289" s="344" t="s">
        <v>40</v>
      </c>
      <c r="E289" s="344" t="s">
        <v>40</v>
      </c>
      <c r="F289" s="344" t="s">
        <v>133</v>
      </c>
      <c r="G289" s="345" t="s">
        <v>557</v>
      </c>
      <c r="H289" s="345" t="s">
        <v>558</v>
      </c>
      <c r="I289" s="348">
        <v>298000</v>
      </c>
      <c r="J289" s="348">
        <v>298000</v>
      </c>
      <c r="K289" s="348">
        <v>310553</v>
      </c>
      <c r="L289" s="347">
        <f t="shared" si="9"/>
        <v>1.0421241610738254</v>
      </c>
      <c r="M289" s="348">
        <v>0</v>
      </c>
      <c r="N289" s="348">
        <v>0</v>
      </c>
      <c r="O289" s="348">
        <v>-11974</v>
      </c>
      <c r="P289" s="345" t="s">
        <v>910</v>
      </c>
      <c r="Q289" s="345" t="s">
        <v>640</v>
      </c>
      <c r="R289" s="345" t="s">
        <v>911</v>
      </c>
      <c r="S289" s="344" t="s">
        <v>740</v>
      </c>
      <c r="T289" s="344" t="s">
        <v>740</v>
      </c>
      <c r="U289" s="344" t="s">
        <v>740</v>
      </c>
      <c r="V289" s="344" t="s">
        <v>740</v>
      </c>
      <c r="W289" s="344" t="e">
        <f t="shared" si="10"/>
        <v>#VALUE!</v>
      </c>
    </row>
    <row r="290" spans="1:23" ht="21" customHeight="1" x14ac:dyDescent="0.15">
      <c r="A290" s="336">
        <v>24110290</v>
      </c>
      <c r="B290" s="344" t="s">
        <v>82</v>
      </c>
      <c r="C290" s="344" t="s">
        <v>59</v>
      </c>
      <c r="D290" s="344" t="s">
        <v>40</v>
      </c>
      <c r="E290" s="344" t="s">
        <v>40</v>
      </c>
      <c r="F290" s="344" t="s">
        <v>215</v>
      </c>
      <c r="G290" s="345" t="s">
        <v>216</v>
      </c>
      <c r="H290" s="345" t="s">
        <v>202</v>
      </c>
      <c r="I290" s="348">
        <v>70000</v>
      </c>
      <c r="J290" s="348">
        <v>70000</v>
      </c>
      <c r="K290" s="348">
        <v>45229</v>
      </c>
      <c r="L290" s="347">
        <f t="shared" si="9"/>
        <v>0.64612857142857139</v>
      </c>
      <c r="M290" s="348">
        <v>0</v>
      </c>
      <c r="N290" s="348">
        <v>0</v>
      </c>
      <c r="O290" s="348">
        <v>1225</v>
      </c>
      <c r="P290" s="345" t="s">
        <v>662</v>
      </c>
      <c r="Q290" s="345" t="s">
        <v>640</v>
      </c>
      <c r="R290" s="345" t="s">
        <v>636</v>
      </c>
      <c r="S290" s="344" t="s">
        <v>740</v>
      </c>
      <c r="T290" s="344" t="s">
        <v>740</v>
      </c>
      <c r="U290" s="344" t="s">
        <v>740</v>
      </c>
      <c r="V290" s="344" t="s">
        <v>740</v>
      </c>
      <c r="W290" s="344" t="e">
        <f t="shared" si="10"/>
        <v>#VALUE!</v>
      </c>
    </row>
    <row r="291" spans="1:23" ht="21" customHeight="1" x14ac:dyDescent="0.15">
      <c r="A291" s="336">
        <v>24110291</v>
      </c>
      <c r="B291" s="344" t="s">
        <v>82</v>
      </c>
      <c r="C291" s="344" t="s">
        <v>59</v>
      </c>
      <c r="D291" s="344" t="s">
        <v>40</v>
      </c>
      <c r="E291" s="344" t="s">
        <v>40</v>
      </c>
      <c r="F291" s="344" t="s">
        <v>87</v>
      </c>
      <c r="G291" s="345" t="s">
        <v>88</v>
      </c>
      <c r="H291" s="345" t="s">
        <v>46</v>
      </c>
      <c r="I291" s="348">
        <v>3000</v>
      </c>
      <c r="J291" s="348">
        <v>3000</v>
      </c>
      <c r="K291" s="348">
        <v>6600</v>
      </c>
      <c r="L291" s="347">
        <f t="shared" si="9"/>
        <v>2.2000000000000002</v>
      </c>
      <c r="M291" s="348">
        <v>0</v>
      </c>
      <c r="N291" s="348">
        <v>0</v>
      </c>
      <c r="O291" s="348">
        <v>-4280</v>
      </c>
      <c r="P291" s="345" t="s">
        <v>842</v>
      </c>
      <c r="Q291" s="345" t="s">
        <v>814</v>
      </c>
      <c r="R291" s="345" t="s">
        <v>843</v>
      </c>
      <c r="S291" s="345" t="s">
        <v>640</v>
      </c>
      <c r="T291" s="344" t="s">
        <v>640</v>
      </c>
      <c r="U291" s="344" t="s">
        <v>640</v>
      </c>
      <c r="V291" s="344" t="s">
        <v>640</v>
      </c>
      <c r="W291" s="344" t="e">
        <f t="shared" si="10"/>
        <v>#VALUE!</v>
      </c>
    </row>
    <row r="292" spans="1:23" ht="21" customHeight="1" x14ac:dyDescent="0.15">
      <c r="A292" s="336">
        <v>24110292</v>
      </c>
      <c r="B292" s="344" t="s">
        <v>82</v>
      </c>
      <c r="C292" s="344" t="s">
        <v>59</v>
      </c>
      <c r="D292" s="344" t="s">
        <v>40</v>
      </c>
      <c r="E292" s="344" t="s">
        <v>40</v>
      </c>
      <c r="F292" s="344" t="s">
        <v>89</v>
      </c>
      <c r="G292" s="345" t="s">
        <v>90</v>
      </c>
      <c r="H292" s="345" t="s">
        <v>46</v>
      </c>
      <c r="I292" s="348">
        <v>25000</v>
      </c>
      <c r="J292" s="348">
        <v>25000</v>
      </c>
      <c r="K292" s="348">
        <v>26656</v>
      </c>
      <c r="L292" s="347">
        <f t="shared" si="9"/>
        <v>1.0662400000000001</v>
      </c>
      <c r="M292" s="348">
        <v>0</v>
      </c>
      <c r="N292" s="348">
        <v>0</v>
      </c>
      <c r="O292" s="348">
        <v>-2997</v>
      </c>
      <c r="P292" s="345" t="s">
        <v>844</v>
      </c>
      <c r="Q292" s="345" t="s">
        <v>814</v>
      </c>
      <c r="R292" s="345" t="s">
        <v>845</v>
      </c>
      <c r="S292" s="345" t="s">
        <v>640</v>
      </c>
      <c r="T292" s="344" t="s">
        <v>640</v>
      </c>
      <c r="U292" s="344" t="s">
        <v>640</v>
      </c>
      <c r="V292" s="344" t="s">
        <v>640</v>
      </c>
      <c r="W292" s="344" t="e">
        <f t="shared" si="10"/>
        <v>#VALUE!</v>
      </c>
    </row>
    <row r="293" spans="1:23" ht="21" customHeight="1" x14ac:dyDescent="0.15">
      <c r="A293" s="336">
        <v>24110293</v>
      </c>
      <c r="B293" s="344" t="s">
        <v>82</v>
      </c>
      <c r="C293" s="344" t="s">
        <v>59</v>
      </c>
      <c r="D293" s="344" t="s">
        <v>40</v>
      </c>
      <c r="E293" s="344" t="s">
        <v>40</v>
      </c>
      <c r="F293" s="344" t="s">
        <v>91</v>
      </c>
      <c r="G293" s="345" t="s">
        <v>92</v>
      </c>
      <c r="H293" s="345" t="s">
        <v>511</v>
      </c>
      <c r="I293" s="348">
        <v>390000</v>
      </c>
      <c r="J293" s="348">
        <v>390000</v>
      </c>
      <c r="K293" s="348">
        <v>276000</v>
      </c>
      <c r="L293" s="347">
        <f t="shared" si="9"/>
        <v>0.70769230769230773</v>
      </c>
      <c r="M293" s="348">
        <v>0</v>
      </c>
      <c r="N293" s="348">
        <v>0</v>
      </c>
      <c r="O293" s="348">
        <v>-336000</v>
      </c>
      <c r="P293" s="345" t="s">
        <v>1055</v>
      </c>
      <c r="Q293" s="345" t="s">
        <v>814</v>
      </c>
      <c r="R293" s="345" t="s">
        <v>1056</v>
      </c>
      <c r="S293" s="345" t="s">
        <v>1054</v>
      </c>
      <c r="T293" s="344">
        <v>20</v>
      </c>
      <c r="U293" s="344">
        <v>13</v>
      </c>
      <c r="V293" s="344"/>
      <c r="W293" s="344">
        <f t="shared" si="10"/>
        <v>21230.76923076923</v>
      </c>
    </row>
    <row r="294" spans="1:23" ht="21" customHeight="1" x14ac:dyDescent="0.15">
      <c r="A294" s="336">
        <v>24110294</v>
      </c>
      <c r="B294" s="344" t="s">
        <v>82</v>
      </c>
      <c r="C294" s="344" t="s">
        <v>59</v>
      </c>
      <c r="D294" s="344" t="s">
        <v>40</v>
      </c>
      <c r="E294" s="344" t="s">
        <v>40</v>
      </c>
      <c r="F294" s="344" t="s">
        <v>135</v>
      </c>
      <c r="G294" s="345" t="s">
        <v>266</v>
      </c>
      <c r="H294" s="345" t="s">
        <v>233</v>
      </c>
      <c r="I294" s="348">
        <v>71000</v>
      </c>
      <c r="J294" s="348">
        <v>71000</v>
      </c>
      <c r="K294" s="348">
        <v>98917</v>
      </c>
      <c r="L294" s="347">
        <f t="shared" si="9"/>
        <v>1.3931971830985916</v>
      </c>
      <c r="M294" s="348">
        <v>0</v>
      </c>
      <c r="N294" s="348">
        <v>0</v>
      </c>
      <c r="O294" s="348">
        <v>-10590</v>
      </c>
      <c r="P294" s="345" t="s">
        <v>725</v>
      </c>
      <c r="Q294" s="345" t="s">
        <v>672</v>
      </c>
      <c r="R294" s="345" t="s">
        <v>726</v>
      </c>
      <c r="S294" s="344" t="s">
        <v>740</v>
      </c>
      <c r="T294" s="344" t="s">
        <v>740</v>
      </c>
      <c r="U294" s="344" t="s">
        <v>740</v>
      </c>
      <c r="V294" s="344" t="s">
        <v>740</v>
      </c>
      <c r="W294" s="344" t="e">
        <f t="shared" si="10"/>
        <v>#VALUE!</v>
      </c>
    </row>
    <row r="295" spans="1:23" ht="21" customHeight="1" x14ac:dyDescent="0.15">
      <c r="A295" s="336">
        <v>24110295</v>
      </c>
      <c r="B295" s="344" t="s">
        <v>82</v>
      </c>
      <c r="C295" s="344" t="s">
        <v>59</v>
      </c>
      <c r="D295" s="344" t="s">
        <v>40</v>
      </c>
      <c r="E295" s="344" t="s">
        <v>40</v>
      </c>
      <c r="F295" s="344" t="s">
        <v>217</v>
      </c>
      <c r="G295" s="345" t="s">
        <v>218</v>
      </c>
      <c r="H295" s="345" t="s">
        <v>202</v>
      </c>
      <c r="I295" s="348">
        <v>1000</v>
      </c>
      <c r="J295" s="348">
        <v>1000</v>
      </c>
      <c r="K295" s="348">
        <v>3300</v>
      </c>
      <c r="L295" s="347">
        <f t="shared" si="9"/>
        <v>3.3</v>
      </c>
      <c r="M295" s="348">
        <v>0</v>
      </c>
      <c r="N295" s="348">
        <v>0</v>
      </c>
      <c r="O295" s="348">
        <v>0</v>
      </c>
      <c r="P295" s="345" t="s">
        <v>663</v>
      </c>
      <c r="Q295" s="345" t="s">
        <v>640</v>
      </c>
      <c r="R295" s="345" t="s">
        <v>636</v>
      </c>
      <c r="S295" s="344" t="s">
        <v>740</v>
      </c>
      <c r="T295" s="344" t="s">
        <v>740</v>
      </c>
      <c r="U295" s="344" t="s">
        <v>740</v>
      </c>
      <c r="V295" s="344" t="s">
        <v>740</v>
      </c>
      <c r="W295" s="344" t="e">
        <f t="shared" si="10"/>
        <v>#VALUE!</v>
      </c>
    </row>
    <row r="296" spans="1:23" ht="21" customHeight="1" x14ac:dyDescent="0.15">
      <c r="A296" s="336">
        <v>24110296</v>
      </c>
      <c r="B296" s="344" t="s">
        <v>82</v>
      </c>
      <c r="C296" s="344" t="s">
        <v>59</v>
      </c>
      <c r="D296" s="344" t="s">
        <v>40</v>
      </c>
      <c r="E296" s="344" t="s">
        <v>40</v>
      </c>
      <c r="F296" s="344" t="s">
        <v>469</v>
      </c>
      <c r="G296" s="345" t="s">
        <v>470</v>
      </c>
      <c r="H296" s="345" t="s">
        <v>503</v>
      </c>
      <c r="I296" s="348">
        <v>6067000</v>
      </c>
      <c r="J296" s="348">
        <v>6067000</v>
      </c>
      <c r="K296" s="348">
        <v>5713518</v>
      </c>
      <c r="L296" s="347">
        <f t="shared" si="9"/>
        <v>0.94173693753090493</v>
      </c>
      <c r="M296" s="348">
        <v>0</v>
      </c>
      <c r="N296" s="348">
        <v>0</v>
      </c>
      <c r="O296" s="348">
        <v>454932</v>
      </c>
      <c r="P296" s="345" t="s">
        <v>1033</v>
      </c>
      <c r="Q296" s="345" t="s">
        <v>630</v>
      </c>
      <c r="R296" s="345" t="s">
        <v>1034</v>
      </c>
      <c r="S296" s="345" t="s">
        <v>1035</v>
      </c>
      <c r="T296" s="344">
        <v>590</v>
      </c>
      <c r="U296" s="344">
        <v>557</v>
      </c>
      <c r="V296" s="344" t="s">
        <v>849</v>
      </c>
      <c r="W296" s="344">
        <f t="shared" si="10"/>
        <v>10257.662477558348</v>
      </c>
    </row>
    <row r="297" spans="1:23" ht="21" customHeight="1" x14ac:dyDescent="0.15">
      <c r="A297" s="336">
        <v>24110297</v>
      </c>
      <c r="B297" s="344" t="s">
        <v>82</v>
      </c>
      <c r="C297" s="344" t="s">
        <v>59</v>
      </c>
      <c r="D297" s="344" t="s">
        <v>40</v>
      </c>
      <c r="E297" s="344" t="s">
        <v>40</v>
      </c>
      <c r="F297" s="344" t="s">
        <v>93</v>
      </c>
      <c r="G297" s="345" t="s">
        <v>94</v>
      </c>
      <c r="H297" s="345" t="s">
        <v>511</v>
      </c>
      <c r="I297" s="348">
        <v>50000</v>
      </c>
      <c r="J297" s="348">
        <v>50000</v>
      </c>
      <c r="K297" s="348">
        <v>27500</v>
      </c>
      <c r="L297" s="347">
        <f t="shared" si="9"/>
        <v>0.55000000000000004</v>
      </c>
      <c r="M297" s="348">
        <v>0</v>
      </c>
      <c r="N297" s="348">
        <v>0</v>
      </c>
      <c r="O297" s="348">
        <v>-72500</v>
      </c>
      <c r="P297" s="345" t="s">
        <v>1057</v>
      </c>
      <c r="Q297" s="345" t="s">
        <v>814</v>
      </c>
      <c r="R297" s="345" t="s">
        <v>1056</v>
      </c>
      <c r="S297" s="345" t="s">
        <v>1054</v>
      </c>
      <c r="T297" s="344">
        <v>2</v>
      </c>
      <c r="U297" s="344">
        <v>1</v>
      </c>
      <c r="V297" s="344"/>
      <c r="W297" s="344">
        <f t="shared" si="10"/>
        <v>27500</v>
      </c>
    </row>
    <row r="298" spans="1:23" ht="21" customHeight="1" x14ac:dyDescent="0.15">
      <c r="A298" s="336">
        <v>24110298</v>
      </c>
      <c r="B298" s="344" t="s">
        <v>82</v>
      </c>
      <c r="C298" s="344" t="s">
        <v>59</v>
      </c>
      <c r="D298" s="344" t="s">
        <v>40</v>
      </c>
      <c r="E298" s="344" t="s">
        <v>40</v>
      </c>
      <c r="F298" s="344" t="s">
        <v>95</v>
      </c>
      <c r="G298" s="345" t="s">
        <v>96</v>
      </c>
      <c r="H298" s="345" t="s">
        <v>46</v>
      </c>
      <c r="I298" s="348">
        <v>83000</v>
      </c>
      <c r="J298" s="348">
        <v>83000</v>
      </c>
      <c r="K298" s="348">
        <v>70000</v>
      </c>
      <c r="L298" s="347">
        <f t="shared" si="9"/>
        <v>0.84337349397590367</v>
      </c>
      <c r="M298" s="348">
        <v>0</v>
      </c>
      <c r="N298" s="348">
        <v>0</v>
      </c>
      <c r="O298" s="348">
        <v>-6000</v>
      </c>
      <c r="P298" s="345" t="s">
        <v>846</v>
      </c>
      <c r="Q298" s="345" t="s">
        <v>814</v>
      </c>
      <c r="R298" s="345" t="s">
        <v>847</v>
      </c>
      <c r="S298" s="345" t="s">
        <v>848</v>
      </c>
      <c r="T298" s="344">
        <v>83</v>
      </c>
      <c r="U298" s="344">
        <v>70</v>
      </c>
      <c r="V298" s="344" t="s">
        <v>849</v>
      </c>
      <c r="W298" s="344">
        <f t="shared" si="10"/>
        <v>1000</v>
      </c>
    </row>
    <row r="299" spans="1:23" ht="21" customHeight="1" x14ac:dyDescent="0.15">
      <c r="A299" s="336">
        <v>24110299</v>
      </c>
      <c r="B299" s="344" t="s">
        <v>82</v>
      </c>
      <c r="C299" s="344" t="s">
        <v>59</v>
      </c>
      <c r="D299" s="344" t="s">
        <v>40</v>
      </c>
      <c r="E299" s="344" t="s">
        <v>40</v>
      </c>
      <c r="F299" s="344" t="s">
        <v>355</v>
      </c>
      <c r="G299" s="345" t="s">
        <v>356</v>
      </c>
      <c r="H299" s="345" t="s">
        <v>335</v>
      </c>
      <c r="I299" s="348">
        <v>87000</v>
      </c>
      <c r="J299" s="348">
        <v>87000</v>
      </c>
      <c r="K299" s="348">
        <v>74748</v>
      </c>
      <c r="L299" s="347">
        <f t="shared" si="9"/>
        <v>0.8591724137931035</v>
      </c>
      <c r="M299" s="348">
        <v>0</v>
      </c>
      <c r="N299" s="348">
        <v>0</v>
      </c>
      <c r="O299" s="348">
        <v>5871</v>
      </c>
      <c r="P299" s="345" t="s">
        <v>1108</v>
      </c>
      <c r="Q299" s="345"/>
      <c r="R299" s="345"/>
      <c r="S299" s="344" t="s">
        <v>740</v>
      </c>
      <c r="T299" s="344" t="s">
        <v>740</v>
      </c>
      <c r="U299" s="344" t="s">
        <v>740</v>
      </c>
      <c r="V299" s="344" t="s">
        <v>740</v>
      </c>
      <c r="W299" s="344" t="e">
        <f t="shared" si="10"/>
        <v>#VALUE!</v>
      </c>
    </row>
    <row r="300" spans="1:23" ht="21" customHeight="1" x14ac:dyDescent="0.15">
      <c r="A300" s="336">
        <v>24110300</v>
      </c>
      <c r="B300" s="344" t="s">
        <v>82</v>
      </c>
      <c r="C300" s="344" t="s">
        <v>59</v>
      </c>
      <c r="D300" s="344" t="s">
        <v>40</v>
      </c>
      <c r="E300" s="344" t="s">
        <v>40</v>
      </c>
      <c r="F300" s="344" t="s">
        <v>559</v>
      </c>
      <c r="G300" s="345" t="s">
        <v>560</v>
      </c>
      <c r="H300" s="345" t="s">
        <v>123</v>
      </c>
      <c r="I300" s="348">
        <v>1000</v>
      </c>
      <c r="J300" s="348">
        <v>1000</v>
      </c>
      <c r="K300" s="348">
        <v>0</v>
      </c>
      <c r="L300" s="347">
        <f t="shared" si="9"/>
        <v>0</v>
      </c>
      <c r="M300" s="348">
        <v>0</v>
      </c>
      <c r="N300" s="348">
        <v>0</v>
      </c>
      <c r="O300" s="348">
        <v>-283000</v>
      </c>
      <c r="P300" s="345" t="s">
        <v>1140</v>
      </c>
      <c r="Q300" s="345" t="s">
        <v>1159</v>
      </c>
      <c r="R300" s="345" t="s">
        <v>1141</v>
      </c>
      <c r="S300" s="345" t="s">
        <v>1142</v>
      </c>
      <c r="T300" s="344"/>
      <c r="U300" s="344"/>
      <c r="V300" s="344" t="s">
        <v>1137</v>
      </c>
      <c r="W300" s="344" t="e">
        <f t="shared" si="10"/>
        <v>#DIV/0!</v>
      </c>
    </row>
    <row r="301" spans="1:23" ht="21" customHeight="1" x14ac:dyDescent="0.15">
      <c r="A301" s="336">
        <v>24110301</v>
      </c>
      <c r="B301" s="344" t="s">
        <v>82</v>
      </c>
      <c r="C301" s="344" t="s">
        <v>59</v>
      </c>
      <c r="D301" s="344" t="s">
        <v>40</v>
      </c>
      <c r="E301" s="344" t="s">
        <v>40</v>
      </c>
      <c r="F301" s="344" t="s">
        <v>97</v>
      </c>
      <c r="G301" s="345" t="s">
        <v>98</v>
      </c>
      <c r="H301" s="345" t="s">
        <v>511</v>
      </c>
      <c r="I301" s="348">
        <v>250000</v>
      </c>
      <c r="J301" s="348">
        <v>250000</v>
      </c>
      <c r="K301" s="348">
        <v>125000</v>
      </c>
      <c r="L301" s="347">
        <f t="shared" si="9"/>
        <v>0.5</v>
      </c>
      <c r="M301" s="348">
        <v>0</v>
      </c>
      <c r="N301" s="348">
        <v>0</v>
      </c>
      <c r="O301" s="348">
        <v>125000</v>
      </c>
      <c r="P301" s="345" t="s">
        <v>1058</v>
      </c>
      <c r="Q301" s="345" t="s">
        <v>1059</v>
      </c>
      <c r="R301" s="345" t="s">
        <v>1060</v>
      </c>
      <c r="S301" s="344" t="s">
        <v>740</v>
      </c>
      <c r="T301" s="344" t="s">
        <v>740</v>
      </c>
      <c r="U301" s="344" t="s">
        <v>740</v>
      </c>
      <c r="V301" s="344" t="s">
        <v>740</v>
      </c>
      <c r="W301" s="344" t="e">
        <f t="shared" si="10"/>
        <v>#VALUE!</v>
      </c>
    </row>
    <row r="302" spans="1:23" ht="21" customHeight="1" x14ac:dyDescent="0.15">
      <c r="A302" s="336">
        <v>24110302</v>
      </c>
      <c r="B302" s="344" t="s">
        <v>82</v>
      </c>
      <c r="C302" s="344" t="s">
        <v>59</v>
      </c>
      <c r="D302" s="344" t="s">
        <v>40</v>
      </c>
      <c r="E302" s="344" t="s">
        <v>40</v>
      </c>
      <c r="F302" s="344" t="s">
        <v>561</v>
      </c>
      <c r="G302" s="345" t="s">
        <v>562</v>
      </c>
      <c r="H302" s="345" t="s">
        <v>123</v>
      </c>
      <c r="I302" s="348">
        <v>192000</v>
      </c>
      <c r="J302" s="348">
        <v>192000</v>
      </c>
      <c r="K302" s="348">
        <v>48258</v>
      </c>
      <c r="L302" s="347">
        <f t="shared" si="9"/>
        <v>0.25134374999999998</v>
      </c>
      <c r="M302" s="348">
        <v>0</v>
      </c>
      <c r="N302" s="348">
        <v>0</v>
      </c>
      <c r="O302" s="348">
        <v>-64999</v>
      </c>
      <c r="P302" s="345" t="s">
        <v>1143</v>
      </c>
      <c r="Q302" s="345" t="s">
        <v>814</v>
      </c>
      <c r="R302" s="345" t="s">
        <v>1144</v>
      </c>
      <c r="S302" s="345"/>
      <c r="T302" s="344">
        <v>20644</v>
      </c>
      <c r="U302" s="344">
        <v>17201</v>
      </c>
      <c r="V302" s="344" t="s">
        <v>1145</v>
      </c>
      <c r="W302" s="344">
        <f t="shared" si="10"/>
        <v>2.8055345619440728</v>
      </c>
    </row>
    <row r="303" spans="1:23" ht="21" customHeight="1" x14ac:dyDescent="0.15">
      <c r="A303" s="336">
        <v>24110303</v>
      </c>
      <c r="B303" s="344" t="s">
        <v>82</v>
      </c>
      <c r="C303" s="344" t="s">
        <v>59</v>
      </c>
      <c r="D303" s="344" t="s">
        <v>40</v>
      </c>
      <c r="E303" s="344" t="s">
        <v>40</v>
      </c>
      <c r="F303" s="344" t="s">
        <v>357</v>
      </c>
      <c r="G303" s="345" t="s">
        <v>358</v>
      </c>
      <c r="H303" s="345" t="s">
        <v>335</v>
      </c>
      <c r="I303" s="348">
        <v>1272000</v>
      </c>
      <c r="J303" s="348">
        <v>932000</v>
      </c>
      <c r="K303" s="348">
        <v>889845</v>
      </c>
      <c r="L303" s="347">
        <f t="shared" si="9"/>
        <v>0.95476931330472103</v>
      </c>
      <c r="M303" s="348">
        <v>0</v>
      </c>
      <c r="N303" s="348">
        <v>0</v>
      </c>
      <c r="O303" s="348">
        <v>125504</v>
      </c>
      <c r="P303" s="345" t="s">
        <v>1109</v>
      </c>
      <c r="Q303" s="345"/>
      <c r="R303" s="345"/>
      <c r="S303" s="344" t="s">
        <v>740</v>
      </c>
      <c r="T303" s="344" t="s">
        <v>1167</v>
      </c>
      <c r="U303" s="344" t="s">
        <v>740</v>
      </c>
      <c r="V303" s="344" t="s">
        <v>740</v>
      </c>
      <c r="W303" s="344" t="e">
        <f t="shared" si="10"/>
        <v>#VALUE!</v>
      </c>
    </row>
    <row r="304" spans="1:23" ht="21" customHeight="1" x14ac:dyDescent="0.15">
      <c r="A304" s="336">
        <v>24110304</v>
      </c>
      <c r="B304" s="344" t="s">
        <v>82</v>
      </c>
      <c r="C304" s="344" t="s">
        <v>59</v>
      </c>
      <c r="D304" s="344" t="s">
        <v>40</v>
      </c>
      <c r="E304" s="344" t="s">
        <v>40</v>
      </c>
      <c r="F304" s="344" t="s">
        <v>563</v>
      </c>
      <c r="G304" s="345" t="s">
        <v>564</v>
      </c>
      <c r="H304" s="345" t="s">
        <v>335</v>
      </c>
      <c r="I304" s="348">
        <v>1000</v>
      </c>
      <c r="J304" s="348">
        <v>1000</v>
      </c>
      <c r="K304" s="348">
        <v>0</v>
      </c>
      <c r="L304" s="347">
        <f t="shared" si="9"/>
        <v>0</v>
      </c>
      <c r="M304" s="348">
        <v>0</v>
      </c>
      <c r="N304" s="348">
        <v>0</v>
      </c>
      <c r="O304" s="348">
        <v>0</v>
      </c>
      <c r="P304" s="345" t="s">
        <v>1130</v>
      </c>
      <c r="Q304" s="345"/>
      <c r="R304" s="345"/>
      <c r="S304" s="344" t="s">
        <v>740</v>
      </c>
      <c r="T304" s="344" t="s">
        <v>740</v>
      </c>
      <c r="U304" s="344" t="s">
        <v>740</v>
      </c>
      <c r="V304" s="344" t="s">
        <v>740</v>
      </c>
      <c r="W304" s="344" t="e">
        <f t="shared" si="10"/>
        <v>#VALUE!</v>
      </c>
    </row>
    <row r="305" spans="1:23" ht="21" customHeight="1" x14ac:dyDescent="0.15">
      <c r="A305" s="336">
        <v>24110305</v>
      </c>
      <c r="B305" s="344" t="s">
        <v>82</v>
      </c>
      <c r="C305" s="344" t="s">
        <v>59</v>
      </c>
      <c r="D305" s="344" t="s">
        <v>40</v>
      </c>
      <c r="E305" s="344" t="s">
        <v>40</v>
      </c>
      <c r="F305" s="344" t="s">
        <v>267</v>
      </c>
      <c r="G305" s="345" t="s">
        <v>268</v>
      </c>
      <c r="H305" s="345" t="s">
        <v>233</v>
      </c>
      <c r="I305" s="348">
        <v>0</v>
      </c>
      <c r="J305" s="348">
        <v>0</v>
      </c>
      <c r="K305" s="348">
        <v>0</v>
      </c>
      <c r="L305" s="347" t="e">
        <f t="shared" si="9"/>
        <v>#DIV/0!</v>
      </c>
      <c r="M305" s="348">
        <v>0</v>
      </c>
      <c r="N305" s="348">
        <v>0</v>
      </c>
      <c r="O305" s="348">
        <v>-2756985</v>
      </c>
      <c r="P305" s="345" t="s">
        <v>727</v>
      </c>
      <c r="Q305" s="345" t="s">
        <v>672</v>
      </c>
      <c r="R305" s="345" t="s">
        <v>728</v>
      </c>
      <c r="S305" s="344" t="s">
        <v>740</v>
      </c>
      <c r="T305" s="344" t="s">
        <v>740</v>
      </c>
      <c r="U305" s="344" t="s">
        <v>740</v>
      </c>
      <c r="V305" s="344" t="s">
        <v>740</v>
      </c>
      <c r="W305" s="344" t="e">
        <f t="shared" si="10"/>
        <v>#VALUE!</v>
      </c>
    </row>
    <row r="306" spans="1:23" ht="21" customHeight="1" x14ac:dyDescent="0.15">
      <c r="A306" s="336">
        <v>24110306</v>
      </c>
      <c r="B306" s="344" t="s">
        <v>82</v>
      </c>
      <c r="C306" s="344" t="s">
        <v>59</v>
      </c>
      <c r="D306" s="344" t="s">
        <v>40</v>
      </c>
      <c r="E306" s="344" t="s">
        <v>40</v>
      </c>
      <c r="F306" s="344" t="s">
        <v>359</v>
      </c>
      <c r="G306" s="345" t="s">
        <v>360</v>
      </c>
      <c r="H306" s="345" t="s">
        <v>335</v>
      </c>
      <c r="I306" s="348">
        <v>129000</v>
      </c>
      <c r="J306" s="348">
        <v>129000</v>
      </c>
      <c r="K306" s="348">
        <v>159024</v>
      </c>
      <c r="L306" s="347">
        <f t="shared" si="9"/>
        <v>1.2327441860465116</v>
      </c>
      <c r="M306" s="348">
        <v>0</v>
      </c>
      <c r="N306" s="348">
        <v>0</v>
      </c>
      <c r="O306" s="348">
        <v>19872</v>
      </c>
      <c r="P306" s="345" t="s">
        <v>1110</v>
      </c>
      <c r="Q306" s="345"/>
      <c r="R306" s="345" t="s">
        <v>1111</v>
      </c>
      <c r="S306" s="344" t="s">
        <v>740</v>
      </c>
      <c r="T306" s="344" t="s">
        <v>740</v>
      </c>
      <c r="U306" s="344" t="s">
        <v>740</v>
      </c>
      <c r="V306" s="344" t="s">
        <v>740</v>
      </c>
      <c r="W306" s="344" t="e">
        <f t="shared" si="10"/>
        <v>#VALUE!</v>
      </c>
    </row>
    <row r="307" spans="1:23" ht="21" customHeight="1" x14ac:dyDescent="0.15">
      <c r="A307" s="336">
        <v>24110307</v>
      </c>
      <c r="B307" s="344" t="s">
        <v>82</v>
      </c>
      <c r="C307" s="344" t="s">
        <v>59</v>
      </c>
      <c r="D307" s="344" t="s">
        <v>40</v>
      </c>
      <c r="E307" s="344" t="s">
        <v>40</v>
      </c>
      <c r="F307" s="344" t="s">
        <v>409</v>
      </c>
      <c r="G307" s="345" t="s">
        <v>410</v>
      </c>
      <c r="H307" s="345" t="s">
        <v>365</v>
      </c>
      <c r="I307" s="348">
        <v>15000</v>
      </c>
      <c r="J307" s="348">
        <v>15000</v>
      </c>
      <c r="K307" s="348">
        <v>9296</v>
      </c>
      <c r="L307" s="347">
        <f t="shared" si="9"/>
        <v>0.61973333333333336</v>
      </c>
      <c r="M307" s="348">
        <v>0</v>
      </c>
      <c r="N307" s="348">
        <v>0</v>
      </c>
      <c r="O307" s="348">
        <v>-690</v>
      </c>
      <c r="P307" s="345" t="s">
        <v>979</v>
      </c>
      <c r="Q307" s="345" t="s">
        <v>640</v>
      </c>
      <c r="R307" s="345" t="s">
        <v>685</v>
      </c>
      <c r="S307" s="344" t="s">
        <v>740</v>
      </c>
      <c r="T307" s="344" t="s">
        <v>740</v>
      </c>
      <c r="U307" s="344" t="s">
        <v>740</v>
      </c>
      <c r="V307" s="344" t="s">
        <v>740</v>
      </c>
      <c r="W307" s="344" t="e">
        <f t="shared" si="10"/>
        <v>#VALUE!</v>
      </c>
    </row>
    <row r="308" spans="1:23" ht="21" customHeight="1" x14ac:dyDescent="0.15">
      <c r="A308" s="336">
        <v>24110308</v>
      </c>
      <c r="B308" s="344" t="s">
        <v>82</v>
      </c>
      <c r="C308" s="344" t="s">
        <v>59</v>
      </c>
      <c r="D308" s="344" t="s">
        <v>40</v>
      </c>
      <c r="E308" s="344" t="s">
        <v>40</v>
      </c>
      <c r="F308" s="344" t="s">
        <v>565</v>
      </c>
      <c r="G308" s="345" t="s">
        <v>566</v>
      </c>
      <c r="H308" s="345" t="s">
        <v>503</v>
      </c>
      <c r="I308" s="348">
        <v>0</v>
      </c>
      <c r="J308" s="348">
        <v>2000</v>
      </c>
      <c r="K308" s="348">
        <v>2000</v>
      </c>
      <c r="L308" s="347">
        <f t="shared" si="9"/>
        <v>1</v>
      </c>
      <c r="M308" s="348">
        <v>0</v>
      </c>
      <c r="N308" s="348">
        <v>0</v>
      </c>
      <c r="O308" s="348">
        <v>2000</v>
      </c>
      <c r="P308" s="345" t="s">
        <v>1036</v>
      </c>
      <c r="Q308" s="345" t="s">
        <v>630</v>
      </c>
      <c r="R308" s="345"/>
      <c r="S308" s="345"/>
      <c r="T308" s="344">
        <v>2</v>
      </c>
      <c r="U308" s="344">
        <v>1</v>
      </c>
      <c r="V308" s="344" t="s">
        <v>849</v>
      </c>
      <c r="W308" s="344">
        <f t="shared" si="10"/>
        <v>2000</v>
      </c>
    </row>
    <row r="309" spans="1:23" ht="21" customHeight="1" x14ac:dyDescent="0.15">
      <c r="A309" s="336">
        <v>24110309</v>
      </c>
      <c r="B309" s="344" t="s">
        <v>82</v>
      </c>
      <c r="C309" s="344" t="s">
        <v>59</v>
      </c>
      <c r="D309" s="344" t="s">
        <v>40</v>
      </c>
      <c r="E309" s="344" t="s">
        <v>40</v>
      </c>
      <c r="F309" s="344" t="s">
        <v>471</v>
      </c>
      <c r="G309" s="345" t="s">
        <v>567</v>
      </c>
      <c r="H309" s="345" t="s">
        <v>503</v>
      </c>
      <c r="I309" s="348">
        <v>0</v>
      </c>
      <c r="J309" s="348">
        <v>4000</v>
      </c>
      <c r="K309" s="348">
        <v>4600</v>
      </c>
      <c r="L309" s="347">
        <f t="shared" si="9"/>
        <v>1.1499999999999999</v>
      </c>
      <c r="M309" s="348">
        <v>0</v>
      </c>
      <c r="N309" s="348">
        <v>0</v>
      </c>
      <c r="O309" s="348">
        <v>600</v>
      </c>
      <c r="P309" s="345" t="s">
        <v>1037</v>
      </c>
      <c r="Q309" s="345" t="s">
        <v>630</v>
      </c>
      <c r="R309" s="345"/>
      <c r="S309" s="345"/>
      <c r="T309" s="344">
        <v>20</v>
      </c>
      <c r="U309" s="344">
        <v>23</v>
      </c>
      <c r="V309" s="344" t="s">
        <v>849</v>
      </c>
      <c r="W309" s="344">
        <f t="shared" si="10"/>
        <v>200</v>
      </c>
    </row>
    <row r="310" spans="1:23" ht="21" customHeight="1" x14ac:dyDescent="0.15">
      <c r="A310" s="336">
        <v>24110310</v>
      </c>
      <c r="B310" s="344" t="s">
        <v>82</v>
      </c>
      <c r="C310" s="344" t="s">
        <v>59</v>
      </c>
      <c r="D310" s="344" t="s">
        <v>40</v>
      </c>
      <c r="E310" s="344" t="s">
        <v>40</v>
      </c>
      <c r="F310" s="344" t="s">
        <v>99</v>
      </c>
      <c r="G310" s="345" t="s">
        <v>100</v>
      </c>
      <c r="H310" s="345" t="s">
        <v>46</v>
      </c>
      <c r="I310" s="348">
        <v>640000</v>
      </c>
      <c r="J310" s="348">
        <v>640000</v>
      </c>
      <c r="K310" s="348">
        <v>280000</v>
      </c>
      <c r="L310" s="347">
        <f t="shared" si="9"/>
        <v>0.4375</v>
      </c>
      <c r="M310" s="348">
        <v>0</v>
      </c>
      <c r="N310" s="348">
        <v>0</v>
      </c>
      <c r="O310" s="348">
        <v>-160000</v>
      </c>
      <c r="P310" s="345" t="s">
        <v>850</v>
      </c>
      <c r="Q310" s="345" t="s">
        <v>814</v>
      </c>
      <c r="R310" s="345" t="s">
        <v>851</v>
      </c>
      <c r="S310" s="345" t="s">
        <v>852</v>
      </c>
      <c r="T310" s="344">
        <v>16</v>
      </c>
      <c r="U310" s="344">
        <v>7</v>
      </c>
      <c r="V310" s="344" t="s">
        <v>853</v>
      </c>
      <c r="W310" s="344">
        <f t="shared" si="10"/>
        <v>40000</v>
      </c>
    </row>
    <row r="311" spans="1:23" ht="21" customHeight="1" x14ac:dyDescent="0.15">
      <c r="A311" s="336">
        <v>24110311</v>
      </c>
      <c r="B311" s="344" t="s">
        <v>82</v>
      </c>
      <c r="C311" s="344" t="s">
        <v>59</v>
      </c>
      <c r="D311" s="344" t="s">
        <v>40</v>
      </c>
      <c r="E311" s="344" t="s">
        <v>40</v>
      </c>
      <c r="F311" s="344" t="s">
        <v>101</v>
      </c>
      <c r="G311" s="345" t="s">
        <v>102</v>
      </c>
      <c r="H311" s="345" t="s">
        <v>46</v>
      </c>
      <c r="I311" s="348">
        <v>12000</v>
      </c>
      <c r="J311" s="348">
        <v>12000</v>
      </c>
      <c r="K311" s="348">
        <v>26339</v>
      </c>
      <c r="L311" s="347">
        <f t="shared" si="9"/>
        <v>2.1949166666666668</v>
      </c>
      <c r="M311" s="348">
        <v>0</v>
      </c>
      <c r="N311" s="348">
        <v>0</v>
      </c>
      <c r="O311" s="348">
        <v>11078</v>
      </c>
      <c r="P311" s="345" t="s">
        <v>854</v>
      </c>
      <c r="Q311" s="345" t="s">
        <v>814</v>
      </c>
      <c r="R311" s="345" t="s">
        <v>855</v>
      </c>
      <c r="S311" s="345" t="s">
        <v>640</v>
      </c>
      <c r="T311" s="344" t="s">
        <v>640</v>
      </c>
      <c r="U311" s="344" t="s">
        <v>640</v>
      </c>
      <c r="V311" s="344" t="s">
        <v>640</v>
      </c>
      <c r="W311" s="344" t="e">
        <f t="shared" si="10"/>
        <v>#VALUE!</v>
      </c>
    </row>
    <row r="312" spans="1:23" ht="21" customHeight="1" x14ac:dyDescent="0.15">
      <c r="A312" s="336">
        <v>24110312</v>
      </c>
      <c r="B312" s="344" t="s">
        <v>82</v>
      </c>
      <c r="C312" s="344" t="s">
        <v>59</v>
      </c>
      <c r="D312" s="344" t="s">
        <v>40</v>
      </c>
      <c r="E312" s="344" t="s">
        <v>40</v>
      </c>
      <c r="F312" s="344" t="s">
        <v>219</v>
      </c>
      <c r="G312" s="345" t="s">
        <v>220</v>
      </c>
      <c r="H312" s="345" t="s">
        <v>202</v>
      </c>
      <c r="I312" s="348">
        <v>16000</v>
      </c>
      <c r="J312" s="348">
        <v>16000</v>
      </c>
      <c r="K312" s="348">
        <v>10628</v>
      </c>
      <c r="L312" s="347">
        <f t="shared" si="9"/>
        <v>0.66425000000000001</v>
      </c>
      <c r="M312" s="348">
        <v>0</v>
      </c>
      <c r="N312" s="348">
        <v>0</v>
      </c>
      <c r="O312" s="348">
        <v>3277</v>
      </c>
      <c r="P312" s="345" t="s">
        <v>664</v>
      </c>
      <c r="Q312" s="345" t="s">
        <v>640</v>
      </c>
      <c r="R312" s="345" t="s">
        <v>636</v>
      </c>
      <c r="S312" s="344" t="s">
        <v>740</v>
      </c>
      <c r="T312" s="344" t="s">
        <v>1167</v>
      </c>
      <c r="U312" s="344" t="s">
        <v>740</v>
      </c>
      <c r="V312" s="344" t="s">
        <v>740</v>
      </c>
      <c r="W312" s="344" t="e">
        <f t="shared" si="10"/>
        <v>#VALUE!</v>
      </c>
    </row>
    <row r="313" spans="1:23" ht="21" customHeight="1" x14ac:dyDescent="0.15">
      <c r="A313" s="336">
        <v>24110313</v>
      </c>
      <c r="B313" s="344" t="s">
        <v>82</v>
      </c>
      <c r="C313" s="344" t="s">
        <v>59</v>
      </c>
      <c r="D313" s="344" t="s">
        <v>40</v>
      </c>
      <c r="E313" s="344" t="s">
        <v>40</v>
      </c>
      <c r="F313" s="344" t="s">
        <v>269</v>
      </c>
      <c r="G313" s="345" t="s">
        <v>270</v>
      </c>
      <c r="H313" s="345" t="s">
        <v>233</v>
      </c>
      <c r="I313" s="348">
        <v>49000</v>
      </c>
      <c r="J313" s="348">
        <v>49000</v>
      </c>
      <c r="K313" s="348">
        <v>55878</v>
      </c>
      <c r="L313" s="347">
        <f t="shared" si="9"/>
        <v>1.1403673469387756</v>
      </c>
      <c r="M313" s="348">
        <v>0</v>
      </c>
      <c r="N313" s="348">
        <v>0</v>
      </c>
      <c r="O313" s="348">
        <v>9473</v>
      </c>
      <c r="P313" s="345" t="s">
        <v>729</v>
      </c>
      <c r="Q313" s="345" t="s">
        <v>672</v>
      </c>
      <c r="R313" s="345" t="s">
        <v>730</v>
      </c>
      <c r="S313" s="344" t="s">
        <v>740</v>
      </c>
      <c r="T313" s="344" t="s">
        <v>1167</v>
      </c>
      <c r="U313" s="344" t="s">
        <v>740</v>
      </c>
      <c r="V313" s="344" t="s">
        <v>740</v>
      </c>
      <c r="W313" s="344" t="e">
        <f t="shared" si="10"/>
        <v>#VALUE!</v>
      </c>
    </row>
    <row r="314" spans="1:23" ht="21" customHeight="1" x14ac:dyDescent="0.15">
      <c r="A314" s="336">
        <v>24110314</v>
      </c>
      <c r="B314" s="344" t="s">
        <v>82</v>
      </c>
      <c r="C314" s="344" t="s">
        <v>59</v>
      </c>
      <c r="D314" s="344" t="s">
        <v>40</v>
      </c>
      <c r="E314" s="344" t="s">
        <v>40</v>
      </c>
      <c r="F314" s="344" t="s">
        <v>271</v>
      </c>
      <c r="G314" s="345" t="s">
        <v>272</v>
      </c>
      <c r="H314" s="345" t="s">
        <v>233</v>
      </c>
      <c r="I314" s="348">
        <v>29000</v>
      </c>
      <c r="J314" s="348">
        <v>29000</v>
      </c>
      <c r="K314" s="348">
        <v>20954</v>
      </c>
      <c r="L314" s="347">
        <f t="shared" si="9"/>
        <v>0.72255172413793101</v>
      </c>
      <c r="M314" s="348">
        <v>0</v>
      </c>
      <c r="N314" s="348">
        <v>0</v>
      </c>
      <c r="O314" s="348">
        <v>-11382</v>
      </c>
      <c r="P314" s="345" t="s">
        <v>731</v>
      </c>
      <c r="Q314" s="345" t="s">
        <v>672</v>
      </c>
      <c r="R314" s="345" t="s">
        <v>732</v>
      </c>
      <c r="S314" s="344" t="s">
        <v>740</v>
      </c>
      <c r="T314" s="344" t="s">
        <v>1167</v>
      </c>
      <c r="U314" s="344" t="s">
        <v>740</v>
      </c>
      <c r="V314" s="344" t="s">
        <v>740</v>
      </c>
      <c r="W314" s="344" t="e">
        <f t="shared" si="10"/>
        <v>#VALUE!</v>
      </c>
    </row>
    <row r="315" spans="1:23" ht="21" customHeight="1" x14ac:dyDescent="0.15">
      <c r="A315" s="336">
        <v>24110315</v>
      </c>
      <c r="B315" s="344" t="s">
        <v>82</v>
      </c>
      <c r="C315" s="344" t="s">
        <v>59</v>
      </c>
      <c r="D315" s="344" t="s">
        <v>40</v>
      </c>
      <c r="E315" s="344" t="s">
        <v>40</v>
      </c>
      <c r="F315" s="344" t="s">
        <v>103</v>
      </c>
      <c r="G315" s="345" t="s">
        <v>104</v>
      </c>
      <c r="H315" s="345" t="s">
        <v>46</v>
      </c>
      <c r="I315" s="348">
        <v>480000</v>
      </c>
      <c r="J315" s="348">
        <v>480000</v>
      </c>
      <c r="K315" s="348">
        <v>480000</v>
      </c>
      <c r="L315" s="347">
        <f t="shared" si="9"/>
        <v>1</v>
      </c>
      <c r="M315" s="348">
        <v>0</v>
      </c>
      <c r="N315" s="348">
        <v>0</v>
      </c>
      <c r="O315" s="348">
        <v>0</v>
      </c>
      <c r="P315" s="345" t="s">
        <v>856</v>
      </c>
      <c r="Q315" s="345" t="s">
        <v>814</v>
      </c>
      <c r="R315" s="345" t="s">
        <v>641</v>
      </c>
      <c r="S315" s="345" t="s">
        <v>640</v>
      </c>
      <c r="T315" s="344" t="s">
        <v>640</v>
      </c>
      <c r="U315" s="344" t="s">
        <v>640</v>
      </c>
      <c r="V315" s="344" t="s">
        <v>640</v>
      </c>
      <c r="W315" s="344" t="e">
        <f t="shared" si="10"/>
        <v>#VALUE!</v>
      </c>
    </row>
    <row r="316" spans="1:23" ht="21" customHeight="1" x14ac:dyDescent="0.15">
      <c r="A316" s="336">
        <v>24110316</v>
      </c>
      <c r="B316" s="344" t="s">
        <v>82</v>
      </c>
      <c r="C316" s="344" t="s">
        <v>59</v>
      </c>
      <c r="D316" s="344" t="s">
        <v>40</v>
      </c>
      <c r="E316" s="344" t="s">
        <v>40</v>
      </c>
      <c r="F316" s="344" t="s">
        <v>568</v>
      </c>
      <c r="G316" s="345" t="s">
        <v>569</v>
      </c>
      <c r="H316" s="345" t="s">
        <v>123</v>
      </c>
      <c r="I316" s="348">
        <v>22000</v>
      </c>
      <c r="J316" s="348">
        <v>22000</v>
      </c>
      <c r="K316" s="348">
        <v>35870</v>
      </c>
      <c r="L316" s="347">
        <f t="shared" si="9"/>
        <v>1.6304545454545454</v>
      </c>
      <c r="M316" s="348">
        <v>0</v>
      </c>
      <c r="N316" s="348">
        <v>0</v>
      </c>
      <c r="O316" s="348">
        <v>6520</v>
      </c>
      <c r="P316" s="345" t="s">
        <v>1146</v>
      </c>
      <c r="Q316" s="345" t="s">
        <v>814</v>
      </c>
      <c r="R316" s="345" t="s">
        <v>1147</v>
      </c>
      <c r="S316" s="345" t="s">
        <v>640</v>
      </c>
      <c r="T316" s="344" t="s">
        <v>640</v>
      </c>
      <c r="U316" s="344" t="s">
        <v>640</v>
      </c>
      <c r="V316" s="344" t="s">
        <v>640</v>
      </c>
      <c r="W316" s="344" t="e">
        <f t="shared" si="10"/>
        <v>#VALUE!</v>
      </c>
    </row>
    <row r="317" spans="1:23" ht="21" customHeight="1" x14ac:dyDescent="0.15">
      <c r="A317" s="336">
        <v>24110317</v>
      </c>
      <c r="B317" s="344" t="s">
        <v>82</v>
      </c>
      <c r="C317" s="344" t="s">
        <v>59</v>
      </c>
      <c r="D317" s="344" t="s">
        <v>40</v>
      </c>
      <c r="E317" s="344" t="s">
        <v>40</v>
      </c>
      <c r="F317" s="344" t="s">
        <v>221</v>
      </c>
      <c r="G317" s="345" t="s">
        <v>222</v>
      </c>
      <c r="H317" s="345" t="s">
        <v>202</v>
      </c>
      <c r="I317" s="348">
        <v>52000</v>
      </c>
      <c r="J317" s="348">
        <v>52000</v>
      </c>
      <c r="K317" s="348">
        <v>52000</v>
      </c>
      <c r="L317" s="347">
        <f t="shared" si="9"/>
        <v>1</v>
      </c>
      <c r="M317" s="348">
        <v>0</v>
      </c>
      <c r="N317" s="348">
        <v>0</v>
      </c>
      <c r="O317" s="348">
        <v>-2000</v>
      </c>
      <c r="P317" s="345" t="s">
        <v>665</v>
      </c>
      <c r="Q317" s="345" t="s">
        <v>640</v>
      </c>
      <c r="R317" s="345" t="s">
        <v>636</v>
      </c>
      <c r="S317" s="344" t="s">
        <v>740</v>
      </c>
      <c r="T317" s="344" t="s">
        <v>1167</v>
      </c>
      <c r="U317" s="344" t="s">
        <v>740</v>
      </c>
      <c r="V317" s="344" t="s">
        <v>740</v>
      </c>
      <c r="W317" s="344" t="e">
        <f t="shared" si="10"/>
        <v>#VALUE!</v>
      </c>
    </row>
    <row r="318" spans="1:23" ht="21" customHeight="1" x14ac:dyDescent="0.15">
      <c r="A318" s="336">
        <v>24110318</v>
      </c>
      <c r="B318" s="344" t="s">
        <v>82</v>
      </c>
      <c r="C318" s="344" t="s">
        <v>59</v>
      </c>
      <c r="D318" s="344" t="s">
        <v>40</v>
      </c>
      <c r="E318" s="344" t="s">
        <v>40</v>
      </c>
      <c r="F318" s="344" t="s">
        <v>472</v>
      </c>
      <c r="G318" s="345" t="s">
        <v>570</v>
      </c>
      <c r="H318" s="345" t="s">
        <v>509</v>
      </c>
      <c r="I318" s="348">
        <v>0</v>
      </c>
      <c r="J318" s="348">
        <v>0</v>
      </c>
      <c r="K318" s="348">
        <v>0</v>
      </c>
      <c r="L318" s="347" t="e">
        <f t="shared" si="9"/>
        <v>#DIV/0!</v>
      </c>
      <c r="M318" s="348">
        <v>0</v>
      </c>
      <c r="N318" s="348">
        <v>0</v>
      </c>
      <c r="O318" s="348">
        <v>-114840</v>
      </c>
      <c r="P318" s="362" t="s">
        <v>880</v>
      </c>
      <c r="Q318" s="345" t="s">
        <v>876</v>
      </c>
      <c r="R318" s="345" t="s">
        <v>881</v>
      </c>
      <c r="S318" s="345" t="s">
        <v>640</v>
      </c>
      <c r="T318" s="344" t="s">
        <v>640</v>
      </c>
      <c r="U318" s="344" t="s">
        <v>640</v>
      </c>
      <c r="V318" s="344" t="s">
        <v>640</v>
      </c>
      <c r="W318" s="344" t="e">
        <f t="shared" si="10"/>
        <v>#VALUE!</v>
      </c>
    </row>
    <row r="319" spans="1:23" ht="21" customHeight="1" x14ac:dyDescent="0.15">
      <c r="A319" s="336">
        <v>24110319</v>
      </c>
      <c r="B319" s="344" t="s">
        <v>82</v>
      </c>
      <c r="C319" s="344" t="s">
        <v>59</v>
      </c>
      <c r="D319" s="344" t="s">
        <v>40</v>
      </c>
      <c r="E319" s="344" t="s">
        <v>40</v>
      </c>
      <c r="F319" s="344" t="s">
        <v>273</v>
      </c>
      <c r="G319" s="345" t="s">
        <v>274</v>
      </c>
      <c r="H319" s="345" t="s">
        <v>233</v>
      </c>
      <c r="I319" s="348">
        <v>3000000</v>
      </c>
      <c r="J319" s="348">
        <v>2800000</v>
      </c>
      <c r="K319" s="348">
        <v>2735350</v>
      </c>
      <c r="L319" s="347">
        <f t="shared" si="9"/>
        <v>0.9769107142857143</v>
      </c>
      <c r="M319" s="348">
        <v>0</v>
      </c>
      <c r="N319" s="348">
        <v>0</v>
      </c>
      <c r="O319" s="348">
        <v>735350</v>
      </c>
      <c r="P319" s="345" t="s">
        <v>727</v>
      </c>
      <c r="Q319" s="345" t="s">
        <v>672</v>
      </c>
      <c r="R319" s="345" t="s">
        <v>733</v>
      </c>
      <c r="S319" s="344" t="s">
        <v>740</v>
      </c>
      <c r="T319" s="344" t="s">
        <v>1167</v>
      </c>
      <c r="U319" s="344" t="s">
        <v>740</v>
      </c>
      <c r="V319" s="344" t="s">
        <v>740</v>
      </c>
      <c r="W319" s="344" t="e">
        <f t="shared" si="10"/>
        <v>#VALUE!</v>
      </c>
    </row>
    <row r="320" spans="1:23" ht="21" customHeight="1" x14ac:dyDescent="0.15">
      <c r="A320" s="336">
        <v>24110320</v>
      </c>
      <c r="B320" s="344" t="s">
        <v>82</v>
      </c>
      <c r="C320" s="344" t="s">
        <v>59</v>
      </c>
      <c r="D320" s="344" t="s">
        <v>40</v>
      </c>
      <c r="E320" s="344" t="s">
        <v>40</v>
      </c>
      <c r="F320" s="344" t="s">
        <v>446</v>
      </c>
      <c r="G320" s="345" t="s">
        <v>571</v>
      </c>
      <c r="H320" s="345" t="s">
        <v>509</v>
      </c>
      <c r="I320" s="348">
        <v>0</v>
      </c>
      <c r="J320" s="348">
        <v>0</v>
      </c>
      <c r="K320" s="348">
        <v>2114339</v>
      </c>
      <c r="L320" s="347" t="e">
        <f t="shared" si="9"/>
        <v>#DIV/0!</v>
      </c>
      <c r="M320" s="348">
        <v>0</v>
      </c>
      <c r="N320" s="348">
        <v>0</v>
      </c>
      <c r="O320" s="348">
        <v>455893</v>
      </c>
      <c r="P320" s="345" t="s">
        <v>1123</v>
      </c>
      <c r="Q320" s="345"/>
      <c r="R320" s="355"/>
      <c r="S320" s="344" t="s">
        <v>740</v>
      </c>
      <c r="T320" s="344" t="s">
        <v>1167</v>
      </c>
      <c r="U320" s="344" t="s">
        <v>740</v>
      </c>
      <c r="V320" s="344" t="s">
        <v>740</v>
      </c>
      <c r="W320" s="344" t="e">
        <f t="shared" si="10"/>
        <v>#VALUE!</v>
      </c>
    </row>
    <row r="321" spans="1:23" ht="21" customHeight="1" x14ac:dyDescent="0.15">
      <c r="A321" s="336">
        <v>24110321</v>
      </c>
      <c r="B321" s="344" t="s">
        <v>82</v>
      </c>
      <c r="C321" s="344" t="s">
        <v>59</v>
      </c>
      <c r="D321" s="344" t="s">
        <v>40</v>
      </c>
      <c r="E321" s="344" t="s">
        <v>40</v>
      </c>
      <c r="F321" s="344" t="s">
        <v>322</v>
      </c>
      <c r="G321" s="345" t="s">
        <v>323</v>
      </c>
      <c r="H321" s="345" t="s">
        <v>279</v>
      </c>
      <c r="I321" s="348">
        <v>0</v>
      </c>
      <c r="J321" s="348">
        <v>0</v>
      </c>
      <c r="K321" s="348">
        <v>563940</v>
      </c>
      <c r="L321" s="347" t="e">
        <f t="shared" si="9"/>
        <v>#DIV/0!</v>
      </c>
      <c r="M321" s="348">
        <v>0</v>
      </c>
      <c r="N321" s="348">
        <v>0</v>
      </c>
      <c r="O321" s="348">
        <v>522414</v>
      </c>
      <c r="P321" s="345" t="s">
        <v>791</v>
      </c>
      <c r="Q321" s="345" t="str">
        <f>IF(N321=0,"収入未済なし","")</f>
        <v>収入未済なし</v>
      </c>
      <c r="R321" s="345"/>
      <c r="S321" s="344" t="s">
        <v>740</v>
      </c>
      <c r="T321" s="344" t="s">
        <v>1167</v>
      </c>
      <c r="U321" s="344" t="s">
        <v>740</v>
      </c>
      <c r="V321" s="344" t="s">
        <v>740</v>
      </c>
      <c r="W321" s="344" t="e">
        <f t="shared" si="10"/>
        <v>#VALUE!</v>
      </c>
    </row>
    <row r="322" spans="1:23" ht="21" customHeight="1" x14ac:dyDescent="0.15">
      <c r="A322" s="336">
        <v>24110322</v>
      </c>
      <c r="B322" s="344" t="s">
        <v>82</v>
      </c>
      <c r="C322" s="344" t="s">
        <v>59</v>
      </c>
      <c r="D322" s="344" t="s">
        <v>40</v>
      </c>
      <c r="E322" s="344" t="s">
        <v>40</v>
      </c>
      <c r="F322" s="344" t="s">
        <v>105</v>
      </c>
      <c r="G322" s="345" t="s">
        <v>106</v>
      </c>
      <c r="H322" s="345" t="s">
        <v>46</v>
      </c>
      <c r="I322" s="348">
        <v>0</v>
      </c>
      <c r="J322" s="348">
        <v>0</v>
      </c>
      <c r="K322" s="348">
        <v>0</v>
      </c>
      <c r="L322" s="347" t="e">
        <f t="shared" ref="L322:L379" si="11">K322/J322</f>
        <v>#DIV/0!</v>
      </c>
      <c r="M322" s="348">
        <v>0</v>
      </c>
      <c r="N322" s="348">
        <v>0</v>
      </c>
      <c r="O322" s="348">
        <v>-60000</v>
      </c>
      <c r="P322" s="345" t="s">
        <v>857</v>
      </c>
      <c r="Q322" s="345" t="s">
        <v>814</v>
      </c>
      <c r="R322" s="345" t="s">
        <v>815</v>
      </c>
      <c r="S322" s="345" t="s">
        <v>640</v>
      </c>
      <c r="T322" s="344" t="s">
        <v>640</v>
      </c>
      <c r="U322" s="344" t="s">
        <v>640</v>
      </c>
      <c r="V322" s="344" t="s">
        <v>640</v>
      </c>
      <c r="W322" s="344" t="e">
        <f t="shared" ref="W322:W379" si="12">K322/U322</f>
        <v>#VALUE!</v>
      </c>
    </row>
    <row r="323" spans="1:23" ht="21" customHeight="1" x14ac:dyDescent="0.15">
      <c r="A323" s="336">
        <v>24110323</v>
      </c>
      <c r="B323" s="344" t="s">
        <v>82</v>
      </c>
      <c r="C323" s="344" t="s">
        <v>59</v>
      </c>
      <c r="D323" s="344" t="s">
        <v>40</v>
      </c>
      <c r="E323" s="344" t="s">
        <v>40</v>
      </c>
      <c r="F323" s="344" t="s">
        <v>572</v>
      </c>
      <c r="G323" s="345" t="s">
        <v>573</v>
      </c>
      <c r="H323" s="345" t="s">
        <v>509</v>
      </c>
      <c r="I323" s="348">
        <v>0</v>
      </c>
      <c r="J323" s="348">
        <v>0</v>
      </c>
      <c r="K323" s="348">
        <v>59742</v>
      </c>
      <c r="L323" s="347" t="e">
        <f t="shared" si="11"/>
        <v>#DIV/0!</v>
      </c>
      <c r="M323" s="348">
        <v>0</v>
      </c>
      <c r="N323" s="348">
        <v>0</v>
      </c>
      <c r="O323" s="348">
        <v>59742</v>
      </c>
      <c r="P323" s="345" t="s">
        <v>1124</v>
      </c>
      <c r="Q323" s="345"/>
      <c r="R323" s="345"/>
      <c r="S323" s="344" t="s">
        <v>740</v>
      </c>
      <c r="T323" s="344" t="s">
        <v>1167</v>
      </c>
      <c r="U323" s="344" t="s">
        <v>740</v>
      </c>
      <c r="V323" s="344" t="s">
        <v>740</v>
      </c>
      <c r="W323" s="344" t="e">
        <f t="shared" si="12"/>
        <v>#VALUE!</v>
      </c>
    </row>
    <row r="324" spans="1:23" ht="21" customHeight="1" x14ac:dyDescent="0.15">
      <c r="A324" s="336">
        <v>24110324</v>
      </c>
      <c r="B324" s="344" t="s">
        <v>82</v>
      </c>
      <c r="C324" s="344" t="s">
        <v>59</v>
      </c>
      <c r="D324" s="344" t="s">
        <v>40</v>
      </c>
      <c r="E324" s="344" t="s">
        <v>40</v>
      </c>
      <c r="F324" s="344" t="s">
        <v>574</v>
      </c>
      <c r="G324" s="345" t="s">
        <v>575</v>
      </c>
      <c r="H324" s="345" t="s">
        <v>123</v>
      </c>
      <c r="I324" s="348">
        <v>120000</v>
      </c>
      <c r="J324" s="348">
        <v>120000</v>
      </c>
      <c r="K324" s="348">
        <v>72000</v>
      </c>
      <c r="L324" s="347">
        <f t="shared" si="11"/>
        <v>0.6</v>
      </c>
      <c r="M324" s="348">
        <v>0</v>
      </c>
      <c r="N324" s="348">
        <v>0</v>
      </c>
      <c r="O324" s="348">
        <v>-36000</v>
      </c>
      <c r="P324" s="345" t="s">
        <v>1148</v>
      </c>
      <c r="Q324" s="345" t="s">
        <v>814</v>
      </c>
      <c r="R324" s="345" t="s">
        <v>1149</v>
      </c>
      <c r="S324" s="345" t="s">
        <v>1150</v>
      </c>
      <c r="T324" s="344">
        <v>60</v>
      </c>
      <c r="U324" s="344">
        <v>36</v>
      </c>
      <c r="V324" s="344" t="s">
        <v>849</v>
      </c>
      <c r="W324" s="344">
        <f t="shared" si="12"/>
        <v>2000</v>
      </c>
    </row>
    <row r="325" spans="1:23" ht="21" customHeight="1" x14ac:dyDescent="0.15">
      <c r="A325" s="336">
        <v>24110325</v>
      </c>
      <c r="B325" s="344" t="s">
        <v>82</v>
      </c>
      <c r="C325" s="344" t="s">
        <v>59</v>
      </c>
      <c r="D325" s="344" t="s">
        <v>40</v>
      </c>
      <c r="E325" s="344" t="s">
        <v>40</v>
      </c>
      <c r="F325" s="344" t="s">
        <v>324</v>
      </c>
      <c r="G325" s="345" t="s">
        <v>325</v>
      </c>
      <c r="H325" s="345" t="s">
        <v>279</v>
      </c>
      <c r="I325" s="348">
        <v>0</v>
      </c>
      <c r="J325" s="348">
        <v>0</v>
      </c>
      <c r="K325" s="348">
        <v>0</v>
      </c>
      <c r="L325" s="347" t="e">
        <f t="shared" si="11"/>
        <v>#DIV/0!</v>
      </c>
      <c r="M325" s="348">
        <v>0</v>
      </c>
      <c r="N325" s="348">
        <v>0</v>
      </c>
      <c r="O325" s="348">
        <v>-730</v>
      </c>
      <c r="P325" s="345" t="s">
        <v>792</v>
      </c>
      <c r="Q325" s="345" t="str">
        <f>IF(N325=0,"収入未済なし","")</f>
        <v>収入未済なし</v>
      </c>
      <c r="R325" s="345"/>
      <c r="S325" s="344" t="s">
        <v>740</v>
      </c>
      <c r="T325" s="344" t="s">
        <v>1167</v>
      </c>
      <c r="U325" s="344" t="s">
        <v>740</v>
      </c>
      <c r="V325" s="344" t="s">
        <v>740</v>
      </c>
      <c r="W325" s="344" t="e">
        <f t="shared" si="12"/>
        <v>#VALUE!</v>
      </c>
    </row>
    <row r="326" spans="1:23" ht="21" customHeight="1" x14ac:dyDescent="0.15">
      <c r="A326" s="336">
        <v>24110326</v>
      </c>
      <c r="B326" s="344" t="s">
        <v>82</v>
      </c>
      <c r="C326" s="344" t="s">
        <v>59</v>
      </c>
      <c r="D326" s="344" t="s">
        <v>40</v>
      </c>
      <c r="E326" s="344" t="s">
        <v>40</v>
      </c>
      <c r="F326" s="344" t="s">
        <v>473</v>
      </c>
      <c r="G326" s="345" t="s">
        <v>474</v>
      </c>
      <c r="H326" s="345" t="s">
        <v>503</v>
      </c>
      <c r="I326" s="348">
        <v>0</v>
      </c>
      <c r="J326" s="348">
        <v>0</v>
      </c>
      <c r="K326" s="348">
        <v>0</v>
      </c>
      <c r="L326" s="347" t="e">
        <f t="shared" si="11"/>
        <v>#DIV/0!</v>
      </c>
      <c r="M326" s="348">
        <v>0</v>
      </c>
      <c r="N326" s="348">
        <v>0</v>
      </c>
      <c r="O326" s="348">
        <v>-130383</v>
      </c>
      <c r="P326" s="345"/>
      <c r="Q326" s="345" t="s">
        <v>630</v>
      </c>
      <c r="R326" s="345"/>
      <c r="S326" s="344" t="s">
        <v>740</v>
      </c>
      <c r="T326" s="344" t="s">
        <v>1167</v>
      </c>
      <c r="U326" s="344" t="s">
        <v>740</v>
      </c>
      <c r="V326" s="344" t="s">
        <v>740</v>
      </c>
      <c r="W326" s="344" t="e">
        <f t="shared" si="12"/>
        <v>#VALUE!</v>
      </c>
    </row>
    <row r="327" spans="1:23" ht="21" customHeight="1" x14ac:dyDescent="0.15">
      <c r="A327" s="336">
        <v>24110327</v>
      </c>
      <c r="B327" s="344" t="s">
        <v>82</v>
      </c>
      <c r="C327" s="344" t="s">
        <v>59</v>
      </c>
      <c r="D327" s="344" t="s">
        <v>40</v>
      </c>
      <c r="E327" s="344" t="s">
        <v>40</v>
      </c>
      <c r="F327" s="344" t="s">
        <v>447</v>
      </c>
      <c r="G327" s="345" t="s">
        <v>448</v>
      </c>
      <c r="H327" s="345" t="s">
        <v>503</v>
      </c>
      <c r="I327" s="348">
        <v>10000</v>
      </c>
      <c r="J327" s="348">
        <v>10000</v>
      </c>
      <c r="K327" s="348">
        <v>7500</v>
      </c>
      <c r="L327" s="347">
        <f t="shared" si="11"/>
        <v>0.75</v>
      </c>
      <c r="M327" s="348">
        <v>0</v>
      </c>
      <c r="N327" s="348">
        <v>0</v>
      </c>
      <c r="O327" s="348">
        <v>-500</v>
      </c>
      <c r="P327" s="345" t="s">
        <v>1038</v>
      </c>
      <c r="Q327" s="345" t="s">
        <v>876</v>
      </c>
      <c r="R327" s="345" t="s">
        <v>1039</v>
      </c>
      <c r="S327" s="345" t="s">
        <v>848</v>
      </c>
      <c r="T327" s="344">
        <v>16</v>
      </c>
      <c r="U327" s="344">
        <v>15</v>
      </c>
      <c r="V327" s="344" t="s">
        <v>849</v>
      </c>
      <c r="W327" s="344">
        <f t="shared" si="12"/>
        <v>500</v>
      </c>
    </row>
    <row r="328" spans="1:23" ht="21" customHeight="1" x14ac:dyDescent="0.15">
      <c r="A328" s="336">
        <v>24110328</v>
      </c>
      <c r="B328" s="344" t="s">
        <v>82</v>
      </c>
      <c r="C328" s="344" t="s">
        <v>59</v>
      </c>
      <c r="D328" s="344" t="s">
        <v>40</v>
      </c>
      <c r="E328" s="344" t="s">
        <v>40</v>
      </c>
      <c r="F328" s="344" t="s">
        <v>411</v>
      </c>
      <c r="G328" s="345" t="s">
        <v>412</v>
      </c>
      <c r="H328" s="345" t="s">
        <v>365</v>
      </c>
      <c r="I328" s="348">
        <v>0</v>
      </c>
      <c r="J328" s="348">
        <v>0</v>
      </c>
      <c r="K328" s="348">
        <v>0</v>
      </c>
      <c r="L328" s="347" t="e">
        <f t="shared" si="11"/>
        <v>#DIV/0!</v>
      </c>
      <c r="M328" s="348">
        <v>0</v>
      </c>
      <c r="N328" s="348">
        <v>0</v>
      </c>
      <c r="O328" s="348">
        <v>-15005</v>
      </c>
      <c r="P328" s="345" t="s">
        <v>964</v>
      </c>
      <c r="Q328" s="345" t="s">
        <v>640</v>
      </c>
      <c r="R328" s="345" t="s">
        <v>640</v>
      </c>
      <c r="S328" s="344" t="s">
        <v>740</v>
      </c>
      <c r="T328" s="344" t="s">
        <v>1167</v>
      </c>
      <c r="U328" s="344" t="s">
        <v>740</v>
      </c>
      <c r="V328" s="344" t="s">
        <v>740</v>
      </c>
      <c r="W328" s="344" t="e">
        <f t="shared" si="12"/>
        <v>#VALUE!</v>
      </c>
    </row>
    <row r="329" spans="1:23" ht="21" customHeight="1" x14ac:dyDescent="0.15">
      <c r="A329" s="336">
        <v>24110329</v>
      </c>
      <c r="B329" s="344" t="s">
        <v>82</v>
      </c>
      <c r="C329" s="344" t="s">
        <v>59</v>
      </c>
      <c r="D329" s="344" t="s">
        <v>40</v>
      </c>
      <c r="E329" s="344" t="s">
        <v>40</v>
      </c>
      <c r="F329" s="344" t="s">
        <v>475</v>
      </c>
      <c r="G329" s="345" t="s">
        <v>476</v>
      </c>
      <c r="H329" s="345" t="s">
        <v>509</v>
      </c>
      <c r="I329" s="348">
        <v>0</v>
      </c>
      <c r="J329" s="348">
        <v>0</v>
      </c>
      <c r="K329" s="348">
        <v>0</v>
      </c>
      <c r="L329" s="347" t="e">
        <f t="shared" si="11"/>
        <v>#DIV/0!</v>
      </c>
      <c r="M329" s="348">
        <v>0</v>
      </c>
      <c r="N329" s="348">
        <v>0</v>
      </c>
      <c r="O329" s="348">
        <v>-437000</v>
      </c>
      <c r="P329" s="345" t="s">
        <v>904</v>
      </c>
      <c r="Q329" s="345" t="s">
        <v>876</v>
      </c>
      <c r="R329" s="355" t="s">
        <v>869</v>
      </c>
      <c r="S329" s="344" t="s">
        <v>740</v>
      </c>
      <c r="T329" s="344" t="s">
        <v>1167</v>
      </c>
      <c r="U329" s="344" t="s">
        <v>740</v>
      </c>
      <c r="V329" s="344" t="s">
        <v>740</v>
      </c>
      <c r="W329" s="344" t="e">
        <f t="shared" si="12"/>
        <v>#VALUE!</v>
      </c>
    </row>
    <row r="330" spans="1:23" ht="21" customHeight="1" x14ac:dyDescent="0.15">
      <c r="A330" s="336">
        <v>24110330</v>
      </c>
      <c r="B330" s="344" t="s">
        <v>82</v>
      </c>
      <c r="C330" s="344" t="s">
        <v>59</v>
      </c>
      <c r="D330" s="344" t="s">
        <v>40</v>
      </c>
      <c r="E330" s="344" t="s">
        <v>40</v>
      </c>
      <c r="F330" s="344" t="s">
        <v>449</v>
      </c>
      <c r="G330" s="345" t="s">
        <v>576</v>
      </c>
      <c r="H330" s="345" t="s">
        <v>503</v>
      </c>
      <c r="I330" s="348">
        <v>0</v>
      </c>
      <c r="J330" s="348">
        <v>0</v>
      </c>
      <c r="K330" s="348">
        <v>0</v>
      </c>
      <c r="L330" s="347" t="e">
        <f t="shared" si="11"/>
        <v>#DIV/0!</v>
      </c>
      <c r="M330" s="348">
        <v>0</v>
      </c>
      <c r="N330" s="348">
        <v>0</v>
      </c>
      <c r="O330" s="348">
        <v>-11781</v>
      </c>
      <c r="P330" s="345"/>
      <c r="Q330" s="345" t="s">
        <v>630</v>
      </c>
      <c r="R330" s="345"/>
      <c r="S330" s="344" t="s">
        <v>740</v>
      </c>
      <c r="T330" s="344" t="s">
        <v>1167</v>
      </c>
      <c r="U330" s="344" t="s">
        <v>740</v>
      </c>
      <c r="V330" s="344" t="s">
        <v>740</v>
      </c>
      <c r="W330" s="344" t="e">
        <f t="shared" si="12"/>
        <v>#VALUE!</v>
      </c>
    </row>
    <row r="331" spans="1:23" ht="21" customHeight="1" x14ac:dyDescent="0.15">
      <c r="A331" s="336">
        <v>24110331</v>
      </c>
      <c r="B331" s="344" t="s">
        <v>82</v>
      </c>
      <c r="C331" s="344" t="s">
        <v>59</v>
      </c>
      <c r="D331" s="344" t="s">
        <v>40</v>
      </c>
      <c r="E331" s="344" t="s">
        <v>40</v>
      </c>
      <c r="F331" s="344" t="s">
        <v>450</v>
      </c>
      <c r="G331" s="345" t="s">
        <v>452</v>
      </c>
      <c r="H331" s="345" t="s">
        <v>503</v>
      </c>
      <c r="I331" s="348">
        <v>0</v>
      </c>
      <c r="J331" s="348">
        <v>312000</v>
      </c>
      <c r="K331" s="348">
        <v>312348</v>
      </c>
      <c r="L331" s="347">
        <f t="shared" si="11"/>
        <v>1.0011153846153846</v>
      </c>
      <c r="M331" s="348">
        <v>0</v>
      </c>
      <c r="N331" s="348">
        <v>0</v>
      </c>
      <c r="O331" s="348">
        <v>-1895542</v>
      </c>
      <c r="P331" s="345" t="s">
        <v>1040</v>
      </c>
      <c r="Q331" s="345" t="s">
        <v>876</v>
      </c>
      <c r="R331" s="345" t="s">
        <v>1041</v>
      </c>
      <c r="S331" s="345" t="s">
        <v>985</v>
      </c>
      <c r="T331" s="344">
        <v>87</v>
      </c>
      <c r="U331" s="344">
        <v>93</v>
      </c>
      <c r="V331" s="344" t="s">
        <v>849</v>
      </c>
      <c r="W331" s="344">
        <f t="shared" si="12"/>
        <v>3358.5806451612902</v>
      </c>
    </row>
    <row r="332" spans="1:23" ht="21" customHeight="1" x14ac:dyDescent="0.15">
      <c r="A332" s="336">
        <v>24110332</v>
      </c>
      <c r="B332" s="344" t="s">
        <v>82</v>
      </c>
      <c r="C332" s="344" t="s">
        <v>59</v>
      </c>
      <c r="D332" s="344" t="s">
        <v>40</v>
      </c>
      <c r="E332" s="344" t="s">
        <v>40</v>
      </c>
      <c r="F332" s="344" t="s">
        <v>577</v>
      </c>
      <c r="G332" s="345" t="s">
        <v>578</v>
      </c>
      <c r="H332" s="345" t="s">
        <v>46</v>
      </c>
      <c r="I332" s="348">
        <v>0</v>
      </c>
      <c r="J332" s="348">
        <v>0</v>
      </c>
      <c r="K332" s="348">
        <v>12000</v>
      </c>
      <c r="L332" s="347" t="e">
        <f t="shared" si="11"/>
        <v>#DIV/0!</v>
      </c>
      <c r="M332" s="348">
        <v>0</v>
      </c>
      <c r="N332" s="348">
        <v>0</v>
      </c>
      <c r="O332" s="348">
        <v>12000</v>
      </c>
      <c r="P332" s="345" t="s">
        <v>858</v>
      </c>
      <c r="Q332" s="345" t="s">
        <v>814</v>
      </c>
      <c r="R332" s="345" t="s">
        <v>859</v>
      </c>
      <c r="S332" s="345" t="s">
        <v>860</v>
      </c>
      <c r="T332" s="344">
        <v>0</v>
      </c>
      <c r="U332" s="344">
        <v>3</v>
      </c>
      <c r="V332" s="344" t="s">
        <v>861</v>
      </c>
      <c r="W332" s="344">
        <f t="shared" si="12"/>
        <v>4000</v>
      </c>
    </row>
    <row r="333" spans="1:23" ht="21" customHeight="1" x14ac:dyDescent="0.15">
      <c r="A333" s="336">
        <v>24110333</v>
      </c>
      <c r="B333" s="344" t="s">
        <v>82</v>
      </c>
      <c r="C333" s="344" t="s">
        <v>59</v>
      </c>
      <c r="D333" s="344" t="s">
        <v>40</v>
      </c>
      <c r="E333" s="344" t="s">
        <v>40</v>
      </c>
      <c r="F333" s="344" t="s">
        <v>579</v>
      </c>
      <c r="G333" s="345" t="s">
        <v>580</v>
      </c>
      <c r="H333" s="345" t="s">
        <v>365</v>
      </c>
      <c r="I333" s="348">
        <v>0</v>
      </c>
      <c r="J333" s="348">
        <v>1393000</v>
      </c>
      <c r="K333" s="348">
        <v>1393850</v>
      </c>
      <c r="L333" s="347">
        <f t="shared" si="11"/>
        <v>1.0006101938262741</v>
      </c>
      <c r="M333" s="348">
        <v>0</v>
      </c>
      <c r="N333" s="348">
        <v>0</v>
      </c>
      <c r="O333" s="348">
        <v>1393850</v>
      </c>
      <c r="P333" s="345" t="s">
        <v>580</v>
      </c>
      <c r="Q333" s="345" t="s">
        <v>640</v>
      </c>
      <c r="R333" s="345" t="s">
        <v>640</v>
      </c>
      <c r="S333" s="345" t="s">
        <v>640</v>
      </c>
      <c r="T333" s="344" t="s">
        <v>640</v>
      </c>
      <c r="U333" s="344" t="s">
        <v>640</v>
      </c>
      <c r="V333" s="344" t="s">
        <v>640</v>
      </c>
      <c r="W333" s="344" t="e">
        <f t="shared" si="12"/>
        <v>#VALUE!</v>
      </c>
    </row>
    <row r="334" spans="1:23" ht="21" customHeight="1" x14ac:dyDescent="0.15">
      <c r="A334" s="336">
        <v>24110334</v>
      </c>
      <c r="B334" s="344" t="s">
        <v>82</v>
      </c>
      <c r="C334" s="344" t="s">
        <v>59</v>
      </c>
      <c r="D334" s="344" t="s">
        <v>40</v>
      </c>
      <c r="E334" s="344" t="s">
        <v>40</v>
      </c>
      <c r="F334" s="344" t="s">
        <v>581</v>
      </c>
      <c r="G334" s="345" t="s">
        <v>582</v>
      </c>
      <c r="H334" s="345" t="s">
        <v>503</v>
      </c>
      <c r="I334" s="348">
        <v>10780000</v>
      </c>
      <c r="J334" s="348">
        <v>7656000</v>
      </c>
      <c r="K334" s="348">
        <v>9657351</v>
      </c>
      <c r="L334" s="347">
        <f t="shared" si="11"/>
        <v>1.2614094827586206</v>
      </c>
      <c r="M334" s="348">
        <v>0</v>
      </c>
      <c r="N334" s="348">
        <v>0</v>
      </c>
      <c r="O334" s="348">
        <v>9657351</v>
      </c>
      <c r="P334" s="345" t="s">
        <v>1042</v>
      </c>
      <c r="Q334" s="345" t="s">
        <v>630</v>
      </c>
      <c r="R334" s="345" t="s">
        <v>1043</v>
      </c>
      <c r="S334" s="344" t="s">
        <v>740</v>
      </c>
      <c r="T334" s="344" t="s">
        <v>1167</v>
      </c>
      <c r="U334" s="344" t="s">
        <v>740</v>
      </c>
      <c r="V334" s="344" t="s">
        <v>740</v>
      </c>
      <c r="W334" s="344" t="e">
        <f t="shared" si="12"/>
        <v>#VALUE!</v>
      </c>
    </row>
    <row r="335" spans="1:23" ht="21" customHeight="1" x14ac:dyDescent="0.15">
      <c r="A335" s="336">
        <v>24110335</v>
      </c>
      <c r="B335" s="344" t="s">
        <v>82</v>
      </c>
      <c r="C335" s="344" t="s">
        <v>59</v>
      </c>
      <c r="D335" s="344" t="s">
        <v>40</v>
      </c>
      <c r="E335" s="344" t="s">
        <v>40</v>
      </c>
      <c r="F335" s="344" t="s">
        <v>451</v>
      </c>
      <c r="G335" s="345" t="s">
        <v>583</v>
      </c>
      <c r="H335" s="345" t="s">
        <v>365</v>
      </c>
      <c r="I335" s="348">
        <v>1000</v>
      </c>
      <c r="J335" s="348">
        <v>1000</v>
      </c>
      <c r="K335" s="348">
        <v>980</v>
      </c>
      <c r="L335" s="347">
        <f t="shared" si="11"/>
        <v>0.98</v>
      </c>
      <c r="M335" s="348">
        <v>0</v>
      </c>
      <c r="N335" s="348">
        <v>0</v>
      </c>
      <c r="O335" s="348">
        <v>980</v>
      </c>
      <c r="P335" s="345" t="s">
        <v>980</v>
      </c>
      <c r="Q335" s="345" t="s">
        <v>640</v>
      </c>
      <c r="R335" s="345" t="s">
        <v>640</v>
      </c>
      <c r="S335" s="344" t="s">
        <v>740</v>
      </c>
      <c r="T335" s="344" t="s">
        <v>1167</v>
      </c>
      <c r="U335" s="344" t="s">
        <v>740</v>
      </c>
      <c r="V335" s="344" t="s">
        <v>740</v>
      </c>
      <c r="W335" s="344" t="e">
        <f t="shared" si="12"/>
        <v>#VALUE!</v>
      </c>
    </row>
    <row r="336" spans="1:23" ht="21" customHeight="1" x14ac:dyDescent="0.15">
      <c r="A336" s="336">
        <v>24110336</v>
      </c>
      <c r="B336" s="344" t="s">
        <v>82</v>
      </c>
      <c r="C336" s="344" t="s">
        <v>59</v>
      </c>
      <c r="D336" s="344" t="s">
        <v>40</v>
      </c>
      <c r="E336" s="344" t="s">
        <v>40</v>
      </c>
      <c r="F336" s="344" t="s">
        <v>584</v>
      </c>
      <c r="G336" s="345" t="s">
        <v>585</v>
      </c>
      <c r="H336" s="345" t="s">
        <v>279</v>
      </c>
      <c r="I336" s="348">
        <v>0</v>
      </c>
      <c r="J336" s="348">
        <v>0</v>
      </c>
      <c r="K336" s="348">
        <v>2355</v>
      </c>
      <c r="L336" s="347" t="e">
        <f t="shared" si="11"/>
        <v>#DIV/0!</v>
      </c>
      <c r="M336" s="348">
        <v>0</v>
      </c>
      <c r="N336" s="348">
        <v>0</v>
      </c>
      <c r="O336" s="348">
        <v>2355</v>
      </c>
      <c r="P336" s="345" t="s">
        <v>1063</v>
      </c>
      <c r="Q336" s="345" t="str">
        <f>IF(N336=0,"収入未済なし","")</f>
        <v>収入未済なし</v>
      </c>
      <c r="R336" s="345"/>
      <c r="S336" s="344" t="s">
        <v>740</v>
      </c>
      <c r="T336" s="344" t="s">
        <v>1167</v>
      </c>
      <c r="U336" s="344" t="s">
        <v>740</v>
      </c>
      <c r="V336" s="344" t="s">
        <v>740</v>
      </c>
      <c r="W336" s="344" t="e">
        <f t="shared" si="12"/>
        <v>#VALUE!</v>
      </c>
    </row>
    <row r="337" spans="1:23" ht="21" customHeight="1" x14ac:dyDescent="0.15">
      <c r="A337" s="336">
        <v>24110337</v>
      </c>
      <c r="B337" s="344" t="s">
        <v>82</v>
      </c>
      <c r="C337" s="344" t="s">
        <v>59</v>
      </c>
      <c r="D337" s="344" t="s">
        <v>40</v>
      </c>
      <c r="E337" s="344" t="s">
        <v>40</v>
      </c>
      <c r="F337" s="344" t="s">
        <v>361</v>
      </c>
      <c r="G337" s="345" t="s">
        <v>586</v>
      </c>
      <c r="H337" s="345" t="s">
        <v>509</v>
      </c>
      <c r="I337" s="348">
        <v>400000</v>
      </c>
      <c r="J337" s="348">
        <v>400000</v>
      </c>
      <c r="K337" s="348">
        <v>237600</v>
      </c>
      <c r="L337" s="347">
        <f t="shared" si="11"/>
        <v>0.59399999999999997</v>
      </c>
      <c r="M337" s="348">
        <v>0</v>
      </c>
      <c r="N337" s="348">
        <v>0</v>
      </c>
      <c r="O337" s="348">
        <v>237600</v>
      </c>
      <c r="P337" s="345" t="s">
        <v>905</v>
      </c>
      <c r="Q337" s="345" t="s">
        <v>906</v>
      </c>
      <c r="R337" s="345"/>
      <c r="S337" s="344" t="s">
        <v>740</v>
      </c>
      <c r="T337" s="344" t="s">
        <v>1167</v>
      </c>
      <c r="U337" s="344" t="s">
        <v>740</v>
      </c>
      <c r="V337" s="344" t="s">
        <v>740</v>
      </c>
      <c r="W337" s="344" t="e">
        <f t="shared" si="12"/>
        <v>#VALUE!</v>
      </c>
    </row>
    <row r="338" spans="1:23" ht="21" customHeight="1" x14ac:dyDescent="0.15">
      <c r="A338" s="336">
        <v>24110338</v>
      </c>
      <c r="B338" s="344" t="s">
        <v>82</v>
      </c>
      <c r="C338" s="344" t="s">
        <v>59</v>
      </c>
      <c r="D338" s="344" t="s">
        <v>40</v>
      </c>
      <c r="E338" s="344" t="s">
        <v>40</v>
      </c>
      <c r="F338" s="344" t="s">
        <v>225</v>
      </c>
      <c r="G338" s="345" t="s">
        <v>587</v>
      </c>
      <c r="H338" s="345" t="s">
        <v>365</v>
      </c>
      <c r="I338" s="348">
        <v>1485000</v>
      </c>
      <c r="J338" s="348">
        <v>4296000</v>
      </c>
      <c r="K338" s="348">
        <v>4742100</v>
      </c>
      <c r="L338" s="347">
        <f t="shared" si="11"/>
        <v>1.103840782122905</v>
      </c>
      <c r="M338" s="348">
        <v>0</v>
      </c>
      <c r="N338" s="348">
        <v>0</v>
      </c>
      <c r="O338" s="348">
        <v>4742100</v>
      </c>
      <c r="P338" s="345" t="s">
        <v>981</v>
      </c>
      <c r="Q338" s="345" t="s">
        <v>640</v>
      </c>
      <c r="R338" s="345" t="s">
        <v>833</v>
      </c>
      <c r="S338" s="345" t="s">
        <v>640</v>
      </c>
      <c r="T338" s="344" t="s">
        <v>640</v>
      </c>
      <c r="U338" s="344" t="s">
        <v>640</v>
      </c>
      <c r="V338" s="344" t="s">
        <v>640</v>
      </c>
      <c r="W338" s="344" t="e">
        <f t="shared" si="12"/>
        <v>#VALUE!</v>
      </c>
    </row>
    <row r="339" spans="1:23" ht="21" customHeight="1" x14ac:dyDescent="0.15">
      <c r="A339" s="336">
        <v>24110339</v>
      </c>
      <c r="B339" s="344" t="s">
        <v>82</v>
      </c>
      <c r="C339" s="344" t="s">
        <v>59</v>
      </c>
      <c r="D339" s="344" t="s">
        <v>40</v>
      </c>
      <c r="E339" s="344" t="s">
        <v>40</v>
      </c>
      <c r="F339" s="344" t="s">
        <v>588</v>
      </c>
      <c r="G339" s="345" t="s">
        <v>589</v>
      </c>
      <c r="H339" s="345" t="s">
        <v>335</v>
      </c>
      <c r="I339" s="348">
        <v>5346000</v>
      </c>
      <c r="J339" s="348">
        <v>4370000</v>
      </c>
      <c r="K339" s="348">
        <v>4298695</v>
      </c>
      <c r="L339" s="347">
        <f t="shared" si="11"/>
        <v>0.98368306636155611</v>
      </c>
      <c r="M339" s="348">
        <v>0</v>
      </c>
      <c r="N339" s="348">
        <v>0</v>
      </c>
      <c r="O339" s="348">
        <v>4298695</v>
      </c>
      <c r="P339" s="345" t="s">
        <v>1112</v>
      </c>
      <c r="Q339" s="345"/>
      <c r="R339" s="345" t="s">
        <v>1113</v>
      </c>
      <c r="S339" s="344" t="s">
        <v>740</v>
      </c>
      <c r="T339" s="344" t="s">
        <v>1167</v>
      </c>
      <c r="U339" s="344" t="s">
        <v>740</v>
      </c>
      <c r="V339" s="344" t="s">
        <v>740</v>
      </c>
      <c r="W339" s="344" t="e">
        <f t="shared" si="12"/>
        <v>#VALUE!</v>
      </c>
    </row>
    <row r="340" spans="1:23" ht="21" customHeight="1" x14ac:dyDescent="0.15">
      <c r="A340" s="336">
        <v>24110340</v>
      </c>
      <c r="B340" s="344" t="s">
        <v>82</v>
      </c>
      <c r="C340" s="344" t="s">
        <v>59</v>
      </c>
      <c r="D340" s="344" t="s">
        <v>40</v>
      </c>
      <c r="E340" s="344" t="s">
        <v>40</v>
      </c>
      <c r="F340" s="344" t="s">
        <v>477</v>
      </c>
      <c r="G340" s="345" t="s">
        <v>590</v>
      </c>
      <c r="H340" s="345" t="s">
        <v>335</v>
      </c>
      <c r="I340" s="348">
        <v>107000</v>
      </c>
      <c r="J340" s="348">
        <v>107000</v>
      </c>
      <c r="K340" s="348">
        <v>107184</v>
      </c>
      <c r="L340" s="347">
        <f t="shared" si="11"/>
        <v>1.0017196261682244</v>
      </c>
      <c r="M340" s="348">
        <v>0</v>
      </c>
      <c r="N340" s="348">
        <v>0</v>
      </c>
      <c r="O340" s="348">
        <v>107184</v>
      </c>
      <c r="P340" s="345" t="s">
        <v>1114</v>
      </c>
      <c r="Q340" s="345"/>
      <c r="R340" s="345" t="s">
        <v>1113</v>
      </c>
      <c r="S340" s="344" t="s">
        <v>740</v>
      </c>
      <c r="T340" s="344" t="s">
        <v>1167</v>
      </c>
      <c r="U340" s="344" t="s">
        <v>740</v>
      </c>
      <c r="V340" s="344" t="s">
        <v>740</v>
      </c>
      <c r="W340" s="344" t="e">
        <f t="shared" si="12"/>
        <v>#VALUE!</v>
      </c>
    </row>
    <row r="341" spans="1:23" ht="21" customHeight="1" x14ac:dyDescent="0.15">
      <c r="A341" s="336">
        <v>24110341</v>
      </c>
      <c r="B341" s="344" t="s">
        <v>82</v>
      </c>
      <c r="C341" s="344" t="s">
        <v>59</v>
      </c>
      <c r="D341" s="344" t="s">
        <v>40</v>
      </c>
      <c r="E341" s="344" t="s">
        <v>40</v>
      </c>
      <c r="F341" s="344" t="s">
        <v>275</v>
      </c>
      <c r="G341" s="345" t="s">
        <v>591</v>
      </c>
      <c r="H341" s="345" t="s">
        <v>335</v>
      </c>
      <c r="I341" s="348">
        <v>1200000</v>
      </c>
      <c r="J341" s="348">
        <v>1200000</v>
      </c>
      <c r="K341" s="348">
        <v>1200000</v>
      </c>
      <c r="L341" s="347">
        <f t="shared" si="11"/>
        <v>1</v>
      </c>
      <c r="M341" s="348">
        <v>0</v>
      </c>
      <c r="N341" s="348">
        <v>0</v>
      </c>
      <c r="O341" s="348">
        <v>1200000</v>
      </c>
      <c r="P341" s="345" t="s">
        <v>1115</v>
      </c>
      <c r="Q341" s="345"/>
      <c r="R341" s="345" t="s">
        <v>1113</v>
      </c>
      <c r="S341" s="344" t="s">
        <v>740</v>
      </c>
      <c r="T341" s="344" t="s">
        <v>1167</v>
      </c>
      <c r="U341" s="344" t="s">
        <v>740</v>
      </c>
      <c r="V341" s="344" t="s">
        <v>740</v>
      </c>
      <c r="W341" s="344" t="e">
        <f t="shared" si="12"/>
        <v>#VALUE!</v>
      </c>
    </row>
    <row r="342" spans="1:23" ht="21" customHeight="1" x14ac:dyDescent="0.15">
      <c r="A342" s="336">
        <v>24110342</v>
      </c>
      <c r="B342" s="344" t="s">
        <v>82</v>
      </c>
      <c r="C342" s="344" t="s">
        <v>59</v>
      </c>
      <c r="D342" s="344" t="s">
        <v>40</v>
      </c>
      <c r="E342" s="344" t="s">
        <v>40</v>
      </c>
      <c r="F342" s="344" t="s">
        <v>592</v>
      </c>
      <c r="G342" s="345" t="s">
        <v>593</v>
      </c>
      <c r="H342" s="345" t="s">
        <v>335</v>
      </c>
      <c r="I342" s="348">
        <v>6012000</v>
      </c>
      <c r="J342" s="348">
        <v>3771000</v>
      </c>
      <c r="K342" s="348">
        <v>3646292</v>
      </c>
      <c r="L342" s="347">
        <f t="shared" si="11"/>
        <v>0.96692972686290113</v>
      </c>
      <c r="M342" s="348">
        <v>0</v>
      </c>
      <c r="N342" s="348">
        <v>0</v>
      </c>
      <c r="O342" s="348">
        <v>3646292</v>
      </c>
      <c r="P342" s="345" t="s">
        <v>1114</v>
      </c>
      <c r="Q342" s="345"/>
      <c r="R342" s="345" t="s">
        <v>1113</v>
      </c>
      <c r="S342" s="344" t="s">
        <v>740</v>
      </c>
      <c r="T342" s="344" t="s">
        <v>1167</v>
      </c>
      <c r="U342" s="344" t="s">
        <v>740</v>
      </c>
      <c r="V342" s="344" t="s">
        <v>740</v>
      </c>
      <c r="W342" s="344" t="e">
        <f t="shared" si="12"/>
        <v>#VALUE!</v>
      </c>
    </row>
    <row r="343" spans="1:23" ht="21" customHeight="1" x14ac:dyDescent="0.15">
      <c r="A343" s="336">
        <v>24110343</v>
      </c>
      <c r="B343" s="344" t="s">
        <v>82</v>
      </c>
      <c r="C343" s="344" t="s">
        <v>59</v>
      </c>
      <c r="D343" s="344" t="s">
        <v>40</v>
      </c>
      <c r="E343" s="344" t="s">
        <v>40</v>
      </c>
      <c r="F343" s="344" t="s">
        <v>594</v>
      </c>
      <c r="G343" s="345" t="s">
        <v>595</v>
      </c>
      <c r="H343" s="345" t="s">
        <v>335</v>
      </c>
      <c r="I343" s="348">
        <v>0</v>
      </c>
      <c r="J343" s="348">
        <v>16000</v>
      </c>
      <c r="K343" s="348">
        <v>15889</v>
      </c>
      <c r="L343" s="347">
        <f t="shared" si="11"/>
        <v>0.99306249999999996</v>
      </c>
      <c r="M343" s="348">
        <v>0</v>
      </c>
      <c r="N343" s="348">
        <v>0</v>
      </c>
      <c r="O343" s="348">
        <v>15889</v>
      </c>
      <c r="P343" s="345" t="s">
        <v>1116</v>
      </c>
      <c r="Q343" s="345"/>
      <c r="R343" s="345" t="s">
        <v>1117</v>
      </c>
      <c r="S343" s="344" t="s">
        <v>740</v>
      </c>
      <c r="T343" s="344" t="s">
        <v>1167</v>
      </c>
      <c r="U343" s="344" t="s">
        <v>740</v>
      </c>
      <c r="V343" s="344" t="s">
        <v>740</v>
      </c>
      <c r="W343" s="344" t="e">
        <f t="shared" si="12"/>
        <v>#VALUE!</v>
      </c>
    </row>
    <row r="344" spans="1:23" ht="21" customHeight="1" x14ac:dyDescent="0.15">
      <c r="A344" s="336">
        <v>24110344</v>
      </c>
      <c r="B344" s="344" t="s">
        <v>82</v>
      </c>
      <c r="C344" s="344" t="s">
        <v>59</v>
      </c>
      <c r="D344" s="344" t="s">
        <v>40</v>
      </c>
      <c r="E344" s="344" t="s">
        <v>40</v>
      </c>
      <c r="F344" s="344" t="s">
        <v>596</v>
      </c>
      <c r="G344" s="345" t="s">
        <v>597</v>
      </c>
      <c r="H344" s="345" t="s">
        <v>123</v>
      </c>
      <c r="I344" s="348">
        <v>0</v>
      </c>
      <c r="J344" s="348">
        <v>2300000</v>
      </c>
      <c r="K344" s="348">
        <v>2000000</v>
      </c>
      <c r="L344" s="347">
        <f t="shared" si="11"/>
        <v>0.86956521739130432</v>
      </c>
      <c r="M344" s="348">
        <v>0</v>
      </c>
      <c r="N344" s="348">
        <v>0</v>
      </c>
      <c r="O344" s="348">
        <v>2000000</v>
      </c>
      <c r="P344" s="345" t="s">
        <v>1151</v>
      </c>
      <c r="Q344" s="345" t="s">
        <v>814</v>
      </c>
      <c r="R344" s="345" t="s">
        <v>1152</v>
      </c>
      <c r="S344" s="345" t="s">
        <v>1153</v>
      </c>
      <c r="T344" s="344">
        <v>2300000</v>
      </c>
      <c r="U344" s="344">
        <v>2000000</v>
      </c>
      <c r="V344" s="344" t="s">
        <v>1137</v>
      </c>
      <c r="W344" s="344">
        <f t="shared" si="12"/>
        <v>1</v>
      </c>
    </row>
    <row r="345" spans="1:23" ht="21" customHeight="1" x14ac:dyDescent="0.15">
      <c r="A345" s="336">
        <v>24110345</v>
      </c>
      <c r="B345" s="344" t="s">
        <v>82</v>
      </c>
      <c r="C345" s="344" t="s">
        <v>59</v>
      </c>
      <c r="D345" s="344" t="s">
        <v>40</v>
      </c>
      <c r="E345" s="344" t="s">
        <v>40</v>
      </c>
      <c r="F345" s="344" t="s">
        <v>598</v>
      </c>
      <c r="G345" s="345" t="s">
        <v>599</v>
      </c>
      <c r="H345" s="345" t="s">
        <v>503</v>
      </c>
      <c r="I345" s="348">
        <v>0</v>
      </c>
      <c r="J345" s="348">
        <v>4390000</v>
      </c>
      <c r="K345" s="348">
        <v>3967400</v>
      </c>
      <c r="L345" s="347">
        <f t="shared" si="11"/>
        <v>0.9037357630979499</v>
      </c>
      <c r="M345" s="348">
        <v>0</v>
      </c>
      <c r="N345" s="348">
        <v>0</v>
      </c>
      <c r="O345" s="348">
        <v>3967400</v>
      </c>
      <c r="P345" s="345" t="s">
        <v>1044</v>
      </c>
      <c r="Q345" s="345" t="s">
        <v>876</v>
      </c>
      <c r="R345" s="345" t="s">
        <v>1043</v>
      </c>
      <c r="S345" s="345" t="s">
        <v>985</v>
      </c>
      <c r="T345" s="344">
        <v>529</v>
      </c>
      <c r="U345" s="344">
        <v>478</v>
      </c>
      <c r="V345" s="344" t="s">
        <v>849</v>
      </c>
      <c r="W345" s="344">
        <f t="shared" si="12"/>
        <v>8300</v>
      </c>
    </row>
    <row r="346" spans="1:23" ht="21" customHeight="1" x14ac:dyDescent="0.15">
      <c r="A346" s="336">
        <v>24110346</v>
      </c>
      <c r="B346" s="344" t="s">
        <v>82</v>
      </c>
      <c r="C346" s="344" t="s">
        <v>59</v>
      </c>
      <c r="D346" s="344" t="s">
        <v>40</v>
      </c>
      <c r="E346" s="344" t="s">
        <v>40</v>
      </c>
      <c r="F346" s="344" t="s">
        <v>600</v>
      </c>
      <c r="G346" s="345" t="s">
        <v>601</v>
      </c>
      <c r="H346" s="345" t="s">
        <v>202</v>
      </c>
      <c r="I346" s="348">
        <v>0</v>
      </c>
      <c r="J346" s="348">
        <v>10000</v>
      </c>
      <c r="K346" s="348">
        <v>14173</v>
      </c>
      <c r="L346" s="347">
        <f t="shared" si="11"/>
        <v>1.4173</v>
      </c>
      <c r="M346" s="348">
        <v>0</v>
      </c>
      <c r="N346" s="348">
        <v>0</v>
      </c>
      <c r="O346" s="348">
        <v>14173</v>
      </c>
      <c r="P346" s="345" t="s">
        <v>666</v>
      </c>
      <c r="Q346" s="345" t="s">
        <v>640</v>
      </c>
      <c r="R346" s="345" t="s">
        <v>667</v>
      </c>
      <c r="S346" s="345" t="s">
        <v>632</v>
      </c>
      <c r="T346" s="344" t="s">
        <v>640</v>
      </c>
      <c r="U346" s="344" t="s">
        <v>640</v>
      </c>
      <c r="V346" s="344" t="s">
        <v>640</v>
      </c>
      <c r="W346" s="344" t="e">
        <f t="shared" si="12"/>
        <v>#VALUE!</v>
      </c>
    </row>
    <row r="347" spans="1:23" ht="21" customHeight="1" x14ac:dyDescent="0.15">
      <c r="A347" s="336">
        <v>24110347</v>
      </c>
      <c r="B347" s="344" t="s">
        <v>82</v>
      </c>
      <c r="C347" s="344" t="s">
        <v>59</v>
      </c>
      <c r="D347" s="344" t="s">
        <v>40</v>
      </c>
      <c r="E347" s="344" t="s">
        <v>40</v>
      </c>
      <c r="F347" s="344" t="s">
        <v>602</v>
      </c>
      <c r="G347" s="345" t="s">
        <v>603</v>
      </c>
      <c r="H347" s="345" t="s">
        <v>123</v>
      </c>
      <c r="I347" s="348">
        <v>0</v>
      </c>
      <c r="J347" s="348">
        <v>1000000</v>
      </c>
      <c r="K347" s="348">
        <v>1160500</v>
      </c>
      <c r="L347" s="347">
        <f t="shared" si="11"/>
        <v>1.1605000000000001</v>
      </c>
      <c r="M347" s="348">
        <v>0</v>
      </c>
      <c r="N347" s="348">
        <v>0</v>
      </c>
      <c r="O347" s="348">
        <v>1160500</v>
      </c>
      <c r="P347" s="345" t="s">
        <v>1154</v>
      </c>
      <c r="Q347" s="345" t="s">
        <v>814</v>
      </c>
      <c r="R347" s="345" t="s">
        <v>1152</v>
      </c>
      <c r="S347" s="345" t="s">
        <v>1155</v>
      </c>
      <c r="T347" s="344">
        <v>1</v>
      </c>
      <c r="U347" s="344">
        <v>1</v>
      </c>
      <c r="V347" s="344" t="s">
        <v>1137</v>
      </c>
      <c r="W347" s="344">
        <f t="shared" si="12"/>
        <v>1160500</v>
      </c>
    </row>
    <row r="348" spans="1:23" ht="21" customHeight="1" x14ac:dyDescent="0.15">
      <c r="A348" s="336">
        <v>24110348</v>
      </c>
      <c r="B348" s="344" t="s">
        <v>82</v>
      </c>
      <c r="C348" s="344" t="s">
        <v>59</v>
      </c>
      <c r="D348" s="344" t="s">
        <v>40</v>
      </c>
      <c r="E348" s="344" t="s">
        <v>40</v>
      </c>
      <c r="F348" s="344" t="s">
        <v>604</v>
      </c>
      <c r="G348" s="345" t="s">
        <v>605</v>
      </c>
      <c r="H348" s="345" t="s">
        <v>509</v>
      </c>
      <c r="I348" s="348">
        <v>0</v>
      </c>
      <c r="J348" s="348">
        <v>4203000</v>
      </c>
      <c r="K348" s="348">
        <v>4203007</v>
      </c>
      <c r="L348" s="347">
        <f t="shared" si="11"/>
        <v>1.0000016654770403</v>
      </c>
      <c r="M348" s="348">
        <v>0</v>
      </c>
      <c r="N348" s="348">
        <v>0</v>
      </c>
      <c r="O348" s="348">
        <v>4203007</v>
      </c>
      <c r="P348" s="345" t="s">
        <v>1125</v>
      </c>
      <c r="Q348" s="345"/>
      <c r="R348" s="345"/>
      <c r="S348" s="345" t="s">
        <v>632</v>
      </c>
      <c r="T348" s="344" t="s">
        <v>640</v>
      </c>
      <c r="U348" s="344" t="s">
        <v>640</v>
      </c>
      <c r="V348" s="344" t="s">
        <v>640</v>
      </c>
      <c r="W348" s="344" t="e">
        <f t="shared" si="12"/>
        <v>#VALUE!</v>
      </c>
    </row>
    <row r="349" spans="1:23" ht="21" customHeight="1" x14ac:dyDescent="0.15">
      <c r="A349" s="336">
        <v>24110349</v>
      </c>
      <c r="B349" s="344" t="s">
        <v>82</v>
      </c>
      <c r="C349" s="344" t="s">
        <v>59</v>
      </c>
      <c r="D349" s="344" t="s">
        <v>40</v>
      </c>
      <c r="E349" s="344" t="s">
        <v>40</v>
      </c>
      <c r="F349" s="344" t="s">
        <v>606</v>
      </c>
      <c r="G349" s="345" t="s">
        <v>607</v>
      </c>
      <c r="H349" s="345" t="s">
        <v>509</v>
      </c>
      <c r="I349" s="348">
        <v>0</v>
      </c>
      <c r="J349" s="348">
        <v>3080000</v>
      </c>
      <c r="K349" s="348">
        <v>3080000</v>
      </c>
      <c r="L349" s="347">
        <f t="shared" si="11"/>
        <v>1</v>
      </c>
      <c r="M349" s="348">
        <v>0</v>
      </c>
      <c r="N349" s="348">
        <v>0</v>
      </c>
      <c r="O349" s="348">
        <v>3080000</v>
      </c>
      <c r="P349" s="345" t="s">
        <v>907</v>
      </c>
      <c r="Q349" s="345" t="s">
        <v>876</v>
      </c>
      <c r="R349" s="345" t="s">
        <v>908</v>
      </c>
      <c r="S349" s="345" t="s">
        <v>632</v>
      </c>
      <c r="T349" s="344" t="s">
        <v>640</v>
      </c>
      <c r="U349" s="344" t="s">
        <v>640</v>
      </c>
      <c r="V349" s="344" t="s">
        <v>640</v>
      </c>
      <c r="W349" s="344" t="e">
        <f t="shared" si="12"/>
        <v>#VALUE!</v>
      </c>
    </row>
    <row r="350" spans="1:23" ht="21" customHeight="1" x14ac:dyDescent="0.15">
      <c r="A350" s="336">
        <v>24110350</v>
      </c>
      <c r="B350" s="344" t="s">
        <v>82</v>
      </c>
      <c r="C350" s="344" t="s">
        <v>59</v>
      </c>
      <c r="D350" s="344" t="s">
        <v>40</v>
      </c>
      <c r="E350" s="344" t="s">
        <v>40</v>
      </c>
      <c r="F350" s="344" t="s">
        <v>608</v>
      </c>
      <c r="G350" s="345" t="s">
        <v>609</v>
      </c>
      <c r="H350" s="345" t="s">
        <v>558</v>
      </c>
      <c r="I350" s="348">
        <v>0</v>
      </c>
      <c r="J350" s="348">
        <v>0</v>
      </c>
      <c r="K350" s="348">
        <v>7139</v>
      </c>
      <c r="L350" s="347" t="e">
        <f t="shared" si="11"/>
        <v>#DIV/0!</v>
      </c>
      <c r="M350" s="348">
        <v>0</v>
      </c>
      <c r="N350" s="348">
        <v>0</v>
      </c>
      <c r="O350" s="348">
        <v>7139</v>
      </c>
      <c r="P350" s="345" t="s">
        <v>912</v>
      </c>
      <c r="Q350" s="345" t="s">
        <v>640</v>
      </c>
      <c r="R350" s="345" t="s">
        <v>913</v>
      </c>
      <c r="S350" s="345" t="s">
        <v>632</v>
      </c>
      <c r="T350" s="344" t="s">
        <v>640</v>
      </c>
      <c r="U350" s="344" t="s">
        <v>640</v>
      </c>
      <c r="V350" s="344" t="s">
        <v>640</v>
      </c>
      <c r="W350" s="344" t="e">
        <f t="shared" si="12"/>
        <v>#VALUE!</v>
      </c>
    </row>
    <row r="351" spans="1:23" ht="21" customHeight="1" x14ac:dyDescent="0.15">
      <c r="A351" s="336">
        <v>24110351</v>
      </c>
      <c r="B351" s="344" t="s">
        <v>82</v>
      </c>
      <c r="C351" s="344" t="s">
        <v>59</v>
      </c>
      <c r="D351" s="344" t="s">
        <v>40</v>
      </c>
      <c r="E351" s="344" t="s">
        <v>40</v>
      </c>
      <c r="F351" s="344" t="s">
        <v>610</v>
      </c>
      <c r="G351" s="345" t="s">
        <v>611</v>
      </c>
      <c r="H351" s="345" t="s">
        <v>509</v>
      </c>
      <c r="I351" s="348">
        <v>0</v>
      </c>
      <c r="J351" s="348">
        <v>13000</v>
      </c>
      <c r="K351" s="348">
        <v>13000</v>
      </c>
      <c r="L351" s="347">
        <f t="shared" si="11"/>
        <v>1</v>
      </c>
      <c r="M351" s="348">
        <v>0</v>
      </c>
      <c r="N351" s="348">
        <v>0</v>
      </c>
      <c r="O351" s="348">
        <v>-1000</v>
      </c>
      <c r="P351" s="345" t="s">
        <v>909</v>
      </c>
      <c r="Q351" s="345" t="s">
        <v>876</v>
      </c>
      <c r="R351" s="345"/>
      <c r="S351" s="345" t="s">
        <v>632</v>
      </c>
      <c r="T351" s="344" t="s">
        <v>640</v>
      </c>
      <c r="U351" s="344" t="s">
        <v>640</v>
      </c>
      <c r="V351" s="344" t="s">
        <v>640</v>
      </c>
      <c r="W351" s="344" t="e">
        <f t="shared" si="12"/>
        <v>#VALUE!</v>
      </c>
    </row>
    <row r="352" spans="1:23" ht="21" customHeight="1" x14ac:dyDescent="0.15">
      <c r="A352" s="336">
        <v>24110352</v>
      </c>
      <c r="B352" s="344" t="s">
        <v>82</v>
      </c>
      <c r="C352" s="344" t="s">
        <v>59</v>
      </c>
      <c r="D352" s="344" t="s">
        <v>40</v>
      </c>
      <c r="E352" s="344" t="s">
        <v>40</v>
      </c>
      <c r="F352" s="344" t="s">
        <v>612</v>
      </c>
      <c r="G352" s="345" t="s">
        <v>613</v>
      </c>
      <c r="H352" s="345" t="s">
        <v>123</v>
      </c>
      <c r="I352" s="348">
        <v>0</v>
      </c>
      <c r="J352" s="348">
        <v>518000</v>
      </c>
      <c r="K352" s="348">
        <v>518870</v>
      </c>
      <c r="L352" s="347">
        <f t="shared" si="11"/>
        <v>1.0016795366795366</v>
      </c>
      <c r="M352" s="348">
        <v>0</v>
      </c>
      <c r="N352" s="348">
        <v>0</v>
      </c>
      <c r="O352" s="348">
        <v>518870</v>
      </c>
      <c r="P352" s="345" t="s">
        <v>1163</v>
      </c>
      <c r="Q352" s="345"/>
      <c r="R352" s="345"/>
      <c r="S352" s="345" t="s">
        <v>632</v>
      </c>
      <c r="T352" s="344" t="s">
        <v>640</v>
      </c>
      <c r="U352" s="344" t="s">
        <v>640</v>
      </c>
      <c r="V352" s="344" t="s">
        <v>640</v>
      </c>
      <c r="W352" s="344" t="e">
        <f t="shared" si="12"/>
        <v>#VALUE!</v>
      </c>
    </row>
    <row r="353" spans="1:23" ht="21" customHeight="1" x14ac:dyDescent="0.15">
      <c r="A353" s="336">
        <v>24110353</v>
      </c>
      <c r="B353" s="344" t="s">
        <v>82</v>
      </c>
      <c r="C353" s="344" t="s">
        <v>59</v>
      </c>
      <c r="D353" s="344" t="s">
        <v>40</v>
      </c>
      <c r="E353" s="344" t="s">
        <v>40</v>
      </c>
      <c r="F353" s="344" t="s">
        <v>614</v>
      </c>
      <c r="G353" s="345" t="s">
        <v>615</v>
      </c>
      <c r="H353" s="345" t="s">
        <v>279</v>
      </c>
      <c r="I353" s="348">
        <v>0</v>
      </c>
      <c r="J353" s="348">
        <v>0</v>
      </c>
      <c r="K353" s="348">
        <v>218246</v>
      </c>
      <c r="L353" s="347" t="e">
        <f t="shared" si="11"/>
        <v>#DIV/0!</v>
      </c>
      <c r="M353" s="348">
        <v>0</v>
      </c>
      <c r="N353" s="348">
        <v>0</v>
      </c>
      <c r="O353" s="348">
        <v>218246</v>
      </c>
      <c r="P353" s="345" t="s">
        <v>1064</v>
      </c>
      <c r="Q353" s="345" t="str">
        <f>IF(N353=0,"収入未済なし","")</f>
        <v>収入未済なし</v>
      </c>
      <c r="R353" s="345"/>
      <c r="S353" s="345" t="s">
        <v>632</v>
      </c>
      <c r="T353" s="344" t="s">
        <v>640</v>
      </c>
      <c r="U353" s="344" t="s">
        <v>640</v>
      </c>
      <c r="V353" s="344" t="s">
        <v>640</v>
      </c>
      <c r="W353" s="344" t="e">
        <f t="shared" si="12"/>
        <v>#VALUE!</v>
      </c>
    </row>
    <row r="354" spans="1:23" ht="21" customHeight="1" x14ac:dyDescent="0.15">
      <c r="A354" s="336">
        <v>24110354</v>
      </c>
      <c r="B354" s="344" t="s">
        <v>82</v>
      </c>
      <c r="C354" s="344" t="s">
        <v>59</v>
      </c>
      <c r="D354" s="344" t="s">
        <v>40</v>
      </c>
      <c r="E354" s="344" t="s">
        <v>40</v>
      </c>
      <c r="F354" s="344" t="s">
        <v>616</v>
      </c>
      <c r="G354" s="345" t="s">
        <v>617</v>
      </c>
      <c r="H354" s="345" t="s">
        <v>123</v>
      </c>
      <c r="I354" s="348">
        <v>0</v>
      </c>
      <c r="J354" s="348">
        <v>0</v>
      </c>
      <c r="K354" s="348">
        <v>363434</v>
      </c>
      <c r="L354" s="347" t="e">
        <f t="shared" si="11"/>
        <v>#DIV/0!</v>
      </c>
      <c r="M354" s="348">
        <v>0</v>
      </c>
      <c r="N354" s="348">
        <v>0</v>
      </c>
      <c r="O354" s="348">
        <v>363434</v>
      </c>
      <c r="P354" s="345" t="s">
        <v>1164</v>
      </c>
      <c r="Q354" s="345"/>
      <c r="R354" s="345"/>
      <c r="S354" s="345"/>
      <c r="T354" s="344"/>
      <c r="U354" s="344"/>
      <c r="V354" s="344" t="s">
        <v>1137</v>
      </c>
      <c r="W354" s="344" t="e">
        <f t="shared" si="12"/>
        <v>#DIV/0!</v>
      </c>
    </row>
    <row r="355" spans="1:23" ht="21" customHeight="1" x14ac:dyDescent="0.15">
      <c r="A355" s="336">
        <v>24110355</v>
      </c>
      <c r="B355" s="344" t="s">
        <v>82</v>
      </c>
      <c r="C355" s="344" t="s">
        <v>59</v>
      </c>
      <c r="D355" s="344" t="s">
        <v>40</v>
      </c>
      <c r="E355" s="344" t="s">
        <v>40</v>
      </c>
      <c r="F355" s="344" t="s">
        <v>618</v>
      </c>
      <c r="G355" s="345" t="s">
        <v>619</v>
      </c>
      <c r="H355" s="345" t="s">
        <v>233</v>
      </c>
      <c r="I355" s="348">
        <v>0</v>
      </c>
      <c r="J355" s="348">
        <v>0</v>
      </c>
      <c r="K355" s="348">
        <v>13200</v>
      </c>
      <c r="L355" s="347" t="e">
        <f t="shared" si="11"/>
        <v>#DIV/0!</v>
      </c>
      <c r="M355" s="348">
        <v>0</v>
      </c>
      <c r="N355" s="348">
        <v>0</v>
      </c>
      <c r="O355" s="348">
        <v>13200</v>
      </c>
      <c r="P355" s="345" t="s">
        <v>734</v>
      </c>
      <c r="Q355" s="345" t="s">
        <v>672</v>
      </c>
      <c r="R355" s="345" t="s">
        <v>735</v>
      </c>
      <c r="S355" s="345" t="s">
        <v>632</v>
      </c>
      <c r="T355" s="344" t="s">
        <v>640</v>
      </c>
      <c r="U355" s="344" t="s">
        <v>640</v>
      </c>
      <c r="V355" s="344" t="s">
        <v>640</v>
      </c>
      <c r="W355" s="344" t="e">
        <f t="shared" si="12"/>
        <v>#VALUE!</v>
      </c>
    </row>
    <row r="356" spans="1:23" ht="21" customHeight="1" x14ac:dyDescent="0.15">
      <c r="A356" s="336">
        <v>24110356</v>
      </c>
      <c r="B356" s="344" t="s">
        <v>82</v>
      </c>
      <c r="C356" s="344" t="s">
        <v>59</v>
      </c>
      <c r="D356" s="344" t="s">
        <v>40</v>
      </c>
      <c r="E356" s="344" t="s">
        <v>40</v>
      </c>
      <c r="F356" s="344" t="s">
        <v>620</v>
      </c>
      <c r="G356" s="345" t="s">
        <v>621</v>
      </c>
      <c r="H356" s="345" t="s">
        <v>123</v>
      </c>
      <c r="I356" s="348">
        <v>0</v>
      </c>
      <c r="J356" s="348">
        <v>0</v>
      </c>
      <c r="K356" s="348">
        <v>3700</v>
      </c>
      <c r="L356" s="347" t="e">
        <f t="shared" si="11"/>
        <v>#DIV/0!</v>
      </c>
      <c r="M356" s="348">
        <v>0</v>
      </c>
      <c r="N356" s="348">
        <v>0</v>
      </c>
      <c r="O356" s="348">
        <v>3700</v>
      </c>
      <c r="P356" s="345" t="s">
        <v>1156</v>
      </c>
      <c r="Q356" s="345" t="s">
        <v>740</v>
      </c>
      <c r="R356" s="345" t="s">
        <v>1157</v>
      </c>
      <c r="S356" s="345" t="s">
        <v>1158</v>
      </c>
      <c r="T356" s="344">
        <v>74</v>
      </c>
      <c r="U356" s="344">
        <v>74</v>
      </c>
      <c r="V356" s="344" t="s">
        <v>1137</v>
      </c>
      <c r="W356" s="344">
        <f t="shared" si="12"/>
        <v>50</v>
      </c>
    </row>
    <row r="357" spans="1:23" ht="21" customHeight="1" x14ac:dyDescent="0.15">
      <c r="A357" s="336">
        <v>24110357</v>
      </c>
      <c r="B357" s="344" t="s">
        <v>82</v>
      </c>
      <c r="C357" s="344" t="s">
        <v>59</v>
      </c>
      <c r="D357" s="344" t="s">
        <v>40</v>
      </c>
      <c r="E357" s="344" t="s">
        <v>40</v>
      </c>
      <c r="F357" s="344" t="s">
        <v>230</v>
      </c>
      <c r="G357" s="345" t="s">
        <v>231</v>
      </c>
      <c r="H357" s="345" t="s">
        <v>227</v>
      </c>
      <c r="I357" s="348">
        <v>1000</v>
      </c>
      <c r="J357" s="348">
        <v>1000</v>
      </c>
      <c r="K357" s="348">
        <v>5580</v>
      </c>
      <c r="L357" s="347">
        <f t="shared" si="11"/>
        <v>5.58</v>
      </c>
      <c r="M357" s="348">
        <v>0</v>
      </c>
      <c r="N357" s="348">
        <v>0</v>
      </c>
      <c r="O357" s="348">
        <v>-75035</v>
      </c>
      <c r="P357" s="345" t="s">
        <v>637</v>
      </c>
      <c r="Q357" s="345" t="s">
        <v>630</v>
      </c>
      <c r="R357" s="345" t="s">
        <v>638</v>
      </c>
      <c r="S357" s="345" t="s">
        <v>632</v>
      </c>
      <c r="T357" s="344" t="s">
        <v>640</v>
      </c>
      <c r="U357" s="344" t="s">
        <v>640</v>
      </c>
      <c r="V357" s="344" t="s">
        <v>640</v>
      </c>
      <c r="W357" s="344" t="e">
        <f t="shared" si="12"/>
        <v>#VALUE!</v>
      </c>
    </row>
    <row r="358" spans="1:23" ht="21" customHeight="1" x14ac:dyDescent="0.15">
      <c r="A358" s="336">
        <v>24110358</v>
      </c>
      <c r="B358" s="344" t="s">
        <v>82</v>
      </c>
      <c r="C358" s="344" t="s">
        <v>59</v>
      </c>
      <c r="D358" s="344" t="s">
        <v>40</v>
      </c>
      <c r="E358" s="344" t="s">
        <v>40</v>
      </c>
      <c r="F358" s="344" t="s">
        <v>223</v>
      </c>
      <c r="G358" s="345" t="s">
        <v>224</v>
      </c>
      <c r="H358" s="345" t="s">
        <v>202</v>
      </c>
      <c r="I358" s="348">
        <v>0</v>
      </c>
      <c r="J358" s="348">
        <v>0</v>
      </c>
      <c r="K358" s="348">
        <v>0</v>
      </c>
      <c r="L358" s="347" t="e">
        <f t="shared" si="11"/>
        <v>#DIV/0!</v>
      </c>
      <c r="M358" s="348">
        <v>0</v>
      </c>
      <c r="N358" s="348">
        <v>0</v>
      </c>
      <c r="O358" s="348">
        <v>-294250</v>
      </c>
      <c r="P358" s="345" t="s">
        <v>668</v>
      </c>
      <c r="Q358" s="345" t="s">
        <v>640</v>
      </c>
      <c r="R358" s="345" t="s">
        <v>669</v>
      </c>
      <c r="S358" s="345" t="s">
        <v>632</v>
      </c>
      <c r="T358" s="344" t="s">
        <v>640</v>
      </c>
      <c r="U358" s="344" t="s">
        <v>640</v>
      </c>
      <c r="V358" s="344" t="s">
        <v>640</v>
      </c>
      <c r="W358" s="344" t="e">
        <f t="shared" si="12"/>
        <v>#VALUE!</v>
      </c>
    </row>
    <row r="359" spans="1:23" ht="21" customHeight="1" x14ac:dyDescent="0.15">
      <c r="A359" s="336">
        <v>24110359</v>
      </c>
      <c r="B359" s="344" t="s">
        <v>82</v>
      </c>
      <c r="C359" s="344" t="s">
        <v>59</v>
      </c>
      <c r="D359" s="344" t="s">
        <v>40</v>
      </c>
      <c r="E359" s="344" t="s">
        <v>40</v>
      </c>
      <c r="F359" s="350" t="s">
        <v>1171</v>
      </c>
      <c r="G359" s="345" t="s">
        <v>622</v>
      </c>
      <c r="H359" s="345" t="s">
        <v>123</v>
      </c>
      <c r="I359" s="348">
        <v>0</v>
      </c>
      <c r="J359" s="348">
        <v>0</v>
      </c>
      <c r="K359" s="348">
        <v>0</v>
      </c>
      <c r="L359" s="347" t="e">
        <f t="shared" si="11"/>
        <v>#DIV/0!</v>
      </c>
      <c r="M359" s="348">
        <v>0</v>
      </c>
      <c r="N359" s="348">
        <v>0</v>
      </c>
      <c r="O359" s="348">
        <v>-22446</v>
      </c>
      <c r="P359" s="345" t="s">
        <v>1165</v>
      </c>
      <c r="Q359" s="345" t="s">
        <v>964</v>
      </c>
      <c r="R359" s="345" t="s">
        <v>1162</v>
      </c>
      <c r="S359" s="345"/>
      <c r="T359" s="344"/>
      <c r="U359" s="344"/>
      <c r="V359" s="344" t="s">
        <v>1137</v>
      </c>
      <c r="W359" s="344" t="e">
        <f t="shared" si="12"/>
        <v>#DIV/0!</v>
      </c>
    </row>
    <row r="360" spans="1:23" ht="21" customHeight="1" x14ac:dyDescent="0.15">
      <c r="A360" s="336">
        <v>24110360</v>
      </c>
      <c r="B360" s="344" t="s">
        <v>82</v>
      </c>
      <c r="C360" s="344" t="s">
        <v>59</v>
      </c>
      <c r="D360" s="344" t="s">
        <v>40</v>
      </c>
      <c r="E360" s="344" t="s">
        <v>40</v>
      </c>
      <c r="F360" s="350" t="s">
        <v>1170</v>
      </c>
      <c r="G360" s="345" t="s">
        <v>1172</v>
      </c>
      <c r="H360" s="345" t="s">
        <v>503</v>
      </c>
      <c r="I360" s="348">
        <v>0</v>
      </c>
      <c r="J360" s="348">
        <v>0</v>
      </c>
      <c r="K360" s="348">
        <v>0</v>
      </c>
      <c r="L360" s="347" t="e">
        <f t="shared" ref="L360" si="13">K360/J360</f>
        <v>#DIV/0!</v>
      </c>
      <c r="M360" s="348">
        <v>0</v>
      </c>
      <c r="N360" s="348">
        <v>0</v>
      </c>
      <c r="O360" s="348">
        <v>-79</v>
      </c>
      <c r="P360" s="345" t="s">
        <v>1172</v>
      </c>
      <c r="Q360" s="345" t="s">
        <v>964</v>
      </c>
      <c r="R360" s="345"/>
      <c r="S360" s="345"/>
      <c r="T360" s="344"/>
      <c r="U360" s="344"/>
      <c r="V360" s="344" t="s">
        <v>1137</v>
      </c>
      <c r="W360" s="344" t="e">
        <f t="shared" ref="W360" si="14">K360/U360</f>
        <v>#DIV/0!</v>
      </c>
    </row>
    <row r="361" spans="1:23" ht="21" customHeight="1" x14ac:dyDescent="0.15">
      <c r="A361" s="336">
        <v>24110361</v>
      </c>
      <c r="B361" s="344" t="s">
        <v>82</v>
      </c>
      <c r="C361" s="344" t="s">
        <v>59</v>
      </c>
      <c r="D361" s="344" t="s">
        <v>40</v>
      </c>
      <c r="E361" s="344" t="s">
        <v>40</v>
      </c>
      <c r="F361" s="344" t="s">
        <v>584</v>
      </c>
      <c r="G361" s="345" t="s">
        <v>623</v>
      </c>
      <c r="H361" s="345" t="s">
        <v>123</v>
      </c>
      <c r="I361" s="348">
        <v>0</v>
      </c>
      <c r="J361" s="348">
        <v>0</v>
      </c>
      <c r="K361" s="348">
        <v>0</v>
      </c>
      <c r="L361" s="347" t="e">
        <f t="shared" si="11"/>
        <v>#DIV/0!</v>
      </c>
      <c r="M361" s="348">
        <v>0</v>
      </c>
      <c r="N361" s="348">
        <v>0</v>
      </c>
      <c r="O361" s="348">
        <v>-1500000</v>
      </c>
      <c r="P361" s="345" t="s">
        <v>1166</v>
      </c>
      <c r="Q361" s="345" t="s">
        <v>964</v>
      </c>
      <c r="R361" s="345"/>
      <c r="S361" s="345"/>
      <c r="T361" s="344"/>
      <c r="U361" s="344"/>
      <c r="V361" s="344" t="s">
        <v>1137</v>
      </c>
      <c r="W361" s="344" t="e">
        <f t="shared" si="12"/>
        <v>#DIV/0!</v>
      </c>
    </row>
    <row r="362" spans="1:23" ht="21" customHeight="1" x14ac:dyDescent="0.15">
      <c r="A362" s="336">
        <v>24110362</v>
      </c>
      <c r="B362" s="344" t="s">
        <v>82</v>
      </c>
      <c r="C362" s="344" t="s">
        <v>59</v>
      </c>
      <c r="D362" s="344" t="s">
        <v>40</v>
      </c>
      <c r="E362" s="344" t="s">
        <v>40</v>
      </c>
      <c r="F362" s="344" t="s">
        <v>361</v>
      </c>
      <c r="G362" s="345" t="s">
        <v>362</v>
      </c>
      <c r="H362" s="345" t="s">
        <v>335</v>
      </c>
      <c r="I362" s="348">
        <v>0</v>
      </c>
      <c r="J362" s="348">
        <v>0</v>
      </c>
      <c r="K362" s="348">
        <v>0</v>
      </c>
      <c r="L362" s="347" t="e">
        <f t="shared" si="11"/>
        <v>#DIV/0!</v>
      </c>
      <c r="M362" s="348">
        <v>0</v>
      </c>
      <c r="N362" s="348">
        <v>0</v>
      </c>
      <c r="O362" s="348">
        <v>-4000</v>
      </c>
      <c r="P362" s="345" t="s">
        <v>1118</v>
      </c>
      <c r="Q362" s="345"/>
      <c r="R362" s="345" t="s">
        <v>1119</v>
      </c>
      <c r="S362" s="345" t="s">
        <v>632</v>
      </c>
      <c r="T362" s="344" t="s">
        <v>640</v>
      </c>
      <c r="U362" s="344" t="s">
        <v>640</v>
      </c>
      <c r="V362" s="344" t="s">
        <v>640</v>
      </c>
      <c r="W362" s="344" t="e">
        <f t="shared" si="12"/>
        <v>#VALUE!</v>
      </c>
    </row>
    <row r="363" spans="1:23" ht="21" customHeight="1" x14ac:dyDescent="0.15">
      <c r="A363" s="336">
        <v>24110363</v>
      </c>
      <c r="B363" s="344" t="s">
        <v>82</v>
      </c>
      <c r="C363" s="344" t="s">
        <v>59</v>
      </c>
      <c r="D363" s="344" t="s">
        <v>40</v>
      </c>
      <c r="E363" s="344" t="s">
        <v>40</v>
      </c>
      <c r="F363" s="344" t="s">
        <v>225</v>
      </c>
      <c r="G363" s="345" t="s">
        <v>624</v>
      </c>
      <c r="H363" s="345" t="s">
        <v>202</v>
      </c>
      <c r="I363" s="348">
        <v>0</v>
      </c>
      <c r="J363" s="348">
        <v>0</v>
      </c>
      <c r="K363" s="348">
        <v>0</v>
      </c>
      <c r="L363" s="347" t="e">
        <f t="shared" si="11"/>
        <v>#DIV/0!</v>
      </c>
      <c r="M363" s="348">
        <v>0</v>
      </c>
      <c r="N363" s="348">
        <v>0</v>
      </c>
      <c r="O363" s="348">
        <v>-10000</v>
      </c>
      <c r="P363" s="345" t="s">
        <v>670</v>
      </c>
      <c r="Q363" s="345" t="s">
        <v>640</v>
      </c>
      <c r="R363" s="345" t="s">
        <v>669</v>
      </c>
      <c r="S363" s="345" t="s">
        <v>632</v>
      </c>
      <c r="T363" s="344" t="s">
        <v>640</v>
      </c>
      <c r="U363" s="344" t="s">
        <v>640</v>
      </c>
      <c r="V363" s="344" t="s">
        <v>640</v>
      </c>
      <c r="W363" s="344" t="e">
        <f t="shared" si="12"/>
        <v>#VALUE!</v>
      </c>
    </row>
    <row r="364" spans="1:23" ht="21" customHeight="1" x14ac:dyDescent="0.15">
      <c r="A364" s="336">
        <v>24110364</v>
      </c>
      <c r="B364" s="344" t="s">
        <v>82</v>
      </c>
      <c r="C364" s="344" t="s">
        <v>59</v>
      </c>
      <c r="D364" s="344" t="s">
        <v>40</v>
      </c>
      <c r="E364" s="344" t="s">
        <v>40</v>
      </c>
      <c r="F364" s="344" t="s">
        <v>588</v>
      </c>
      <c r="G364" s="345" t="s">
        <v>621</v>
      </c>
      <c r="H364" s="345" t="s">
        <v>123</v>
      </c>
      <c r="I364" s="348">
        <v>0</v>
      </c>
      <c r="J364" s="348">
        <v>0</v>
      </c>
      <c r="K364" s="348">
        <v>0</v>
      </c>
      <c r="L364" s="347" t="e">
        <f t="shared" si="11"/>
        <v>#DIV/0!</v>
      </c>
      <c r="M364" s="348">
        <v>0</v>
      </c>
      <c r="N364" s="348">
        <v>0</v>
      </c>
      <c r="O364" s="348">
        <v>-3650</v>
      </c>
      <c r="P364" s="345"/>
      <c r="Q364" s="345"/>
      <c r="R364" s="345"/>
      <c r="S364" s="345"/>
      <c r="T364" s="344"/>
      <c r="U364" s="344"/>
      <c r="V364" s="344" t="s">
        <v>1137</v>
      </c>
      <c r="W364" s="344" t="e">
        <f t="shared" si="12"/>
        <v>#DIV/0!</v>
      </c>
    </row>
    <row r="365" spans="1:23" ht="21" customHeight="1" x14ac:dyDescent="0.15">
      <c r="A365" s="336">
        <v>24110366</v>
      </c>
      <c r="B365" s="344" t="s">
        <v>82</v>
      </c>
      <c r="C365" s="344" t="s">
        <v>59</v>
      </c>
      <c r="D365" s="344" t="s">
        <v>40</v>
      </c>
      <c r="E365" s="344" t="s">
        <v>40</v>
      </c>
      <c r="F365" s="344" t="s">
        <v>275</v>
      </c>
      <c r="G365" s="345" t="s">
        <v>276</v>
      </c>
      <c r="H365" s="345" t="s">
        <v>233</v>
      </c>
      <c r="I365" s="348">
        <v>0</v>
      </c>
      <c r="J365" s="348">
        <v>0</v>
      </c>
      <c r="K365" s="348">
        <v>0</v>
      </c>
      <c r="L365" s="347" t="e">
        <f t="shared" si="11"/>
        <v>#DIV/0!</v>
      </c>
      <c r="M365" s="348">
        <v>0</v>
      </c>
      <c r="N365" s="348">
        <v>0</v>
      </c>
      <c r="O365" s="348">
        <v>-238700</v>
      </c>
      <c r="P365" s="345" t="s">
        <v>736</v>
      </c>
      <c r="Q365" s="345" t="s">
        <v>672</v>
      </c>
      <c r="R365" s="345" t="s">
        <v>737</v>
      </c>
      <c r="S365" s="345" t="s">
        <v>632</v>
      </c>
      <c r="T365" s="344" t="s">
        <v>640</v>
      </c>
      <c r="U365" s="344" t="s">
        <v>640</v>
      </c>
      <c r="V365" s="344" t="s">
        <v>640</v>
      </c>
      <c r="W365" s="344" t="e">
        <f t="shared" si="12"/>
        <v>#VALUE!</v>
      </c>
    </row>
    <row r="366" spans="1:23" ht="21" customHeight="1" x14ac:dyDescent="0.15">
      <c r="A366" s="336">
        <v>24110367</v>
      </c>
      <c r="B366" s="337" t="s">
        <v>326</v>
      </c>
      <c r="C366" s="337" t="s">
        <v>38</v>
      </c>
      <c r="D366" s="337" t="s">
        <v>38</v>
      </c>
      <c r="E366" s="337" t="s">
        <v>38</v>
      </c>
      <c r="F366" s="337" t="s">
        <v>38</v>
      </c>
      <c r="G366" s="338" t="s">
        <v>327</v>
      </c>
      <c r="H366" s="338" t="s">
        <v>38</v>
      </c>
      <c r="I366" s="341">
        <v>164970000</v>
      </c>
      <c r="J366" s="341">
        <v>150818000</v>
      </c>
      <c r="K366" s="341">
        <v>127518000</v>
      </c>
      <c r="L366" s="340">
        <f t="shared" si="11"/>
        <v>0.84550915673195504</v>
      </c>
      <c r="M366" s="341">
        <v>0</v>
      </c>
      <c r="N366" s="341">
        <v>0</v>
      </c>
      <c r="O366" s="341">
        <v>-11211000</v>
      </c>
      <c r="P366" s="342"/>
      <c r="Q366" s="342"/>
      <c r="R366" s="342"/>
      <c r="S366" s="342"/>
      <c r="T366" s="343"/>
      <c r="U366" s="343"/>
      <c r="V366" s="343"/>
      <c r="W366" s="343" t="e">
        <f t="shared" si="12"/>
        <v>#DIV/0!</v>
      </c>
    </row>
    <row r="367" spans="1:23" ht="21" customHeight="1" x14ac:dyDescent="0.15">
      <c r="A367" s="336">
        <v>24110368</v>
      </c>
      <c r="B367" s="344" t="s">
        <v>326</v>
      </c>
      <c r="C367" s="344" t="s">
        <v>40</v>
      </c>
      <c r="D367" s="344" t="s">
        <v>40</v>
      </c>
      <c r="E367" s="344" t="s">
        <v>40</v>
      </c>
      <c r="F367" s="344" t="s">
        <v>61</v>
      </c>
      <c r="G367" s="345" t="s">
        <v>328</v>
      </c>
      <c r="H367" s="345" t="s">
        <v>279</v>
      </c>
      <c r="I367" s="348">
        <v>32100000</v>
      </c>
      <c r="J367" s="348">
        <v>32100000</v>
      </c>
      <c r="K367" s="348">
        <v>32100000</v>
      </c>
      <c r="L367" s="347">
        <f t="shared" si="11"/>
        <v>1</v>
      </c>
      <c r="M367" s="348">
        <v>0</v>
      </c>
      <c r="N367" s="348">
        <v>0</v>
      </c>
      <c r="O367" s="348">
        <v>0</v>
      </c>
      <c r="P367" s="345" t="s">
        <v>793</v>
      </c>
      <c r="Q367" s="345" t="str">
        <f t="shared" ref="Q367:Q379" si="15">IF(N367=0,"収入未済なし","")</f>
        <v>収入未済なし</v>
      </c>
      <c r="R367" s="345" t="s">
        <v>634</v>
      </c>
      <c r="S367" s="345" t="s">
        <v>740</v>
      </c>
      <c r="T367" s="344" t="s">
        <v>740</v>
      </c>
      <c r="U367" s="344" t="s">
        <v>740</v>
      </c>
      <c r="V367" s="344" t="s">
        <v>740</v>
      </c>
      <c r="W367" s="344" t="e">
        <f t="shared" si="12"/>
        <v>#VALUE!</v>
      </c>
    </row>
    <row r="368" spans="1:23" ht="21" customHeight="1" x14ac:dyDescent="0.15">
      <c r="A368" s="336">
        <v>24110369</v>
      </c>
      <c r="B368" s="344" t="s">
        <v>326</v>
      </c>
      <c r="C368" s="344" t="s">
        <v>40</v>
      </c>
      <c r="D368" s="344" t="s">
        <v>64</v>
      </c>
      <c r="E368" s="344" t="s">
        <v>40</v>
      </c>
      <c r="F368" s="344" t="s">
        <v>61</v>
      </c>
      <c r="G368" s="345" t="s">
        <v>329</v>
      </c>
      <c r="H368" s="345" t="s">
        <v>279</v>
      </c>
      <c r="I368" s="348">
        <v>56100000</v>
      </c>
      <c r="J368" s="348">
        <v>56100000</v>
      </c>
      <c r="K368" s="348">
        <v>53800000</v>
      </c>
      <c r="L368" s="347">
        <f t="shared" si="11"/>
        <v>0.95900178253119428</v>
      </c>
      <c r="M368" s="348">
        <v>0</v>
      </c>
      <c r="N368" s="348">
        <v>0</v>
      </c>
      <c r="O368" s="348">
        <v>18000000</v>
      </c>
      <c r="P368" s="345" t="s">
        <v>794</v>
      </c>
      <c r="Q368" s="345" t="str">
        <f t="shared" si="15"/>
        <v>収入未済なし</v>
      </c>
      <c r="R368" s="345" t="s">
        <v>795</v>
      </c>
      <c r="S368" s="345" t="s">
        <v>740</v>
      </c>
      <c r="T368" s="344" t="s">
        <v>740</v>
      </c>
      <c r="U368" s="344" t="s">
        <v>740</v>
      </c>
      <c r="V368" s="344" t="s">
        <v>740</v>
      </c>
      <c r="W368" s="344" t="e">
        <f t="shared" si="12"/>
        <v>#VALUE!</v>
      </c>
    </row>
    <row r="369" spans="1:23" ht="21" customHeight="1" x14ac:dyDescent="0.15">
      <c r="A369" s="336">
        <v>24110370</v>
      </c>
      <c r="B369" s="344" t="s">
        <v>326</v>
      </c>
      <c r="C369" s="344" t="s">
        <v>40</v>
      </c>
      <c r="D369" s="344" t="s">
        <v>64</v>
      </c>
      <c r="E369" s="344" t="s">
        <v>64</v>
      </c>
      <c r="F369" s="344" t="s">
        <v>61</v>
      </c>
      <c r="G369" s="345" t="s">
        <v>328</v>
      </c>
      <c r="H369" s="345" t="s">
        <v>279</v>
      </c>
      <c r="I369" s="348">
        <v>4200000</v>
      </c>
      <c r="J369" s="348">
        <v>1500000</v>
      </c>
      <c r="K369" s="348">
        <v>1500000</v>
      </c>
      <c r="L369" s="347">
        <f t="shared" si="11"/>
        <v>1</v>
      </c>
      <c r="M369" s="348">
        <v>0</v>
      </c>
      <c r="N369" s="348">
        <v>0</v>
      </c>
      <c r="O369" s="348">
        <v>400000</v>
      </c>
      <c r="P369" s="345" t="s">
        <v>796</v>
      </c>
      <c r="Q369" s="345" t="str">
        <f t="shared" si="15"/>
        <v>収入未済なし</v>
      </c>
      <c r="R369" s="345" t="s">
        <v>797</v>
      </c>
      <c r="S369" s="345" t="s">
        <v>740</v>
      </c>
      <c r="T369" s="344" t="s">
        <v>740</v>
      </c>
      <c r="U369" s="344" t="s">
        <v>740</v>
      </c>
      <c r="V369" s="344" t="s">
        <v>740</v>
      </c>
      <c r="W369" s="344" t="e">
        <f t="shared" si="12"/>
        <v>#VALUE!</v>
      </c>
    </row>
    <row r="370" spans="1:23" ht="21" customHeight="1" x14ac:dyDescent="0.15">
      <c r="A370" s="336">
        <v>24110371</v>
      </c>
      <c r="B370" s="344" t="s">
        <v>326</v>
      </c>
      <c r="C370" s="344" t="s">
        <v>40</v>
      </c>
      <c r="D370" s="344" t="s">
        <v>59</v>
      </c>
      <c r="E370" s="344" t="s">
        <v>40</v>
      </c>
      <c r="F370" s="344" t="s">
        <v>61</v>
      </c>
      <c r="G370" s="345" t="s">
        <v>329</v>
      </c>
      <c r="H370" s="345" t="s">
        <v>279</v>
      </c>
      <c r="I370" s="348">
        <v>32000000</v>
      </c>
      <c r="J370" s="348">
        <v>32000000</v>
      </c>
      <c r="K370" s="348">
        <v>14800000</v>
      </c>
      <c r="L370" s="347">
        <f t="shared" si="11"/>
        <v>0.46250000000000002</v>
      </c>
      <c r="M370" s="348">
        <v>0</v>
      </c>
      <c r="N370" s="348">
        <v>0</v>
      </c>
      <c r="O370" s="348">
        <v>1000000</v>
      </c>
      <c r="P370" s="345" t="s">
        <v>798</v>
      </c>
      <c r="Q370" s="345" t="str">
        <f t="shared" si="15"/>
        <v>収入未済なし</v>
      </c>
      <c r="R370" s="345" t="s">
        <v>799</v>
      </c>
      <c r="S370" s="345" t="s">
        <v>740</v>
      </c>
      <c r="T370" s="344" t="s">
        <v>740</v>
      </c>
      <c r="U370" s="344" t="s">
        <v>740</v>
      </c>
      <c r="V370" s="344" t="s">
        <v>740</v>
      </c>
      <c r="W370" s="344" t="e">
        <f t="shared" si="12"/>
        <v>#VALUE!</v>
      </c>
    </row>
    <row r="371" spans="1:23" ht="21" customHeight="1" x14ac:dyDescent="0.15">
      <c r="A371" s="336">
        <v>24110372</v>
      </c>
      <c r="B371" s="344" t="s">
        <v>326</v>
      </c>
      <c r="C371" s="344" t="s">
        <v>40</v>
      </c>
      <c r="D371" s="344" t="s">
        <v>62</v>
      </c>
      <c r="E371" s="344" t="s">
        <v>40</v>
      </c>
      <c r="F371" s="344" t="s">
        <v>61</v>
      </c>
      <c r="G371" s="345" t="s">
        <v>329</v>
      </c>
      <c r="H371" s="345" t="s">
        <v>279</v>
      </c>
      <c r="I371" s="348">
        <v>11600000</v>
      </c>
      <c r="J371" s="348">
        <v>10300000</v>
      </c>
      <c r="K371" s="348">
        <v>7900000</v>
      </c>
      <c r="L371" s="347">
        <f t="shared" si="11"/>
        <v>0.76699029126213591</v>
      </c>
      <c r="M371" s="348">
        <v>0</v>
      </c>
      <c r="N371" s="348">
        <v>0</v>
      </c>
      <c r="O371" s="348">
        <v>4300000</v>
      </c>
      <c r="P371" s="345" t="s">
        <v>800</v>
      </c>
      <c r="Q371" s="345" t="str">
        <f t="shared" si="15"/>
        <v>収入未済なし</v>
      </c>
      <c r="R371" s="345" t="s">
        <v>795</v>
      </c>
      <c r="S371" s="345" t="s">
        <v>740</v>
      </c>
      <c r="T371" s="344" t="s">
        <v>740</v>
      </c>
      <c r="U371" s="344" t="s">
        <v>740</v>
      </c>
      <c r="V371" s="344" t="s">
        <v>740</v>
      </c>
      <c r="W371" s="344" t="e">
        <f t="shared" si="12"/>
        <v>#VALUE!</v>
      </c>
    </row>
    <row r="372" spans="1:23" ht="21" customHeight="1" x14ac:dyDescent="0.15">
      <c r="A372" s="336">
        <v>24110373</v>
      </c>
      <c r="B372" s="344" t="s">
        <v>326</v>
      </c>
      <c r="C372" s="344" t="s">
        <v>40</v>
      </c>
      <c r="D372" s="344" t="s">
        <v>62</v>
      </c>
      <c r="E372" s="344" t="s">
        <v>56</v>
      </c>
      <c r="F372" s="344" t="s">
        <v>124</v>
      </c>
      <c r="G372" s="345" t="s">
        <v>328</v>
      </c>
      <c r="H372" s="345" t="s">
        <v>279</v>
      </c>
      <c r="I372" s="348">
        <v>0</v>
      </c>
      <c r="J372" s="348">
        <v>0</v>
      </c>
      <c r="K372" s="348">
        <v>0</v>
      </c>
      <c r="L372" s="347" t="e">
        <f t="shared" si="11"/>
        <v>#DIV/0!</v>
      </c>
      <c r="M372" s="348">
        <v>0</v>
      </c>
      <c r="N372" s="348">
        <v>0</v>
      </c>
      <c r="O372" s="348">
        <v>-1800000</v>
      </c>
      <c r="P372" s="345" t="s">
        <v>801</v>
      </c>
      <c r="Q372" s="345" t="str">
        <f t="shared" si="15"/>
        <v>収入未済なし</v>
      </c>
      <c r="R372" s="345" t="s">
        <v>802</v>
      </c>
      <c r="S372" s="345" t="s">
        <v>740</v>
      </c>
      <c r="T372" s="344" t="s">
        <v>740</v>
      </c>
      <c r="U372" s="344" t="s">
        <v>740</v>
      </c>
      <c r="V372" s="344" t="s">
        <v>740</v>
      </c>
      <c r="W372" s="344" t="e">
        <f t="shared" si="12"/>
        <v>#VALUE!</v>
      </c>
    </row>
    <row r="373" spans="1:23" ht="21" customHeight="1" x14ac:dyDescent="0.15">
      <c r="A373" s="336">
        <v>24110374</v>
      </c>
      <c r="B373" s="344" t="s">
        <v>326</v>
      </c>
      <c r="C373" s="344" t="s">
        <v>40</v>
      </c>
      <c r="D373" s="344" t="s">
        <v>71</v>
      </c>
      <c r="E373" s="344" t="s">
        <v>40</v>
      </c>
      <c r="F373" s="344" t="s">
        <v>61</v>
      </c>
      <c r="G373" s="345" t="s">
        <v>329</v>
      </c>
      <c r="H373" s="345" t="s">
        <v>279</v>
      </c>
      <c r="I373" s="348">
        <v>0</v>
      </c>
      <c r="J373" s="348">
        <v>0</v>
      </c>
      <c r="K373" s="348">
        <v>0</v>
      </c>
      <c r="L373" s="347" t="e">
        <f t="shared" si="11"/>
        <v>#DIV/0!</v>
      </c>
      <c r="M373" s="348">
        <v>0</v>
      </c>
      <c r="N373" s="348">
        <v>0</v>
      </c>
      <c r="O373" s="348">
        <v>-15000000</v>
      </c>
      <c r="P373" s="345" t="s">
        <v>803</v>
      </c>
      <c r="Q373" s="345" t="str">
        <f t="shared" si="15"/>
        <v>収入未済なし</v>
      </c>
      <c r="R373" s="345" t="s">
        <v>804</v>
      </c>
      <c r="S373" s="345" t="s">
        <v>740</v>
      </c>
      <c r="T373" s="344" t="s">
        <v>740</v>
      </c>
      <c r="U373" s="344" t="s">
        <v>740</v>
      </c>
      <c r="V373" s="344" t="s">
        <v>740</v>
      </c>
      <c r="W373" s="344" t="e">
        <f t="shared" si="12"/>
        <v>#VALUE!</v>
      </c>
    </row>
    <row r="374" spans="1:23" ht="21" customHeight="1" x14ac:dyDescent="0.15">
      <c r="A374" s="336">
        <v>24110375</v>
      </c>
      <c r="B374" s="344" t="s">
        <v>326</v>
      </c>
      <c r="C374" s="344" t="s">
        <v>40</v>
      </c>
      <c r="D374" s="344" t="s">
        <v>71</v>
      </c>
      <c r="E374" s="344" t="s">
        <v>56</v>
      </c>
      <c r="F374" s="344" t="s">
        <v>61</v>
      </c>
      <c r="G374" s="345" t="s">
        <v>330</v>
      </c>
      <c r="H374" s="345" t="s">
        <v>279</v>
      </c>
      <c r="I374" s="348">
        <v>1600000</v>
      </c>
      <c r="J374" s="348">
        <v>5000000</v>
      </c>
      <c r="K374" s="348">
        <v>3700000</v>
      </c>
      <c r="L374" s="347">
        <f t="shared" si="11"/>
        <v>0.74</v>
      </c>
      <c r="M374" s="348">
        <v>0</v>
      </c>
      <c r="N374" s="348">
        <v>0</v>
      </c>
      <c r="O374" s="348">
        <v>-800000</v>
      </c>
      <c r="P374" s="345" t="s">
        <v>805</v>
      </c>
      <c r="Q374" s="345" t="str">
        <f t="shared" si="15"/>
        <v>収入未済なし</v>
      </c>
      <c r="R374" s="345" t="s">
        <v>806</v>
      </c>
      <c r="S374" s="345" t="s">
        <v>740</v>
      </c>
      <c r="T374" s="344" t="s">
        <v>740</v>
      </c>
      <c r="U374" s="344" t="s">
        <v>740</v>
      </c>
      <c r="V374" s="344" t="s">
        <v>740</v>
      </c>
      <c r="W374" s="344" t="e">
        <f t="shared" si="12"/>
        <v>#VALUE!</v>
      </c>
    </row>
    <row r="375" spans="1:23" ht="21" customHeight="1" x14ac:dyDescent="0.15">
      <c r="A375" s="336">
        <v>24110376</v>
      </c>
      <c r="B375" s="344" t="s">
        <v>326</v>
      </c>
      <c r="C375" s="344" t="s">
        <v>40</v>
      </c>
      <c r="D375" s="344" t="s">
        <v>71</v>
      </c>
      <c r="E375" s="344" t="s">
        <v>59</v>
      </c>
      <c r="F375" s="344" t="s">
        <v>61</v>
      </c>
      <c r="G375" s="345" t="s">
        <v>328</v>
      </c>
      <c r="H375" s="345" t="s">
        <v>279</v>
      </c>
      <c r="I375" s="348">
        <v>1700000</v>
      </c>
      <c r="J375" s="348">
        <v>1400000</v>
      </c>
      <c r="K375" s="348">
        <v>1300000</v>
      </c>
      <c r="L375" s="347">
        <f t="shared" si="11"/>
        <v>0.9285714285714286</v>
      </c>
      <c r="M375" s="348">
        <v>0</v>
      </c>
      <c r="N375" s="348">
        <v>0</v>
      </c>
      <c r="O375" s="348">
        <v>500000</v>
      </c>
      <c r="P375" s="345" t="s">
        <v>807</v>
      </c>
      <c r="Q375" s="345" t="str">
        <f t="shared" si="15"/>
        <v>収入未済なし</v>
      </c>
      <c r="R375" s="345" t="s">
        <v>797</v>
      </c>
      <c r="S375" s="345" t="s">
        <v>740</v>
      </c>
      <c r="T375" s="344" t="s">
        <v>740</v>
      </c>
      <c r="U375" s="344" t="s">
        <v>740</v>
      </c>
      <c r="V375" s="344" t="s">
        <v>740</v>
      </c>
      <c r="W375" s="344" t="e">
        <f t="shared" si="12"/>
        <v>#VALUE!</v>
      </c>
    </row>
    <row r="376" spans="1:23" ht="21" customHeight="1" x14ac:dyDescent="0.15">
      <c r="A376" s="336">
        <v>24110377</v>
      </c>
      <c r="B376" s="344" t="s">
        <v>326</v>
      </c>
      <c r="C376" s="344" t="s">
        <v>40</v>
      </c>
      <c r="D376" s="344" t="s">
        <v>71</v>
      </c>
      <c r="E376" s="344" t="s">
        <v>71</v>
      </c>
      <c r="F376" s="344" t="s">
        <v>61</v>
      </c>
      <c r="G376" s="345" t="s">
        <v>331</v>
      </c>
      <c r="H376" s="345" t="s">
        <v>279</v>
      </c>
      <c r="I376" s="348">
        <v>0</v>
      </c>
      <c r="J376" s="348">
        <v>5400000</v>
      </c>
      <c r="K376" s="348">
        <v>5400000</v>
      </c>
      <c r="L376" s="347">
        <f t="shared" si="11"/>
        <v>1</v>
      </c>
      <c r="M376" s="348">
        <v>0</v>
      </c>
      <c r="N376" s="348">
        <v>0</v>
      </c>
      <c r="O376" s="348">
        <v>4300000</v>
      </c>
      <c r="P376" s="345" t="s">
        <v>808</v>
      </c>
      <c r="Q376" s="345" t="str">
        <f t="shared" si="15"/>
        <v>収入未済なし</v>
      </c>
      <c r="R376" s="345" t="s">
        <v>795</v>
      </c>
      <c r="S376" s="345" t="s">
        <v>740</v>
      </c>
      <c r="T376" s="344" t="s">
        <v>740</v>
      </c>
      <c r="U376" s="344" t="s">
        <v>740</v>
      </c>
      <c r="V376" s="344" t="s">
        <v>740</v>
      </c>
      <c r="W376" s="344" t="e">
        <f t="shared" si="12"/>
        <v>#VALUE!</v>
      </c>
    </row>
    <row r="377" spans="1:23" ht="21" customHeight="1" x14ac:dyDescent="0.15">
      <c r="A377" s="336">
        <v>24110378</v>
      </c>
      <c r="B377" s="344" t="s">
        <v>326</v>
      </c>
      <c r="C377" s="344" t="s">
        <v>40</v>
      </c>
      <c r="D377" s="344" t="s">
        <v>245</v>
      </c>
      <c r="E377" s="344" t="s">
        <v>62</v>
      </c>
      <c r="F377" s="344" t="s">
        <v>61</v>
      </c>
      <c r="G377" s="345" t="s">
        <v>332</v>
      </c>
      <c r="H377" s="345" t="s">
        <v>279</v>
      </c>
      <c r="I377" s="348">
        <v>0</v>
      </c>
      <c r="J377" s="348">
        <v>0</v>
      </c>
      <c r="K377" s="348">
        <v>0</v>
      </c>
      <c r="L377" s="347" t="e">
        <f t="shared" si="11"/>
        <v>#DIV/0!</v>
      </c>
      <c r="M377" s="348">
        <v>0</v>
      </c>
      <c r="N377" s="348">
        <v>0</v>
      </c>
      <c r="O377" s="348">
        <v>-7000000</v>
      </c>
      <c r="P377" s="345" t="s">
        <v>809</v>
      </c>
      <c r="Q377" s="345" t="str">
        <f t="shared" si="15"/>
        <v>収入未済なし</v>
      </c>
      <c r="R377" s="345" t="s">
        <v>802</v>
      </c>
      <c r="S377" s="345" t="s">
        <v>740</v>
      </c>
      <c r="T377" s="344" t="s">
        <v>740</v>
      </c>
      <c r="U377" s="344" t="s">
        <v>740</v>
      </c>
      <c r="V377" s="344" t="s">
        <v>740</v>
      </c>
      <c r="W377" s="344" t="e">
        <f t="shared" si="12"/>
        <v>#VALUE!</v>
      </c>
    </row>
    <row r="378" spans="1:23" ht="21" customHeight="1" x14ac:dyDescent="0.15">
      <c r="A378" s="336">
        <v>24110379</v>
      </c>
      <c r="B378" s="344" t="s">
        <v>326</v>
      </c>
      <c r="C378" s="344" t="s">
        <v>40</v>
      </c>
      <c r="D378" s="344" t="s">
        <v>286</v>
      </c>
      <c r="E378" s="344" t="s">
        <v>40</v>
      </c>
      <c r="F378" s="344" t="s">
        <v>61</v>
      </c>
      <c r="G378" s="345" t="s">
        <v>329</v>
      </c>
      <c r="H378" s="345" t="s">
        <v>279</v>
      </c>
      <c r="I378" s="348">
        <v>14100000</v>
      </c>
      <c r="J378" s="348">
        <v>0</v>
      </c>
      <c r="K378" s="348">
        <v>0</v>
      </c>
      <c r="L378" s="347" t="e">
        <f t="shared" si="11"/>
        <v>#DIV/0!</v>
      </c>
      <c r="M378" s="348">
        <v>0</v>
      </c>
      <c r="N378" s="348">
        <v>0</v>
      </c>
      <c r="O378" s="348">
        <v>-5600000</v>
      </c>
      <c r="P378" s="345" t="s">
        <v>810</v>
      </c>
      <c r="Q378" s="345" t="str">
        <f t="shared" si="15"/>
        <v>収入未済なし</v>
      </c>
      <c r="R378" s="345" t="s">
        <v>802</v>
      </c>
      <c r="S378" s="345" t="s">
        <v>740</v>
      </c>
      <c r="T378" s="344" t="s">
        <v>740</v>
      </c>
      <c r="U378" s="344" t="s">
        <v>740</v>
      </c>
      <c r="V378" s="344" t="s">
        <v>740</v>
      </c>
      <c r="W378" s="344" t="e">
        <f t="shared" si="12"/>
        <v>#VALUE!</v>
      </c>
    </row>
    <row r="379" spans="1:23" ht="21" customHeight="1" x14ac:dyDescent="0.15">
      <c r="A379" s="336">
        <v>24110380</v>
      </c>
      <c r="B379" s="344" t="s">
        <v>326</v>
      </c>
      <c r="C379" s="344" t="s">
        <v>40</v>
      </c>
      <c r="D379" s="344" t="s">
        <v>250</v>
      </c>
      <c r="E379" s="344" t="s">
        <v>40</v>
      </c>
      <c r="F379" s="344" t="s">
        <v>61</v>
      </c>
      <c r="G379" s="345" t="s">
        <v>333</v>
      </c>
      <c r="H379" s="345" t="s">
        <v>279</v>
      </c>
      <c r="I379" s="348">
        <v>11570000</v>
      </c>
      <c r="J379" s="348">
        <v>7018000</v>
      </c>
      <c r="K379" s="348">
        <v>7018000</v>
      </c>
      <c r="L379" s="347">
        <f t="shared" si="11"/>
        <v>1</v>
      </c>
      <c r="M379" s="348">
        <v>0</v>
      </c>
      <c r="N379" s="348">
        <v>0</v>
      </c>
      <c r="O379" s="348">
        <v>-9511000</v>
      </c>
      <c r="P379" s="345" t="s">
        <v>811</v>
      </c>
      <c r="Q379" s="345" t="str">
        <f t="shared" si="15"/>
        <v>収入未済なし</v>
      </c>
      <c r="R379" s="345" t="s">
        <v>812</v>
      </c>
      <c r="S379" s="345" t="s">
        <v>740</v>
      </c>
      <c r="T379" s="344" t="s">
        <v>740</v>
      </c>
      <c r="U379" s="344" t="s">
        <v>740</v>
      </c>
      <c r="V379" s="344" t="s">
        <v>740</v>
      </c>
      <c r="W379" s="344" t="e">
        <f t="shared" si="12"/>
        <v>#VALUE!</v>
      </c>
    </row>
  </sheetData>
  <autoFilter ref="A1:AO379" xr:uid="{AF1C8383-017E-4798-9E0B-8AECC54C1BF4}"/>
  <phoneticPr fontId="3"/>
  <pageMargins left="0.78740157480314965" right="0.19685039370078741" top="0.78740157480314965" bottom="0.19685039370078741" header="0.31496062992125984" footer="0.31496062992125984"/>
  <pageSetup paperSize="8" scale="87" fitToHeight="0" orientation="landscape" r:id="rId1"/>
  <headerFooter>
    <oddHeader>&amp;L真鶴町一般会計2024 歳入決算 事業概要&amp;R&amp;P/&amp;N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2EF24-3FB2-4789-BB1B-42AD2835B34D}">
  <sheetPr>
    <tabColor theme="2" tint="-0.749992370372631"/>
    <pageSetUpPr fitToPage="1"/>
  </sheetPr>
  <dimension ref="A1:AP7"/>
  <sheetViews>
    <sheetView zoomScale="85" zoomScaleNormal="85" workbookViewId="0">
      <pane xSplit="6" ySplit="3" topLeftCell="G4" activePane="bottomRight" state="frozen"/>
      <selection activeCell="AK5" sqref="AK5:AP7"/>
      <selection pane="topRight" activeCell="AK5" sqref="AK5:AP7"/>
      <selection pane="bottomLeft" activeCell="AK5" sqref="AK5:AP7"/>
      <selection pane="bottomRight" activeCell="AK5" sqref="AK5:AP7"/>
    </sheetView>
  </sheetViews>
  <sheetFormatPr defaultColWidth="9" defaultRowHeight="40.5" customHeight="1" x14ac:dyDescent="0.15"/>
  <cols>
    <col min="1" max="5" width="2.25" style="91" customWidth="1"/>
    <col min="6" max="6" width="26" style="90" customWidth="1"/>
    <col min="7" max="8" width="9.625" style="91" customWidth="1"/>
    <col min="9" max="9" width="12.375" style="90" customWidth="1"/>
    <col min="10" max="10" width="9.875" style="90" customWidth="1"/>
    <col min="11" max="11" width="10.375" style="90" customWidth="1"/>
    <col min="12" max="12" width="10.125" style="90" bestFit="1" customWidth="1"/>
    <col min="13" max="13" width="10.875" style="170" hidden="1" customWidth="1"/>
    <col min="14" max="14" width="14.125" style="90" bestFit="1" customWidth="1"/>
    <col min="15" max="15" width="13.75" style="90" customWidth="1"/>
    <col min="16" max="16" width="15.75" style="90" bestFit="1" customWidth="1"/>
    <col min="17" max="17" width="15.125" style="170" hidden="1" customWidth="1"/>
    <col min="18" max="19" width="16.25" style="170" hidden="1" customWidth="1"/>
    <col min="20" max="20" width="14" style="170" hidden="1" customWidth="1"/>
    <col min="21" max="22" width="15.625" style="170" hidden="1" customWidth="1"/>
    <col min="23" max="23" width="15.25" style="170" hidden="1" customWidth="1"/>
    <col min="24" max="24" width="9.5" style="170" hidden="1" customWidth="1"/>
    <col min="25" max="25" width="12.5" style="170" hidden="1" customWidth="1"/>
    <col min="26" max="26" width="14.125" style="90" bestFit="1" customWidth="1"/>
    <col min="27" max="28" width="15.625" style="170" hidden="1" customWidth="1"/>
    <col min="29" max="30" width="16.25" style="170" hidden="1" customWidth="1"/>
    <col min="31" max="32" width="14" style="170" hidden="1" customWidth="1"/>
    <col min="33" max="33" width="12.875" style="170" hidden="1" customWidth="1"/>
    <col min="34" max="34" width="12.375" style="170" hidden="1" customWidth="1"/>
    <col min="35" max="35" width="16.875" style="90" bestFit="1" customWidth="1"/>
    <col min="36" max="36" width="17.125" style="90" bestFit="1" customWidth="1"/>
    <col min="37" max="37" width="22.125" style="90" bestFit="1" customWidth="1"/>
    <col min="38" max="38" width="28.125" style="90" bestFit="1" customWidth="1"/>
    <col min="39" max="42" width="13.125" style="90" bestFit="1" customWidth="1"/>
    <col min="43" max="16384" width="9" style="152"/>
  </cols>
  <sheetData>
    <row r="1" spans="1:42" ht="20.25" x14ac:dyDescent="0.15">
      <c r="A1" s="173" t="s">
        <v>149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row>
    <row r="2" spans="1:42" ht="17.25" x14ac:dyDescent="0.15">
      <c r="A2" s="174" t="s">
        <v>150</v>
      </c>
      <c r="B2" s="175"/>
      <c r="C2" s="175"/>
      <c r="D2" s="176"/>
      <c r="E2" s="176"/>
      <c r="F2" s="176"/>
      <c r="G2" s="177" t="s">
        <v>199</v>
      </c>
      <c r="H2" s="178"/>
      <c r="I2" s="179"/>
      <c r="J2" s="179"/>
      <c r="K2" s="179"/>
      <c r="L2" s="179"/>
      <c r="M2" s="179"/>
      <c r="N2" s="179"/>
      <c r="O2" s="179"/>
      <c r="P2" s="179"/>
      <c r="Q2" s="180"/>
      <c r="R2" s="180"/>
      <c r="S2" s="180"/>
      <c r="T2" s="180"/>
      <c r="U2" s="180"/>
      <c r="V2" s="180"/>
      <c r="W2" s="180"/>
      <c r="X2" s="180"/>
      <c r="Y2" s="180"/>
      <c r="Z2" s="180"/>
      <c r="AA2" s="180"/>
      <c r="AB2" s="180"/>
      <c r="AC2" s="180"/>
      <c r="AD2" s="180"/>
      <c r="AE2" s="180"/>
      <c r="AF2" s="180"/>
      <c r="AG2" s="180"/>
      <c r="AH2" s="180"/>
      <c r="AI2" s="174"/>
      <c r="AJ2" s="174"/>
      <c r="AK2" s="174"/>
      <c r="AL2" s="174"/>
      <c r="AM2" s="174"/>
      <c r="AN2" s="174"/>
      <c r="AO2" s="174"/>
      <c r="AP2" s="174"/>
    </row>
    <row r="3" spans="1:42" ht="40.5" customHeight="1" x14ac:dyDescent="0.15">
      <c r="A3" s="181" t="s">
        <v>151</v>
      </c>
      <c r="B3" s="182" t="s">
        <v>152</v>
      </c>
      <c r="C3" s="182" t="s">
        <v>153</v>
      </c>
      <c r="D3" s="183" t="s">
        <v>154</v>
      </c>
      <c r="E3" s="183" t="s">
        <v>155</v>
      </c>
      <c r="F3" s="183" t="s">
        <v>156</v>
      </c>
      <c r="G3" s="182" t="s">
        <v>157</v>
      </c>
      <c r="H3" s="182" t="s">
        <v>158</v>
      </c>
      <c r="I3" s="183" t="s">
        <v>159</v>
      </c>
      <c r="J3" s="183" t="s">
        <v>160</v>
      </c>
      <c r="K3" s="182" t="s">
        <v>161</v>
      </c>
      <c r="L3" s="183" t="s">
        <v>162</v>
      </c>
      <c r="M3" s="184" t="s">
        <v>172</v>
      </c>
      <c r="N3" s="182" t="s">
        <v>168</v>
      </c>
      <c r="O3" s="182" t="s">
        <v>196</v>
      </c>
      <c r="P3" s="182" t="s">
        <v>197</v>
      </c>
      <c r="Q3" s="185" t="s">
        <v>180</v>
      </c>
      <c r="R3" s="185" t="s">
        <v>181</v>
      </c>
      <c r="S3" s="185" t="s">
        <v>182</v>
      </c>
      <c r="T3" s="185" t="s">
        <v>183</v>
      </c>
      <c r="U3" s="185" t="s">
        <v>173</v>
      </c>
      <c r="V3" s="185" t="s">
        <v>174</v>
      </c>
      <c r="W3" s="185" t="s">
        <v>175</v>
      </c>
      <c r="X3" s="185" t="s">
        <v>176</v>
      </c>
      <c r="Y3" s="185" t="s">
        <v>177</v>
      </c>
      <c r="Z3" s="182" t="s">
        <v>169</v>
      </c>
      <c r="AA3" s="184" t="s">
        <v>184</v>
      </c>
      <c r="AB3" s="185" t="s">
        <v>185</v>
      </c>
      <c r="AC3" s="185" t="s">
        <v>186</v>
      </c>
      <c r="AD3" s="185" t="s">
        <v>187</v>
      </c>
      <c r="AE3" s="185" t="s">
        <v>188</v>
      </c>
      <c r="AF3" s="185" t="s">
        <v>189</v>
      </c>
      <c r="AG3" s="185" t="s">
        <v>192</v>
      </c>
      <c r="AH3" s="185" t="s">
        <v>191</v>
      </c>
      <c r="AI3" s="182" t="s">
        <v>178</v>
      </c>
      <c r="AJ3" s="303" t="s">
        <v>163</v>
      </c>
      <c r="AK3" s="303" t="s">
        <v>198</v>
      </c>
      <c r="AL3" s="303" t="s">
        <v>194</v>
      </c>
      <c r="AM3" s="303" t="s">
        <v>164</v>
      </c>
      <c r="AN3" s="303" t="s">
        <v>165</v>
      </c>
      <c r="AO3" s="303" t="s">
        <v>166</v>
      </c>
      <c r="AP3" s="304" t="s">
        <v>167</v>
      </c>
    </row>
    <row r="4" spans="1:42" ht="24" customHeight="1" x14ac:dyDescent="0.15">
      <c r="A4" s="186" t="s">
        <v>37</v>
      </c>
      <c r="B4" s="187" t="s">
        <v>38</v>
      </c>
      <c r="C4" s="187" t="s">
        <v>38</v>
      </c>
      <c r="D4" s="187" t="s">
        <v>38</v>
      </c>
      <c r="E4" s="187" t="s">
        <v>38</v>
      </c>
      <c r="F4" s="188" t="s">
        <v>39</v>
      </c>
      <c r="G4" s="189" t="s">
        <v>38</v>
      </c>
      <c r="H4" s="189"/>
      <c r="I4" s="190">
        <v>0</v>
      </c>
      <c r="J4" s="190">
        <v>0</v>
      </c>
      <c r="K4" s="190">
        <v>0</v>
      </c>
      <c r="L4" s="190">
        <v>0</v>
      </c>
      <c r="M4" s="190">
        <v>0</v>
      </c>
      <c r="N4" s="190">
        <v>0</v>
      </c>
      <c r="O4" s="190">
        <v>0</v>
      </c>
      <c r="P4" s="190">
        <v>0</v>
      </c>
      <c r="Q4" s="190">
        <v>0</v>
      </c>
      <c r="R4" s="190" t="s">
        <v>38</v>
      </c>
      <c r="S4" s="190" t="s">
        <v>38</v>
      </c>
      <c r="T4" s="190">
        <v>0</v>
      </c>
      <c r="U4" s="190">
        <v>30000</v>
      </c>
      <c r="V4" s="190">
        <v>0</v>
      </c>
      <c r="W4" s="190">
        <v>0</v>
      </c>
      <c r="X4" s="190">
        <v>30000</v>
      </c>
      <c r="Y4" s="190">
        <v>30000</v>
      </c>
      <c r="Z4" s="190">
        <v>30000</v>
      </c>
      <c r="AA4" s="190">
        <v>0</v>
      </c>
      <c r="AB4" s="190">
        <v>0</v>
      </c>
      <c r="AC4" s="190">
        <v>100</v>
      </c>
      <c r="AD4" s="190">
        <v>100</v>
      </c>
      <c r="AE4" s="190">
        <v>1.9366865908249008E-2</v>
      </c>
      <c r="AF4" s="190">
        <v>-30000</v>
      </c>
      <c r="AG4" s="190" t="s">
        <v>179</v>
      </c>
      <c r="AH4" s="190">
        <v>-1.9366865908249008E-2</v>
      </c>
      <c r="AI4" s="190">
        <v>-30000</v>
      </c>
      <c r="AJ4" s="192"/>
      <c r="AK4" s="192"/>
      <c r="AL4" s="192"/>
      <c r="AM4" s="192"/>
      <c r="AN4" s="192"/>
      <c r="AO4" s="192"/>
      <c r="AP4" s="193"/>
    </row>
    <row r="5" spans="1:42" ht="24" customHeight="1" x14ac:dyDescent="0.15">
      <c r="A5" s="194" t="s">
        <v>37</v>
      </c>
      <c r="B5" s="195" t="s">
        <v>40</v>
      </c>
      <c r="C5" s="195" t="s">
        <v>40</v>
      </c>
      <c r="D5" s="195" t="s">
        <v>40</v>
      </c>
      <c r="E5" s="195" t="s">
        <v>44</v>
      </c>
      <c r="F5" s="196" t="s">
        <v>45</v>
      </c>
      <c r="G5" s="197" t="s">
        <v>46</v>
      </c>
      <c r="H5" s="197" t="s">
        <v>190</v>
      </c>
      <c r="I5" s="198">
        <v>0</v>
      </c>
      <c r="J5" s="198">
        <v>0</v>
      </c>
      <c r="K5" s="198">
        <v>0</v>
      </c>
      <c r="L5" s="198">
        <v>0</v>
      </c>
      <c r="M5" s="199"/>
      <c r="N5" s="198">
        <v>0</v>
      </c>
      <c r="O5" s="198">
        <v>0</v>
      </c>
      <c r="P5" s="198">
        <v>0</v>
      </c>
      <c r="Q5" s="199"/>
      <c r="R5" s="199"/>
      <c r="S5" s="199"/>
      <c r="T5" s="199"/>
      <c r="U5" s="199"/>
      <c r="V5" s="199"/>
      <c r="W5" s="199"/>
      <c r="X5" s="199"/>
      <c r="Y5" s="199"/>
      <c r="Z5" s="198">
        <v>30000</v>
      </c>
      <c r="AA5" s="199"/>
      <c r="AB5" s="199"/>
      <c r="AC5" s="199"/>
      <c r="AD5" s="199"/>
      <c r="AE5" s="199"/>
      <c r="AF5" s="199"/>
      <c r="AG5" s="199"/>
      <c r="AH5" s="199"/>
      <c r="AI5" s="198">
        <f>N5-Z5</f>
        <v>-30000</v>
      </c>
      <c r="AJ5" s="201"/>
      <c r="AK5" s="201"/>
      <c r="AL5" s="201"/>
      <c r="AM5" s="201"/>
      <c r="AN5" s="201"/>
      <c r="AO5" s="201"/>
      <c r="AP5" s="202"/>
    </row>
    <row r="6" spans="1:42" ht="24" customHeight="1" x14ac:dyDescent="0.15">
      <c r="A6" s="363" t="s">
        <v>107</v>
      </c>
      <c r="B6" s="364"/>
      <c r="C6" s="364"/>
      <c r="D6" s="364"/>
      <c r="E6" s="364"/>
      <c r="F6" s="364"/>
      <c r="G6" s="364"/>
      <c r="H6" s="364"/>
      <c r="I6" s="203">
        <v>16818000</v>
      </c>
      <c r="J6" s="203">
        <v>167029000</v>
      </c>
      <c r="K6" s="203">
        <v>7349000</v>
      </c>
      <c r="L6" s="203">
        <v>191196000</v>
      </c>
      <c r="M6" s="204"/>
      <c r="N6" s="203">
        <v>151228838</v>
      </c>
      <c r="O6" s="203">
        <v>151228838</v>
      </c>
      <c r="P6" s="203">
        <v>151228838</v>
      </c>
      <c r="Q6" s="204"/>
      <c r="R6" s="204"/>
      <c r="S6" s="204"/>
      <c r="T6" s="204"/>
      <c r="U6" s="204"/>
      <c r="V6" s="204"/>
      <c r="W6" s="204"/>
      <c r="X6" s="204"/>
      <c r="Y6" s="204"/>
      <c r="Z6" s="203">
        <v>154903742</v>
      </c>
      <c r="AA6" s="204"/>
      <c r="AB6" s="204"/>
      <c r="AC6" s="204"/>
      <c r="AD6" s="204"/>
      <c r="AE6" s="204"/>
      <c r="AF6" s="204"/>
      <c r="AG6" s="204"/>
      <c r="AH6" s="204"/>
      <c r="AI6" s="203">
        <f>N6-Z6</f>
        <v>-3674904</v>
      </c>
      <c r="AJ6" s="205"/>
      <c r="AK6" s="205"/>
      <c r="AL6" s="205"/>
      <c r="AM6" s="205"/>
      <c r="AN6" s="205"/>
      <c r="AO6" s="205"/>
      <c r="AP6" s="206"/>
    </row>
    <row r="7" spans="1:42" ht="40.5" customHeight="1" x14ac:dyDescent="0.15">
      <c r="A7" s="160"/>
      <c r="B7" s="160"/>
      <c r="C7" s="160"/>
      <c r="D7" s="160"/>
      <c r="E7" s="160"/>
      <c r="F7" s="98"/>
      <c r="G7" s="161"/>
      <c r="H7" s="161"/>
      <c r="I7" s="162"/>
      <c r="J7" s="162"/>
      <c r="K7" s="162"/>
      <c r="L7" s="162"/>
      <c r="M7" s="168"/>
      <c r="N7" s="162"/>
      <c r="O7" s="162"/>
      <c r="P7" s="162"/>
      <c r="Q7" s="168"/>
      <c r="R7" s="168"/>
      <c r="S7" s="168"/>
      <c r="T7" s="168"/>
      <c r="U7" s="168"/>
      <c r="V7" s="168"/>
      <c r="W7" s="168"/>
      <c r="X7" s="168"/>
      <c r="Y7" s="168"/>
      <c r="Z7" s="162"/>
      <c r="AA7" s="168"/>
      <c r="AB7" s="168"/>
      <c r="AC7" s="168"/>
      <c r="AD7" s="168"/>
      <c r="AE7" s="168"/>
      <c r="AF7" s="168"/>
      <c r="AG7" s="168"/>
      <c r="AH7" s="168"/>
      <c r="AI7" s="163"/>
      <c r="AJ7" s="99"/>
      <c r="AK7" s="99"/>
      <c r="AL7" s="99"/>
      <c r="AM7" s="99"/>
      <c r="AN7" s="99"/>
      <c r="AO7" s="99"/>
      <c r="AP7" s="99"/>
    </row>
  </sheetData>
  <autoFilter ref="A3:AP7" xr:uid="{CBBE0AF3-7730-4C4B-86AE-0E0FCE37E4FD}"/>
  <mergeCells count="1">
    <mergeCell ref="A6:H6"/>
  </mergeCells>
  <phoneticPr fontId="3"/>
  <pageMargins left="0.25" right="0.25" top="0.75" bottom="0.75" header="0.3" footer="0.3"/>
  <pageSetup paperSize="8"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BA85"/>
  <sheetViews>
    <sheetView topLeftCell="B11" zoomScale="115" zoomScaleNormal="115" workbookViewId="0">
      <selection activeCell="AK5" sqref="AK5:AP7"/>
    </sheetView>
  </sheetViews>
  <sheetFormatPr defaultColWidth="9" defaultRowHeight="11.25" x14ac:dyDescent="0.15"/>
  <cols>
    <col min="1" max="2" width="3.125" style="5" customWidth="1"/>
    <col min="3" max="3" width="3.25" style="5" customWidth="1"/>
    <col min="4" max="4" width="3.5" style="5" customWidth="1"/>
    <col min="5" max="5" width="3.75" style="5" customWidth="1"/>
    <col min="6" max="6" width="24" style="1" customWidth="1"/>
    <col min="7" max="7" width="10.375" style="5" customWidth="1"/>
    <col min="8" max="8" width="9.75" style="5" customWidth="1"/>
    <col min="9" max="9" width="11.625" style="1" customWidth="1"/>
    <col min="10" max="10" width="11.125" style="1" customWidth="1"/>
    <col min="11" max="11" width="12.25" style="1" customWidth="1"/>
    <col min="12" max="13" width="9.75" style="1" bestFit="1" customWidth="1"/>
    <col min="14" max="14" width="11.25" style="1" bestFit="1" customWidth="1"/>
    <col min="15" max="16" width="9" style="1" bestFit="1" customWidth="1"/>
    <col min="17" max="17" width="10.5" style="1" bestFit="1" customWidth="1"/>
    <col min="18" max="19" width="6" style="1" bestFit="1" customWidth="1"/>
    <col min="20" max="20" width="6.75" style="1" bestFit="1" customWidth="1"/>
    <col min="21" max="22" width="9" style="1" bestFit="1" customWidth="1"/>
    <col min="23" max="23" width="12.25" style="1" bestFit="1" customWidth="1"/>
    <col min="24" max="25" width="9.75" style="1" bestFit="1" customWidth="1"/>
    <col min="26" max="26" width="11.25" style="1" bestFit="1" customWidth="1"/>
    <col min="27" max="28" width="9" style="1" bestFit="1" customWidth="1"/>
    <col min="29" max="30" width="6.125" style="1" bestFit="1" customWidth="1"/>
    <col min="31" max="31" width="6.875" style="1" bestFit="1" customWidth="1"/>
    <col min="32" max="32" width="10.75" style="1" hidden="1" customWidth="1"/>
    <col min="33" max="33" width="6.875" style="1" hidden="1" customWidth="1"/>
    <col min="34" max="34" width="10.75" style="1" hidden="1" customWidth="1"/>
    <col min="35" max="35" width="12.5" style="1" bestFit="1" customWidth="1"/>
    <col min="36" max="36" width="19.25" style="1" bestFit="1" customWidth="1"/>
    <col min="37" max="40" width="3.25" style="5" bestFit="1" customWidth="1"/>
    <col min="41" max="41" width="4" style="5" bestFit="1" customWidth="1"/>
    <col min="42" max="42" width="25.875" style="1" bestFit="1" customWidth="1"/>
    <col min="43" max="43" width="9.125" style="1" bestFit="1" customWidth="1"/>
    <col min="44" max="47" width="3.25" style="5" bestFit="1" customWidth="1"/>
    <col min="48" max="48" width="4" style="5" bestFit="1" customWidth="1"/>
    <col min="49" max="49" width="25.875" style="1" bestFit="1" customWidth="1"/>
    <col min="50" max="50" width="9.125" style="1" bestFit="1" customWidth="1"/>
    <col min="51" max="51" width="25.25" style="1" bestFit="1" customWidth="1"/>
    <col min="52" max="52" width="35.375" style="1" customWidth="1"/>
    <col min="53" max="53" width="33.875" style="1" customWidth="1"/>
    <col min="54" max="16384" width="9" style="1"/>
  </cols>
  <sheetData>
    <row r="1" spans="1:53" ht="17.25" x14ac:dyDescent="0.15">
      <c r="A1" s="422" t="s">
        <v>34</v>
      </c>
      <c r="B1" s="422"/>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c r="AF1" s="422"/>
      <c r="AG1" s="422"/>
      <c r="AH1" s="422"/>
      <c r="AK1" s="1"/>
      <c r="AL1" s="1"/>
      <c r="AM1" s="1"/>
      <c r="AN1" s="1"/>
      <c r="AO1" s="1"/>
      <c r="AR1" s="1"/>
      <c r="AS1" s="1"/>
      <c r="AT1" s="1"/>
      <c r="AU1" s="1"/>
      <c r="AV1" s="1"/>
    </row>
    <row r="2" spans="1:53" ht="15" customHeight="1" x14ac:dyDescent="0.15">
      <c r="A2" s="1" t="s">
        <v>35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K2" s="1"/>
      <c r="AL2" s="2"/>
      <c r="AM2" s="2"/>
      <c r="AN2" s="2"/>
      <c r="AO2" s="2"/>
      <c r="AP2" s="2"/>
      <c r="AQ2" s="2"/>
      <c r="AR2" s="1"/>
      <c r="AS2" s="2"/>
      <c r="AT2" s="2"/>
      <c r="AU2" s="2"/>
      <c r="AV2" s="2"/>
      <c r="AW2" s="2"/>
      <c r="AX2" s="2"/>
    </row>
    <row r="3" spans="1:53" ht="15" customHeight="1" thickBot="1" x14ac:dyDescent="0.2">
      <c r="A3" s="6" t="s">
        <v>36</v>
      </c>
      <c r="B3" s="3"/>
      <c r="C3" s="3"/>
      <c r="D3" s="3"/>
      <c r="E3" s="3"/>
      <c r="AH3" s="4" t="s">
        <v>0</v>
      </c>
      <c r="AJ3" s="1" t="s">
        <v>1</v>
      </c>
      <c r="AK3" s="3"/>
      <c r="AL3" s="3"/>
      <c r="AM3" s="3"/>
      <c r="AN3" s="3"/>
      <c r="AO3" s="3"/>
      <c r="AR3" s="3"/>
      <c r="AS3" s="3"/>
      <c r="AT3" s="3"/>
      <c r="AU3" s="3"/>
      <c r="AV3" s="3"/>
    </row>
    <row r="4" spans="1:53" ht="15" customHeight="1" x14ac:dyDescent="0.15">
      <c r="A4" s="423" t="s">
        <v>2</v>
      </c>
      <c r="B4" s="424"/>
      <c r="C4" s="424"/>
      <c r="D4" s="424"/>
      <c r="E4" s="424"/>
      <c r="F4" s="425"/>
      <c r="G4" s="374" t="s">
        <v>3</v>
      </c>
      <c r="H4" s="375"/>
      <c r="I4" s="429" t="s">
        <v>4</v>
      </c>
      <c r="J4" s="430"/>
      <c r="K4" s="430"/>
      <c r="L4" s="430"/>
      <c r="M4" s="430"/>
      <c r="N4" s="430"/>
      <c r="O4" s="430"/>
      <c r="P4" s="430"/>
      <c r="Q4" s="430"/>
      <c r="R4" s="430"/>
      <c r="S4" s="430"/>
      <c r="T4" s="431"/>
      <c r="U4" s="429" t="s">
        <v>143</v>
      </c>
      <c r="V4" s="430"/>
      <c r="W4" s="430"/>
      <c r="X4" s="430"/>
      <c r="Y4" s="430"/>
      <c r="Z4" s="430"/>
      <c r="AA4" s="430"/>
      <c r="AB4" s="430"/>
      <c r="AC4" s="430"/>
      <c r="AD4" s="430"/>
      <c r="AE4" s="431"/>
      <c r="AF4" s="429" t="s">
        <v>6</v>
      </c>
      <c r="AG4" s="430"/>
      <c r="AH4" s="431"/>
      <c r="AI4" s="376" t="s">
        <v>145</v>
      </c>
      <c r="AJ4" s="420" t="s">
        <v>7</v>
      </c>
      <c r="AK4" s="389" t="s">
        <v>8</v>
      </c>
      <c r="AL4" s="390"/>
      <c r="AM4" s="390"/>
      <c r="AN4" s="390"/>
      <c r="AO4" s="390"/>
      <c r="AP4" s="390"/>
      <c r="AQ4" s="391"/>
      <c r="AR4" s="389" t="s">
        <v>9</v>
      </c>
      <c r="AS4" s="390"/>
      <c r="AT4" s="390"/>
      <c r="AU4" s="390"/>
      <c r="AV4" s="390"/>
      <c r="AW4" s="390"/>
      <c r="AX4" s="391"/>
      <c r="AY4" s="378" t="s">
        <v>146</v>
      </c>
      <c r="AZ4" s="378" t="s">
        <v>148</v>
      </c>
      <c r="BA4" s="378" t="s">
        <v>147</v>
      </c>
    </row>
    <row r="5" spans="1:53" ht="15" customHeight="1" x14ac:dyDescent="0.15">
      <c r="A5" s="426"/>
      <c r="B5" s="427"/>
      <c r="C5" s="427"/>
      <c r="D5" s="427"/>
      <c r="E5" s="427"/>
      <c r="F5" s="428"/>
      <c r="G5" s="372"/>
      <c r="H5" s="373"/>
      <c r="I5" s="434" t="s">
        <v>10</v>
      </c>
      <c r="J5" s="435"/>
      <c r="K5" s="435"/>
      <c r="L5" s="436"/>
      <c r="M5" s="412" t="s">
        <v>11</v>
      </c>
      <c r="N5" s="403" t="s">
        <v>12</v>
      </c>
      <c r="O5" s="403" t="s">
        <v>13</v>
      </c>
      <c r="P5" s="403" t="s">
        <v>14</v>
      </c>
      <c r="Q5" s="387" t="s">
        <v>15</v>
      </c>
      <c r="R5" s="414" t="s">
        <v>16</v>
      </c>
      <c r="S5" s="415"/>
      <c r="T5" s="416" t="s">
        <v>17</v>
      </c>
      <c r="U5" s="432" t="s">
        <v>10</v>
      </c>
      <c r="V5" s="433"/>
      <c r="W5" s="433"/>
      <c r="X5" s="415"/>
      <c r="Y5" s="412" t="s">
        <v>11</v>
      </c>
      <c r="Z5" s="403" t="s">
        <v>12</v>
      </c>
      <c r="AA5" s="412" t="s">
        <v>13</v>
      </c>
      <c r="AB5" s="412" t="s">
        <v>14</v>
      </c>
      <c r="AC5" s="414" t="s">
        <v>16</v>
      </c>
      <c r="AD5" s="415"/>
      <c r="AE5" s="416" t="s">
        <v>17</v>
      </c>
      <c r="AF5" s="418" t="s">
        <v>18</v>
      </c>
      <c r="AG5" s="410" t="s">
        <v>19</v>
      </c>
      <c r="AH5" s="437" t="s">
        <v>20</v>
      </c>
      <c r="AI5" s="377"/>
      <c r="AJ5" s="421"/>
      <c r="AK5" s="392" t="s">
        <v>2</v>
      </c>
      <c r="AL5" s="393"/>
      <c r="AM5" s="393"/>
      <c r="AN5" s="393"/>
      <c r="AO5" s="393"/>
      <c r="AP5" s="394"/>
      <c r="AQ5" s="398" t="s">
        <v>3</v>
      </c>
      <c r="AR5" s="400" t="s">
        <v>2</v>
      </c>
      <c r="AS5" s="401"/>
      <c r="AT5" s="401"/>
      <c r="AU5" s="401"/>
      <c r="AV5" s="401"/>
      <c r="AW5" s="402"/>
      <c r="AX5" s="405" t="s">
        <v>3</v>
      </c>
      <c r="AY5" s="379"/>
      <c r="AZ5" s="379"/>
      <c r="BA5" s="379"/>
    </row>
    <row r="6" spans="1:53" ht="15" customHeight="1" x14ac:dyDescent="0.15">
      <c r="A6" s="426"/>
      <c r="B6" s="427"/>
      <c r="C6" s="427"/>
      <c r="D6" s="427"/>
      <c r="E6" s="427"/>
      <c r="F6" s="428"/>
      <c r="G6" s="372"/>
      <c r="H6" s="373"/>
      <c r="I6" s="406" t="s">
        <v>21</v>
      </c>
      <c r="J6" s="408" t="s">
        <v>22</v>
      </c>
      <c r="K6" s="410" t="s">
        <v>23</v>
      </c>
      <c r="L6" s="408" t="s">
        <v>24</v>
      </c>
      <c r="M6" s="413"/>
      <c r="N6" s="404"/>
      <c r="O6" s="404"/>
      <c r="P6" s="404"/>
      <c r="Q6" s="388"/>
      <c r="R6" s="383" t="s">
        <v>25</v>
      </c>
      <c r="S6" s="383" t="s">
        <v>26</v>
      </c>
      <c r="T6" s="417"/>
      <c r="U6" s="385" t="s">
        <v>21</v>
      </c>
      <c r="V6" s="383" t="s">
        <v>22</v>
      </c>
      <c r="W6" s="387" t="s">
        <v>23</v>
      </c>
      <c r="X6" s="383" t="s">
        <v>24</v>
      </c>
      <c r="Y6" s="413"/>
      <c r="Z6" s="404"/>
      <c r="AA6" s="413"/>
      <c r="AB6" s="413"/>
      <c r="AC6" s="383" t="s">
        <v>25</v>
      </c>
      <c r="AD6" s="383" t="s">
        <v>26</v>
      </c>
      <c r="AE6" s="417"/>
      <c r="AF6" s="419"/>
      <c r="AG6" s="411"/>
      <c r="AH6" s="438"/>
      <c r="AI6" s="377"/>
      <c r="AJ6" s="421"/>
      <c r="AK6" s="395"/>
      <c r="AL6" s="396"/>
      <c r="AM6" s="396"/>
      <c r="AN6" s="396"/>
      <c r="AO6" s="396"/>
      <c r="AP6" s="397"/>
      <c r="AQ6" s="399"/>
      <c r="AR6" s="400"/>
      <c r="AS6" s="401"/>
      <c r="AT6" s="401"/>
      <c r="AU6" s="401"/>
      <c r="AV6" s="401"/>
      <c r="AW6" s="402"/>
      <c r="AX6" s="405"/>
      <c r="AY6" s="379"/>
      <c r="AZ6" s="379"/>
      <c r="BA6" s="379"/>
    </row>
    <row r="7" spans="1:53" ht="15" customHeight="1" x14ac:dyDescent="0.15">
      <c r="A7" s="426"/>
      <c r="B7" s="427"/>
      <c r="C7" s="427"/>
      <c r="D7" s="427"/>
      <c r="E7" s="427"/>
      <c r="F7" s="428"/>
      <c r="G7" s="372"/>
      <c r="H7" s="373"/>
      <c r="I7" s="407"/>
      <c r="J7" s="409"/>
      <c r="K7" s="411"/>
      <c r="L7" s="409"/>
      <c r="M7" s="413"/>
      <c r="N7" s="404"/>
      <c r="O7" s="404"/>
      <c r="P7" s="404"/>
      <c r="Q7" s="388"/>
      <c r="R7" s="384"/>
      <c r="S7" s="384"/>
      <c r="T7" s="417"/>
      <c r="U7" s="386"/>
      <c r="V7" s="384"/>
      <c r="W7" s="388"/>
      <c r="X7" s="384"/>
      <c r="Y7" s="413"/>
      <c r="Z7" s="404"/>
      <c r="AA7" s="413"/>
      <c r="AB7" s="413"/>
      <c r="AC7" s="384"/>
      <c r="AD7" s="384"/>
      <c r="AE7" s="417"/>
      <c r="AF7" s="419"/>
      <c r="AG7" s="411"/>
      <c r="AH7" s="438"/>
      <c r="AI7" s="377"/>
      <c r="AJ7" s="421"/>
      <c r="AK7" s="395"/>
      <c r="AL7" s="396"/>
      <c r="AM7" s="396"/>
      <c r="AN7" s="396"/>
      <c r="AO7" s="396"/>
      <c r="AP7" s="397"/>
      <c r="AQ7" s="399"/>
      <c r="AR7" s="392"/>
      <c r="AS7" s="393"/>
      <c r="AT7" s="393"/>
      <c r="AU7" s="393"/>
      <c r="AV7" s="393"/>
      <c r="AW7" s="394"/>
      <c r="AX7" s="398"/>
      <c r="AY7" s="379"/>
      <c r="AZ7" s="379"/>
      <c r="BA7" s="379"/>
    </row>
    <row r="8" spans="1:53" ht="15" customHeight="1" thickBot="1" x14ac:dyDescent="0.2">
      <c r="A8" s="9"/>
      <c r="F8" s="5"/>
      <c r="G8" s="11" t="s">
        <v>140</v>
      </c>
      <c r="H8" s="5" t="s">
        <v>141</v>
      </c>
      <c r="I8" s="407"/>
      <c r="J8" s="409"/>
      <c r="K8" s="411"/>
      <c r="L8" s="409"/>
      <c r="M8" s="212"/>
      <c r="N8" s="7" t="s">
        <v>27</v>
      </c>
      <c r="O8" s="25"/>
      <c r="P8" s="25"/>
      <c r="Q8" s="388"/>
      <c r="R8" s="219"/>
      <c r="S8" s="219"/>
      <c r="T8" s="220" t="s">
        <v>28</v>
      </c>
      <c r="U8" s="386"/>
      <c r="V8" s="384"/>
      <c r="W8" s="388"/>
      <c r="X8" s="384"/>
      <c r="Y8" s="239"/>
      <c r="Z8" s="10" t="s">
        <v>29</v>
      </c>
      <c r="AA8" s="239"/>
      <c r="AB8" s="239"/>
      <c r="AC8" s="219"/>
      <c r="AD8" s="219"/>
      <c r="AE8" s="220" t="s">
        <v>30</v>
      </c>
      <c r="AF8" s="8" t="s">
        <v>31</v>
      </c>
      <c r="AG8" s="26" t="s">
        <v>32</v>
      </c>
      <c r="AH8" s="27" t="s">
        <v>33</v>
      </c>
      <c r="AI8" s="377"/>
      <c r="AJ8" s="421"/>
      <c r="AK8" s="252"/>
      <c r="AL8" s="253"/>
      <c r="AM8" s="253"/>
      <c r="AN8" s="253"/>
      <c r="AO8" s="253"/>
      <c r="AP8" s="253"/>
      <c r="AQ8" s="220"/>
      <c r="AR8" s="252"/>
      <c r="AS8" s="253"/>
      <c r="AT8" s="253"/>
      <c r="AU8" s="253"/>
      <c r="AV8" s="253"/>
      <c r="AW8" s="253"/>
      <c r="AX8" s="220"/>
      <c r="AY8" s="379"/>
      <c r="AZ8" s="452"/>
      <c r="BA8" s="452"/>
    </row>
    <row r="9" spans="1:53" ht="16.5" customHeight="1" x14ac:dyDescent="0.15">
      <c r="A9" s="28" t="s">
        <v>37</v>
      </c>
      <c r="B9" s="29" t="s">
        <v>38</v>
      </c>
      <c r="C9" s="29" t="s">
        <v>38</v>
      </c>
      <c r="D9" s="29" t="s">
        <v>38</v>
      </c>
      <c r="E9" s="29" t="s">
        <v>38</v>
      </c>
      <c r="F9" s="30" t="s">
        <v>39</v>
      </c>
      <c r="G9" s="31" t="s">
        <v>38</v>
      </c>
      <c r="H9" s="32"/>
      <c r="I9" s="33">
        <v>0</v>
      </c>
      <c r="J9" s="34">
        <v>0</v>
      </c>
      <c r="K9" s="34">
        <v>0</v>
      </c>
      <c r="L9" s="34">
        <v>0</v>
      </c>
      <c r="M9" s="213">
        <v>0</v>
      </c>
      <c r="N9" s="79">
        <v>0</v>
      </c>
      <c r="O9" s="34">
        <v>0</v>
      </c>
      <c r="P9" s="34">
        <v>0</v>
      </c>
      <c r="Q9" s="213">
        <v>0</v>
      </c>
      <c r="R9" s="221" t="str">
        <f t="shared" ref="R9:R40" si="0">IF(OR(N9="", L9="", L9=0), "", N9/L9*100)</f>
        <v/>
      </c>
      <c r="S9" s="222" t="str">
        <f t="shared" ref="S9:S40" si="1">IF(OR(N9="", M9="", M9=0), "", N9/M9*100)</f>
        <v/>
      </c>
      <c r="T9" s="223">
        <f>IF(OR(N9="", N64="", N64=0), "", N9/N$64*100)</f>
        <v>0</v>
      </c>
      <c r="U9" s="240">
        <v>30000</v>
      </c>
      <c r="V9" s="213">
        <v>0</v>
      </c>
      <c r="W9" s="213">
        <v>0</v>
      </c>
      <c r="X9" s="213">
        <v>30000</v>
      </c>
      <c r="Y9" s="241">
        <v>30000</v>
      </c>
      <c r="Z9" s="84">
        <v>30000</v>
      </c>
      <c r="AA9" s="241">
        <v>0</v>
      </c>
      <c r="AB9" s="241">
        <v>0</v>
      </c>
      <c r="AC9" s="221">
        <f t="shared" ref="AC9:AC40" si="2">IF(OR(Z9="", X9="", X9=0), "", Z9/X9*100)</f>
        <v>100</v>
      </c>
      <c r="AD9" s="222">
        <f t="shared" ref="AD9:AD40" si="3">IF(OR(Z9="", Y9="", Y9=0), "", Z9/Y9*100)</f>
        <v>100</v>
      </c>
      <c r="AE9" s="223">
        <f>IF(OR(Z9="", Z64="", Z64=0), "", Z9/Z$64*100)</f>
        <v>1.9366865908249008E-2</v>
      </c>
      <c r="AF9" s="37">
        <v>-30000</v>
      </c>
      <c r="AG9" s="35" t="str">
        <f t="shared" ref="AG9:AG40" si="4">IF(AF9=0, 0, IF(AND(OR(N9="", N9=0), Z9&lt;&gt;"", Z9&lt;&gt;0), "皆減", IF(AND(OR(Z9="", Z9=0), N9&lt;&gt;"", N9&lt;&gt;0), "皆増", AF9/Z9*100)))</f>
        <v>皆減</v>
      </c>
      <c r="AH9" s="36">
        <f t="shared" ref="AH9:AH40" si="5">IF(T9="", IF(AE9="", "", 0-AE9), IF(AE9="", T9, T9-AE9))</f>
        <v>-1.9366865908249008E-2</v>
      </c>
      <c r="AI9" s="38">
        <f t="shared" ref="AI9:AI40" si="6">N9-Z9</f>
        <v>-30000</v>
      </c>
      <c r="AJ9" s="254" t="s">
        <v>38</v>
      </c>
      <c r="AK9" s="255" t="s">
        <v>37</v>
      </c>
      <c r="AL9" s="256" t="s">
        <v>38</v>
      </c>
      <c r="AM9" s="256" t="s">
        <v>38</v>
      </c>
      <c r="AN9" s="256" t="s">
        <v>38</v>
      </c>
      <c r="AO9" s="256" t="s">
        <v>38</v>
      </c>
      <c r="AP9" s="257" t="s">
        <v>39</v>
      </c>
      <c r="AQ9" s="258" t="s">
        <v>38</v>
      </c>
      <c r="AR9" s="255" t="s">
        <v>37</v>
      </c>
      <c r="AS9" s="256" t="s">
        <v>38</v>
      </c>
      <c r="AT9" s="256" t="s">
        <v>38</v>
      </c>
      <c r="AU9" s="256" t="s">
        <v>38</v>
      </c>
      <c r="AV9" s="256" t="s">
        <v>38</v>
      </c>
      <c r="AW9" s="257" t="s">
        <v>39</v>
      </c>
      <c r="AX9" s="259" t="s">
        <v>38</v>
      </c>
      <c r="AY9" s="367"/>
      <c r="AZ9" s="367"/>
      <c r="BA9" s="367"/>
    </row>
    <row r="10" spans="1:53" ht="16.5" customHeight="1" x14ac:dyDescent="0.15">
      <c r="A10" s="39" t="s">
        <v>37</v>
      </c>
      <c r="B10" s="13" t="s">
        <v>40</v>
      </c>
      <c r="C10" s="13" t="s">
        <v>38</v>
      </c>
      <c r="D10" s="13" t="s">
        <v>38</v>
      </c>
      <c r="E10" s="13" t="s">
        <v>38</v>
      </c>
      <c r="F10" s="14" t="s">
        <v>41</v>
      </c>
      <c r="G10" s="23" t="s">
        <v>38</v>
      </c>
      <c r="H10" s="21"/>
      <c r="I10" s="15">
        <v>0</v>
      </c>
      <c r="J10" s="16">
        <v>0</v>
      </c>
      <c r="K10" s="16">
        <v>0</v>
      </c>
      <c r="L10" s="16">
        <v>0</v>
      </c>
      <c r="M10" s="214">
        <v>0</v>
      </c>
      <c r="N10" s="80">
        <v>0</v>
      </c>
      <c r="O10" s="16">
        <v>0</v>
      </c>
      <c r="P10" s="16">
        <v>0</v>
      </c>
      <c r="Q10" s="214">
        <v>0</v>
      </c>
      <c r="R10" s="224" t="str">
        <f t="shared" si="0"/>
        <v/>
      </c>
      <c r="S10" s="225" t="str">
        <f t="shared" si="1"/>
        <v/>
      </c>
      <c r="T10" s="226">
        <f>IF(OR(N10="", N64="", N64=0), "", N10/N$64*100)</f>
        <v>0</v>
      </c>
      <c r="U10" s="242">
        <v>30000</v>
      </c>
      <c r="V10" s="214">
        <v>0</v>
      </c>
      <c r="W10" s="214">
        <v>0</v>
      </c>
      <c r="X10" s="214">
        <v>30000</v>
      </c>
      <c r="Y10" s="243">
        <v>30000</v>
      </c>
      <c r="Z10" s="85">
        <v>30000</v>
      </c>
      <c r="AA10" s="243">
        <v>0</v>
      </c>
      <c r="AB10" s="243">
        <v>0</v>
      </c>
      <c r="AC10" s="224">
        <f t="shared" si="2"/>
        <v>100</v>
      </c>
      <c r="AD10" s="225">
        <f t="shared" si="3"/>
        <v>100</v>
      </c>
      <c r="AE10" s="226">
        <f>IF(OR(Z10="", Z64="", Z64=0), "", Z10/Z$64*100)</f>
        <v>1.9366865908249008E-2</v>
      </c>
      <c r="AF10" s="18">
        <v>-30000</v>
      </c>
      <c r="AG10" s="17" t="str">
        <f t="shared" si="4"/>
        <v>皆減</v>
      </c>
      <c r="AH10" s="20">
        <f t="shared" si="5"/>
        <v>-1.9366865908249008E-2</v>
      </c>
      <c r="AI10" s="24">
        <f t="shared" si="6"/>
        <v>-30000</v>
      </c>
      <c r="AJ10" s="260" t="s">
        <v>38</v>
      </c>
      <c r="AK10" s="261" t="s">
        <v>37</v>
      </c>
      <c r="AL10" s="262" t="s">
        <v>40</v>
      </c>
      <c r="AM10" s="262" t="s">
        <v>38</v>
      </c>
      <c r="AN10" s="262" t="s">
        <v>38</v>
      </c>
      <c r="AO10" s="262" t="s">
        <v>38</v>
      </c>
      <c r="AP10" s="263" t="s">
        <v>41</v>
      </c>
      <c r="AQ10" s="264" t="s">
        <v>38</v>
      </c>
      <c r="AR10" s="261" t="s">
        <v>37</v>
      </c>
      <c r="AS10" s="262" t="s">
        <v>40</v>
      </c>
      <c r="AT10" s="262" t="s">
        <v>38</v>
      </c>
      <c r="AU10" s="262" t="s">
        <v>38</v>
      </c>
      <c r="AV10" s="262" t="s">
        <v>38</v>
      </c>
      <c r="AW10" s="263" t="s">
        <v>41</v>
      </c>
      <c r="AX10" s="265" t="s">
        <v>38</v>
      </c>
      <c r="AY10" s="368"/>
      <c r="AZ10" s="368"/>
      <c r="BA10" s="368"/>
    </row>
    <row r="11" spans="1:53" ht="16.5" customHeight="1" x14ac:dyDescent="0.15">
      <c r="A11" s="39" t="s">
        <v>37</v>
      </c>
      <c r="B11" s="13" t="s">
        <v>40</v>
      </c>
      <c r="C11" s="13" t="s">
        <v>40</v>
      </c>
      <c r="D11" s="13" t="s">
        <v>38</v>
      </c>
      <c r="E11" s="13" t="s">
        <v>38</v>
      </c>
      <c r="F11" s="14" t="s">
        <v>42</v>
      </c>
      <c r="G11" s="23" t="s">
        <v>38</v>
      </c>
      <c r="H11" s="21"/>
      <c r="I11" s="15">
        <v>0</v>
      </c>
      <c r="J11" s="16">
        <v>0</v>
      </c>
      <c r="K11" s="16">
        <v>0</v>
      </c>
      <c r="L11" s="16">
        <v>0</v>
      </c>
      <c r="M11" s="214">
        <v>0</v>
      </c>
      <c r="N11" s="80">
        <v>0</v>
      </c>
      <c r="O11" s="16">
        <v>0</v>
      </c>
      <c r="P11" s="16">
        <v>0</v>
      </c>
      <c r="Q11" s="214">
        <v>0</v>
      </c>
      <c r="R11" s="224" t="str">
        <f t="shared" si="0"/>
        <v/>
      </c>
      <c r="S11" s="225" t="str">
        <f t="shared" si="1"/>
        <v/>
      </c>
      <c r="T11" s="226">
        <f>IF(OR(N11="", N64="", N64=0), "", N11/N$64*100)</f>
        <v>0</v>
      </c>
      <c r="U11" s="242">
        <v>30000</v>
      </c>
      <c r="V11" s="214">
        <v>0</v>
      </c>
      <c r="W11" s="214">
        <v>0</v>
      </c>
      <c r="X11" s="214">
        <v>30000</v>
      </c>
      <c r="Y11" s="243">
        <v>30000</v>
      </c>
      <c r="Z11" s="85">
        <v>30000</v>
      </c>
      <c r="AA11" s="243">
        <v>0</v>
      </c>
      <c r="AB11" s="243">
        <v>0</v>
      </c>
      <c r="AC11" s="224">
        <f t="shared" si="2"/>
        <v>100</v>
      </c>
      <c r="AD11" s="225">
        <f t="shared" si="3"/>
        <v>100</v>
      </c>
      <c r="AE11" s="226">
        <f>IF(OR(Z11="", Z64="", Z64=0), "", Z11/Z$64*100)</f>
        <v>1.9366865908249008E-2</v>
      </c>
      <c r="AF11" s="18">
        <v>-30000</v>
      </c>
      <c r="AG11" s="17" t="str">
        <f t="shared" si="4"/>
        <v>皆減</v>
      </c>
      <c r="AH11" s="20">
        <f t="shared" si="5"/>
        <v>-1.9366865908249008E-2</v>
      </c>
      <c r="AI11" s="24">
        <f t="shared" si="6"/>
        <v>-30000</v>
      </c>
      <c r="AJ11" s="260" t="s">
        <v>38</v>
      </c>
      <c r="AK11" s="261" t="s">
        <v>37</v>
      </c>
      <c r="AL11" s="262" t="s">
        <v>40</v>
      </c>
      <c r="AM11" s="262" t="s">
        <v>40</v>
      </c>
      <c r="AN11" s="262" t="s">
        <v>38</v>
      </c>
      <c r="AO11" s="262" t="s">
        <v>38</v>
      </c>
      <c r="AP11" s="263" t="s">
        <v>42</v>
      </c>
      <c r="AQ11" s="264" t="s">
        <v>38</v>
      </c>
      <c r="AR11" s="261" t="s">
        <v>37</v>
      </c>
      <c r="AS11" s="262" t="s">
        <v>40</v>
      </c>
      <c r="AT11" s="262" t="s">
        <v>40</v>
      </c>
      <c r="AU11" s="262" t="s">
        <v>38</v>
      </c>
      <c r="AV11" s="262" t="s">
        <v>38</v>
      </c>
      <c r="AW11" s="263" t="s">
        <v>42</v>
      </c>
      <c r="AX11" s="265" t="s">
        <v>38</v>
      </c>
      <c r="AY11" s="368"/>
      <c r="AZ11" s="368"/>
      <c r="BA11" s="368"/>
    </row>
    <row r="12" spans="1:53" ht="16.5" customHeight="1" x14ac:dyDescent="0.15">
      <c r="A12" s="39" t="s">
        <v>37</v>
      </c>
      <c r="B12" s="13" t="s">
        <v>40</v>
      </c>
      <c r="C12" s="13" t="s">
        <v>40</v>
      </c>
      <c r="D12" s="13" t="s">
        <v>40</v>
      </c>
      <c r="E12" s="13" t="s">
        <v>38</v>
      </c>
      <c r="F12" s="14" t="s">
        <v>43</v>
      </c>
      <c r="G12" s="23" t="s">
        <v>38</v>
      </c>
      <c r="H12" s="21"/>
      <c r="I12" s="15">
        <v>0</v>
      </c>
      <c r="J12" s="16">
        <v>0</v>
      </c>
      <c r="K12" s="16">
        <v>0</v>
      </c>
      <c r="L12" s="16">
        <v>0</v>
      </c>
      <c r="M12" s="214">
        <v>0</v>
      </c>
      <c r="N12" s="80">
        <v>0</v>
      </c>
      <c r="O12" s="16">
        <v>0</v>
      </c>
      <c r="P12" s="16">
        <v>0</v>
      </c>
      <c r="Q12" s="214">
        <v>0</v>
      </c>
      <c r="R12" s="224" t="str">
        <f t="shared" si="0"/>
        <v/>
      </c>
      <c r="S12" s="225" t="str">
        <f t="shared" si="1"/>
        <v/>
      </c>
      <c r="T12" s="226">
        <f>IF(OR(N12="", N64="", N64=0), "", N12/N$64*100)</f>
        <v>0</v>
      </c>
      <c r="U12" s="242">
        <v>30000</v>
      </c>
      <c r="V12" s="214">
        <v>0</v>
      </c>
      <c r="W12" s="214">
        <v>0</v>
      </c>
      <c r="X12" s="214">
        <v>30000</v>
      </c>
      <c r="Y12" s="243">
        <v>30000</v>
      </c>
      <c r="Z12" s="85">
        <v>30000</v>
      </c>
      <c r="AA12" s="243">
        <v>0</v>
      </c>
      <c r="AB12" s="243">
        <v>0</v>
      </c>
      <c r="AC12" s="224">
        <f t="shared" si="2"/>
        <v>100</v>
      </c>
      <c r="AD12" s="225">
        <f t="shared" si="3"/>
        <v>100</v>
      </c>
      <c r="AE12" s="226">
        <f>IF(OR(Z12="", Z64="", Z64=0), "", Z12/Z$64*100)</f>
        <v>1.9366865908249008E-2</v>
      </c>
      <c r="AF12" s="18">
        <v>-30000</v>
      </c>
      <c r="AG12" s="17" t="str">
        <f t="shared" si="4"/>
        <v>皆減</v>
      </c>
      <c r="AH12" s="20">
        <f t="shared" si="5"/>
        <v>-1.9366865908249008E-2</v>
      </c>
      <c r="AI12" s="24">
        <f t="shared" si="6"/>
        <v>-30000</v>
      </c>
      <c r="AJ12" s="260" t="s">
        <v>38</v>
      </c>
      <c r="AK12" s="261" t="s">
        <v>37</v>
      </c>
      <c r="AL12" s="262" t="s">
        <v>40</v>
      </c>
      <c r="AM12" s="262" t="s">
        <v>40</v>
      </c>
      <c r="AN12" s="262" t="s">
        <v>40</v>
      </c>
      <c r="AO12" s="262" t="s">
        <v>38</v>
      </c>
      <c r="AP12" s="263" t="s">
        <v>43</v>
      </c>
      <c r="AQ12" s="264" t="s">
        <v>38</v>
      </c>
      <c r="AR12" s="261" t="s">
        <v>37</v>
      </c>
      <c r="AS12" s="262" t="s">
        <v>40</v>
      </c>
      <c r="AT12" s="262" t="s">
        <v>40</v>
      </c>
      <c r="AU12" s="262" t="s">
        <v>40</v>
      </c>
      <c r="AV12" s="262" t="s">
        <v>38</v>
      </c>
      <c r="AW12" s="263" t="s">
        <v>43</v>
      </c>
      <c r="AX12" s="265" t="s">
        <v>38</v>
      </c>
      <c r="AY12" s="368"/>
      <c r="AZ12" s="368"/>
      <c r="BA12" s="368"/>
    </row>
    <row r="13" spans="1:53" s="115" customFormat="1" ht="25.5" customHeight="1" thickBot="1" x14ac:dyDescent="0.2">
      <c r="A13" s="116" t="s">
        <v>37</v>
      </c>
      <c r="B13" s="117" t="s">
        <v>40</v>
      </c>
      <c r="C13" s="117" t="s">
        <v>40</v>
      </c>
      <c r="D13" s="117" t="s">
        <v>40</v>
      </c>
      <c r="E13" s="117" t="s">
        <v>44</v>
      </c>
      <c r="F13" s="118" t="s">
        <v>45</v>
      </c>
      <c r="G13" s="119" t="s">
        <v>46</v>
      </c>
      <c r="H13" s="120"/>
      <c r="I13" s="121">
        <v>0</v>
      </c>
      <c r="J13" s="122">
        <v>0</v>
      </c>
      <c r="K13" s="122">
        <v>0</v>
      </c>
      <c r="L13" s="122">
        <v>0</v>
      </c>
      <c r="M13" s="215">
        <v>0</v>
      </c>
      <c r="N13" s="123">
        <v>0</v>
      </c>
      <c r="O13" s="122">
        <v>0</v>
      </c>
      <c r="P13" s="122">
        <v>0</v>
      </c>
      <c r="Q13" s="215">
        <v>0</v>
      </c>
      <c r="R13" s="227" t="str">
        <f t="shared" si="0"/>
        <v/>
      </c>
      <c r="S13" s="228" t="str">
        <f t="shared" si="1"/>
        <v/>
      </c>
      <c r="T13" s="229">
        <f>IF(OR(N13="", N64="", N64=0), "", N13/N$64*100)</f>
        <v>0</v>
      </c>
      <c r="U13" s="244">
        <v>30000</v>
      </c>
      <c r="V13" s="215">
        <v>0</v>
      </c>
      <c r="W13" s="215">
        <v>0</v>
      </c>
      <c r="X13" s="215">
        <v>30000</v>
      </c>
      <c r="Y13" s="245">
        <v>30000</v>
      </c>
      <c r="Z13" s="126">
        <v>30000</v>
      </c>
      <c r="AA13" s="245">
        <v>0</v>
      </c>
      <c r="AB13" s="245">
        <v>0</v>
      </c>
      <c r="AC13" s="227">
        <f t="shared" si="2"/>
        <v>100</v>
      </c>
      <c r="AD13" s="228">
        <f t="shared" si="3"/>
        <v>100</v>
      </c>
      <c r="AE13" s="229">
        <f>IF(OR(Z13="", Z64="", Z64=0), "", Z13/Z$64*100)</f>
        <v>1.9366865908249008E-2</v>
      </c>
      <c r="AF13" s="127">
        <v>-30000</v>
      </c>
      <c r="AG13" s="124" t="str">
        <f t="shared" si="4"/>
        <v>皆減</v>
      </c>
      <c r="AH13" s="125">
        <f t="shared" si="5"/>
        <v>-1.9366865908249008E-2</v>
      </c>
      <c r="AI13" s="128">
        <f t="shared" si="6"/>
        <v>-30000</v>
      </c>
      <c r="AJ13" s="266" t="s">
        <v>38</v>
      </c>
      <c r="AK13" s="267" t="s">
        <v>37</v>
      </c>
      <c r="AL13" s="268" t="s">
        <v>40</v>
      </c>
      <c r="AM13" s="268" t="s">
        <v>40</v>
      </c>
      <c r="AN13" s="268" t="s">
        <v>40</v>
      </c>
      <c r="AO13" s="268" t="s">
        <v>44</v>
      </c>
      <c r="AP13" s="269" t="s">
        <v>45</v>
      </c>
      <c r="AQ13" s="270" t="s">
        <v>46</v>
      </c>
      <c r="AR13" s="267" t="s">
        <v>37</v>
      </c>
      <c r="AS13" s="268" t="s">
        <v>40</v>
      </c>
      <c r="AT13" s="268" t="s">
        <v>40</v>
      </c>
      <c r="AU13" s="268" t="s">
        <v>40</v>
      </c>
      <c r="AV13" s="268" t="s">
        <v>44</v>
      </c>
      <c r="AW13" s="269" t="s">
        <v>45</v>
      </c>
      <c r="AX13" s="271" t="s">
        <v>46</v>
      </c>
      <c r="AY13" s="369"/>
      <c r="AZ13" s="369"/>
      <c r="BA13" s="369"/>
    </row>
    <row r="14" spans="1:53" ht="16.5" customHeight="1" x14ac:dyDescent="0.15">
      <c r="A14" s="28" t="s">
        <v>47</v>
      </c>
      <c r="B14" s="29" t="s">
        <v>38</v>
      </c>
      <c r="C14" s="29" t="s">
        <v>38</v>
      </c>
      <c r="D14" s="29" t="s">
        <v>38</v>
      </c>
      <c r="E14" s="29" t="s">
        <v>38</v>
      </c>
      <c r="F14" s="30" t="s">
        <v>48</v>
      </c>
      <c r="G14" s="31" t="s">
        <v>38</v>
      </c>
      <c r="H14" s="32"/>
      <c r="I14" s="33">
        <v>320000</v>
      </c>
      <c r="J14" s="34">
        <v>0</v>
      </c>
      <c r="K14" s="34">
        <v>0</v>
      </c>
      <c r="L14" s="34">
        <v>320000</v>
      </c>
      <c r="M14" s="213">
        <v>374760</v>
      </c>
      <c r="N14" s="79">
        <v>374760</v>
      </c>
      <c r="O14" s="34">
        <v>0</v>
      </c>
      <c r="P14" s="34">
        <v>0</v>
      </c>
      <c r="Q14" s="213">
        <v>54760</v>
      </c>
      <c r="R14" s="221">
        <f t="shared" si="0"/>
        <v>117.1125</v>
      </c>
      <c r="S14" s="222">
        <f t="shared" si="1"/>
        <v>100</v>
      </c>
      <c r="T14" s="223">
        <f>IF(OR(N14="", N64="", N64=0), "", N14/N$64*100)</f>
        <v>0.24780987869522608</v>
      </c>
      <c r="U14" s="240">
        <v>1303000</v>
      </c>
      <c r="V14" s="213">
        <v>0</v>
      </c>
      <c r="W14" s="213">
        <v>0</v>
      </c>
      <c r="X14" s="213">
        <v>1303000</v>
      </c>
      <c r="Y14" s="241">
        <v>272000</v>
      </c>
      <c r="Z14" s="84">
        <v>272000</v>
      </c>
      <c r="AA14" s="241">
        <v>0</v>
      </c>
      <c r="AB14" s="241">
        <v>0</v>
      </c>
      <c r="AC14" s="221">
        <f t="shared" si="2"/>
        <v>20.874904067536455</v>
      </c>
      <c r="AD14" s="222">
        <f t="shared" si="3"/>
        <v>100</v>
      </c>
      <c r="AE14" s="223">
        <f>IF(OR(Z14="", Z64="", Z64=0), "", Z14/Z$64*100)</f>
        <v>0.17559291756812434</v>
      </c>
      <c r="AF14" s="37">
        <v>102760</v>
      </c>
      <c r="AG14" s="35">
        <f t="shared" si="4"/>
        <v>37.779411764705884</v>
      </c>
      <c r="AH14" s="36">
        <f t="shared" si="5"/>
        <v>7.2216961127101742E-2</v>
      </c>
      <c r="AI14" s="38">
        <f t="shared" si="6"/>
        <v>102760</v>
      </c>
      <c r="AJ14" s="254" t="s">
        <v>38</v>
      </c>
      <c r="AK14" s="255" t="s">
        <v>47</v>
      </c>
      <c r="AL14" s="256" t="s">
        <v>38</v>
      </c>
      <c r="AM14" s="256" t="s">
        <v>38</v>
      </c>
      <c r="AN14" s="256" t="s">
        <v>38</v>
      </c>
      <c r="AO14" s="256" t="s">
        <v>38</v>
      </c>
      <c r="AP14" s="257" t="s">
        <v>48</v>
      </c>
      <c r="AQ14" s="258" t="s">
        <v>38</v>
      </c>
      <c r="AR14" s="255" t="s">
        <v>47</v>
      </c>
      <c r="AS14" s="256" t="s">
        <v>38</v>
      </c>
      <c r="AT14" s="256" t="s">
        <v>38</v>
      </c>
      <c r="AU14" s="256" t="s">
        <v>38</v>
      </c>
      <c r="AV14" s="256" t="s">
        <v>38</v>
      </c>
      <c r="AW14" s="257" t="s">
        <v>48</v>
      </c>
      <c r="AX14" s="259" t="s">
        <v>38</v>
      </c>
      <c r="AY14" s="367"/>
      <c r="AZ14" s="367"/>
      <c r="BA14" s="367"/>
    </row>
    <row r="15" spans="1:53" ht="16.5" customHeight="1" x14ac:dyDescent="0.15">
      <c r="A15" s="39" t="s">
        <v>47</v>
      </c>
      <c r="B15" s="13" t="s">
        <v>40</v>
      </c>
      <c r="C15" s="13" t="s">
        <v>38</v>
      </c>
      <c r="D15" s="13" t="s">
        <v>38</v>
      </c>
      <c r="E15" s="13" t="s">
        <v>38</v>
      </c>
      <c r="F15" s="14" t="s">
        <v>49</v>
      </c>
      <c r="G15" s="23" t="s">
        <v>38</v>
      </c>
      <c r="H15" s="21"/>
      <c r="I15" s="15">
        <v>320000</v>
      </c>
      <c r="J15" s="16">
        <v>0</v>
      </c>
      <c r="K15" s="16">
        <v>0</v>
      </c>
      <c r="L15" s="16">
        <v>320000</v>
      </c>
      <c r="M15" s="214">
        <v>374760</v>
      </c>
      <c r="N15" s="80">
        <v>374760</v>
      </c>
      <c r="O15" s="16">
        <v>0</v>
      </c>
      <c r="P15" s="16">
        <v>0</v>
      </c>
      <c r="Q15" s="214">
        <v>54760</v>
      </c>
      <c r="R15" s="224">
        <f t="shared" si="0"/>
        <v>117.1125</v>
      </c>
      <c r="S15" s="225">
        <f t="shared" si="1"/>
        <v>100</v>
      </c>
      <c r="T15" s="226">
        <f>IF(OR(N15="", N64="", N64=0), "", N15/N$64*100)</f>
        <v>0.24780987869522608</v>
      </c>
      <c r="U15" s="242">
        <v>1303000</v>
      </c>
      <c r="V15" s="214">
        <v>0</v>
      </c>
      <c r="W15" s="214">
        <v>0</v>
      </c>
      <c r="X15" s="214">
        <v>1303000</v>
      </c>
      <c r="Y15" s="243">
        <v>272000</v>
      </c>
      <c r="Z15" s="85">
        <v>272000</v>
      </c>
      <c r="AA15" s="243">
        <v>0</v>
      </c>
      <c r="AB15" s="243">
        <v>0</v>
      </c>
      <c r="AC15" s="224">
        <f t="shared" si="2"/>
        <v>20.874904067536455</v>
      </c>
      <c r="AD15" s="225">
        <f t="shared" si="3"/>
        <v>100</v>
      </c>
      <c r="AE15" s="226">
        <f>IF(OR(Z15="", Z64="", Z64=0), "", Z15/Z$64*100)</f>
        <v>0.17559291756812434</v>
      </c>
      <c r="AF15" s="18">
        <v>102760</v>
      </c>
      <c r="AG15" s="17">
        <f t="shared" si="4"/>
        <v>37.779411764705884</v>
      </c>
      <c r="AH15" s="20">
        <f t="shared" si="5"/>
        <v>7.2216961127101742E-2</v>
      </c>
      <c r="AI15" s="24">
        <f t="shared" si="6"/>
        <v>102760</v>
      </c>
      <c r="AJ15" s="260" t="s">
        <v>38</v>
      </c>
      <c r="AK15" s="261" t="s">
        <v>47</v>
      </c>
      <c r="AL15" s="262" t="s">
        <v>40</v>
      </c>
      <c r="AM15" s="262" t="s">
        <v>38</v>
      </c>
      <c r="AN15" s="262" t="s">
        <v>38</v>
      </c>
      <c r="AO15" s="262" t="s">
        <v>38</v>
      </c>
      <c r="AP15" s="263" t="s">
        <v>49</v>
      </c>
      <c r="AQ15" s="264" t="s">
        <v>38</v>
      </c>
      <c r="AR15" s="261" t="s">
        <v>47</v>
      </c>
      <c r="AS15" s="262" t="s">
        <v>40</v>
      </c>
      <c r="AT15" s="262" t="s">
        <v>38</v>
      </c>
      <c r="AU15" s="262" t="s">
        <v>38</v>
      </c>
      <c r="AV15" s="262" t="s">
        <v>38</v>
      </c>
      <c r="AW15" s="263" t="s">
        <v>49</v>
      </c>
      <c r="AX15" s="265" t="s">
        <v>38</v>
      </c>
      <c r="AY15" s="368"/>
      <c r="AZ15" s="368"/>
      <c r="BA15" s="368"/>
    </row>
    <row r="16" spans="1:53" ht="16.5" customHeight="1" x14ac:dyDescent="0.15">
      <c r="A16" s="39" t="s">
        <v>47</v>
      </c>
      <c r="B16" s="13" t="s">
        <v>40</v>
      </c>
      <c r="C16" s="13" t="s">
        <v>40</v>
      </c>
      <c r="D16" s="13" t="s">
        <v>38</v>
      </c>
      <c r="E16" s="13" t="s">
        <v>38</v>
      </c>
      <c r="F16" s="14" t="s">
        <v>50</v>
      </c>
      <c r="G16" s="23" t="s">
        <v>38</v>
      </c>
      <c r="H16" s="21"/>
      <c r="I16" s="15">
        <v>320000</v>
      </c>
      <c r="J16" s="16">
        <v>0</v>
      </c>
      <c r="K16" s="16">
        <v>0</v>
      </c>
      <c r="L16" s="16">
        <v>320000</v>
      </c>
      <c r="M16" s="214">
        <v>374760</v>
      </c>
      <c r="N16" s="80">
        <v>374760</v>
      </c>
      <c r="O16" s="16">
        <v>0</v>
      </c>
      <c r="P16" s="16">
        <v>0</v>
      </c>
      <c r="Q16" s="214">
        <v>54760</v>
      </c>
      <c r="R16" s="224">
        <f t="shared" si="0"/>
        <v>117.1125</v>
      </c>
      <c r="S16" s="225">
        <f t="shared" si="1"/>
        <v>100</v>
      </c>
      <c r="T16" s="226">
        <f>IF(OR(N16="", N64="", N64=0), "", N16/N$64*100)</f>
        <v>0.24780987869522608</v>
      </c>
      <c r="U16" s="242">
        <v>1303000</v>
      </c>
      <c r="V16" s="214">
        <v>0</v>
      </c>
      <c r="W16" s="214">
        <v>0</v>
      </c>
      <c r="X16" s="214">
        <v>1303000</v>
      </c>
      <c r="Y16" s="243">
        <v>272000</v>
      </c>
      <c r="Z16" s="85">
        <v>272000</v>
      </c>
      <c r="AA16" s="243">
        <v>0</v>
      </c>
      <c r="AB16" s="243">
        <v>0</v>
      </c>
      <c r="AC16" s="224">
        <f t="shared" si="2"/>
        <v>20.874904067536455</v>
      </c>
      <c r="AD16" s="225">
        <f t="shared" si="3"/>
        <v>100</v>
      </c>
      <c r="AE16" s="226">
        <f>IF(OR(Z16="", Z64="", Z64=0), "", Z16/Z$64*100)</f>
        <v>0.17559291756812434</v>
      </c>
      <c r="AF16" s="18">
        <v>102760</v>
      </c>
      <c r="AG16" s="17">
        <f t="shared" si="4"/>
        <v>37.779411764705884</v>
      </c>
      <c r="AH16" s="20">
        <f t="shared" si="5"/>
        <v>7.2216961127101742E-2</v>
      </c>
      <c r="AI16" s="24">
        <f t="shared" si="6"/>
        <v>102760</v>
      </c>
      <c r="AJ16" s="260" t="s">
        <v>38</v>
      </c>
      <c r="AK16" s="261" t="s">
        <v>47</v>
      </c>
      <c r="AL16" s="262" t="s">
        <v>40</v>
      </c>
      <c r="AM16" s="262" t="s">
        <v>40</v>
      </c>
      <c r="AN16" s="262" t="s">
        <v>38</v>
      </c>
      <c r="AO16" s="262" t="s">
        <v>38</v>
      </c>
      <c r="AP16" s="263" t="s">
        <v>50</v>
      </c>
      <c r="AQ16" s="264" t="s">
        <v>38</v>
      </c>
      <c r="AR16" s="261" t="s">
        <v>47</v>
      </c>
      <c r="AS16" s="262" t="s">
        <v>40</v>
      </c>
      <c r="AT16" s="262" t="s">
        <v>40</v>
      </c>
      <c r="AU16" s="262" t="s">
        <v>38</v>
      </c>
      <c r="AV16" s="262" t="s">
        <v>38</v>
      </c>
      <c r="AW16" s="263" t="s">
        <v>50</v>
      </c>
      <c r="AX16" s="265" t="s">
        <v>38</v>
      </c>
      <c r="AY16" s="368"/>
      <c r="AZ16" s="368"/>
      <c r="BA16" s="368"/>
    </row>
    <row r="17" spans="1:53" ht="16.5" customHeight="1" x14ac:dyDescent="0.15">
      <c r="A17" s="39" t="s">
        <v>47</v>
      </c>
      <c r="B17" s="13" t="s">
        <v>40</v>
      </c>
      <c r="C17" s="13" t="s">
        <v>40</v>
      </c>
      <c r="D17" s="13" t="s">
        <v>40</v>
      </c>
      <c r="E17" s="13" t="s">
        <v>38</v>
      </c>
      <c r="F17" s="129" t="s">
        <v>51</v>
      </c>
      <c r="G17" s="23" t="s">
        <v>38</v>
      </c>
      <c r="H17" s="21"/>
      <c r="I17" s="15">
        <v>320000</v>
      </c>
      <c r="J17" s="16">
        <v>0</v>
      </c>
      <c r="K17" s="16">
        <v>0</v>
      </c>
      <c r="L17" s="16">
        <v>320000</v>
      </c>
      <c r="M17" s="214">
        <v>374760</v>
      </c>
      <c r="N17" s="80">
        <v>374760</v>
      </c>
      <c r="O17" s="16">
        <v>0</v>
      </c>
      <c r="P17" s="16">
        <v>0</v>
      </c>
      <c r="Q17" s="214">
        <v>54760</v>
      </c>
      <c r="R17" s="224">
        <f t="shared" si="0"/>
        <v>117.1125</v>
      </c>
      <c r="S17" s="225">
        <f t="shared" si="1"/>
        <v>100</v>
      </c>
      <c r="T17" s="226">
        <f>IF(OR(N17="", N64="", N64=0), "", N17/N$64*100)</f>
        <v>0.24780987869522608</v>
      </c>
      <c r="U17" s="242">
        <v>1303000</v>
      </c>
      <c r="V17" s="214">
        <v>0</v>
      </c>
      <c r="W17" s="214">
        <v>0</v>
      </c>
      <c r="X17" s="214">
        <v>1303000</v>
      </c>
      <c r="Y17" s="243">
        <v>272000</v>
      </c>
      <c r="Z17" s="85">
        <v>272000</v>
      </c>
      <c r="AA17" s="243">
        <v>0</v>
      </c>
      <c r="AB17" s="243">
        <v>0</v>
      </c>
      <c r="AC17" s="224">
        <f t="shared" si="2"/>
        <v>20.874904067536455</v>
      </c>
      <c r="AD17" s="225">
        <f t="shared" si="3"/>
        <v>100</v>
      </c>
      <c r="AE17" s="226">
        <f>IF(OR(Z17="", Z64="", Z64=0), "", Z17/Z$64*100)</f>
        <v>0.17559291756812434</v>
      </c>
      <c r="AF17" s="18">
        <v>102760</v>
      </c>
      <c r="AG17" s="17">
        <f t="shared" si="4"/>
        <v>37.779411764705884</v>
      </c>
      <c r="AH17" s="20">
        <f t="shared" si="5"/>
        <v>7.2216961127101742E-2</v>
      </c>
      <c r="AI17" s="24">
        <f t="shared" si="6"/>
        <v>102760</v>
      </c>
      <c r="AJ17" s="260" t="s">
        <v>38</v>
      </c>
      <c r="AK17" s="261" t="s">
        <v>47</v>
      </c>
      <c r="AL17" s="262" t="s">
        <v>40</v>
      </c>
      <c r="AM17" s="262" t="s">
        <v>40</v>
      </c>
      <c r="AN17" s="262" t="s">
        <v>40</v>
      </c>
      <c r="AO17" s="262" t="s">
        <v>38</v>
      </c>
      <c r="AP17" s="263" t="s">
        <v>51</v>
      </c>
      <c r="AQ17" s="264" t="s">
        <v>38</v>
      </c>
      <c r="AR17" s="261" t="s">
        <v>47</v>
      </c>
      <c r="AS17" s="262" t="s">
        <v>40</v>
      </c>
      <c r="AT17" s="262" t="s">
        <v>40</v>
      </c>
      <c r="AU17" s="262" t="s">
        <v>40</v>
      </c>
      <c r="AV17" s="262" t="s">
        <v>38</v>
      </c>
      <c r="AW17" s="263" t="s">
        <v>51</v>
      </c>
      <c r="AX17" s="265" t="s">
        <v>38</v>
      </c>
      <c r="AY17" s="368"/>
      <c r="AZ17" s="368"/>
      <c r="BA17" s="368"/>
    </row>
    <row r="18" spans="1:53" s="115" customFormat="1" ht="16.5" customHeight="1" thickBot="1" x14ac:dyDescent="0.2">
      <c r="A18" s="116" t="s">
        <v>47</v>
      </c>
      <c r="B18" s="117" t="s">
        <v>40</v>
      </c>
      <c r="C18" s="117" t="s">
        <v>40</v>
      </c>
      <c r="D18" s="117" t="s">
        <v>40</v>
      </c>
      <c r="E18" s="117" t="s">
        <v>52</v>
      </c>
      <c r="F18" s="118" t="s">
        <v>53</v>
      </c>
      <c r="G18" s="119" t="s">
        <v>46</v>
      </c>
      <c r="H18" s="120"/>
      <c r="I18" s="121">
        <v>320000</v>
      </c>
      <c r="J18" s="122">
        <v>0</v>
      </c>
      <c r="K18" s="122">
        <v>0</v>
      </c>
      <c r="L18" s="122">
        <v>320000</v>
      </c>
      <c r="M18" s="215">
        <v>374760</v>
      </c>
      <c r="N18" s="123">
        <v>374760</v>
      </c>
      <c r="O18" s="122">
        <v>0</v>
      </c>
      <c r="P18" s="122">
        <v>0</v>
      </c>
      <c r="Q18" s="215">
        <v>54760</v>
      </c>
      <c r="R18" s="227">
        <f t="shared" si="0"/>
        <v>117.1125</v>
      </c>
      <c r="S18" s="228">
        <f t="shared" si="1"/>
        <v>100</v>
      </c>
      <c r="T18" s="229">
        <f>IF(OR(N18="", N64="", N64=0), "", N18/N$64*100)</f>
        <v>0.24780987869522608</v>
      </c>
      <c r="U18" s="244">
        <v>1303000</v>
      </c>
      <c r="V18" s="215">
        <v>0</v>
      </c>
      <c r="W18" s="215">
        <v>0</v>
      </c>
      <c r="X18" s="215">
        <v>1303000</v>
      </c>
      <c r="Y18" s="245">
        <v>272000</v>
      </c>
      <c r="Z18" s="126">
        <v>272000</v>
      </c>
      <c r="AA18" s="245">
        <v>0</v>
      </c>
      <c r="AB18" s="245">
        <v>0</v>
      </c>
      <c r="AC18" s="227">
        <f t="shared" si="2"/>
        <v>20.874904067536455</v>
      </c>
      <c r="AD18" s="228">
        <f t="shared" si="3"/>
        <v>100</v>
      </c>
      <c r="AE18" s="229">
        <f>IF(OR(Z18="", Z64="", Z64=0), "", Z18/Z$64*100)</f>
        <v>0.17559291756812434</v>
      </c>
      <c r="AF18" s="127">
        <v>102760</v>
      </c>
      <c r="AG18" s="124">
        <f t="shared" si="4"/>
        <v>37.779411764705884</v>
      </c>
      <c r="AH18" s="125">
        <f t="shared" si="5"/>
        <v>7.2216961127101742E-2</v>
      </c>
      <c r="AI18" s="128">
        <f t="shared" si="6"/>
        <v>102760</v>
      </c>
      <c r="AJ18" s="266" t="s">
        <v>38</v>
      </c>
      <c r="AK18" s="267" t="s">
        <v>47</v>
      </c>
      <c r="AL18" s="268" t="s">
        <v>40</v>
      </c>
      <c r="AM18" s="268" t="s">
        <v>40</v>
      </c>
      <c r="AN18" s="268" t="s">
        <v>40</v>
      </c>
      <c r="AO18" s="268" t="s">
        <v>52</v>
      </c>
      <c r="AP18" s="269" t="s">
        <v>53</v>
      </c>
      <c r="AQ18" s="270" t="s">
        <v>46</v>
      </c>
      <c r="AR18" s="267" t="s">
        <v>47</v>
      </c>
      <c r="AS18" s="268" t="s">
        <v>40</v>
      </c>
      <c r="AT18" s="268" t="s">
        <v>40</v>
      </c>
      <c r="AU18" s="268" t="s">
        <v>40</v>
      </c>
      <c r="AV18" s="268" t="s">
        <v>52</v>
      </c>
      <c r="AW18" s="269" t="s">
        <v>53</v>
      </c>
      <c r="AX18" s="271" t="s">
        <v>46</v>
      </c>
      <c r="AY18" s="369"/>
      <c r="AZ18" s="369"/>
      <c r="BA18" s="369"/>
    </row>
    <row r="19" spans="1:53" ht="16.5" customHeight="1" x14ac:dyDescent="0.15">
      <c r="A19" s="28" t="s">
        <v>54</v>
      </c>
      <c r="B19" s="29" t="s">
        <v>38</v>
      </c>
      <c r="C19" s="29" t="s">
        <v>38</v>
      </c>
      <c r="D19" s="29" t="s">
        <v>38</v>
      </c>
      <c r="E19" s="29" t="s">
        <v>38</v>
      </c>
      <c r="F19" s="30" t="s">
        <v>55</v>
      </c>
      <c r="G19" s="31" t="s">
        <v>38</v>
      </c>
      <c r="H19" s="32"/>
      <c r="I19" s="33">
        <v>12698000</v>
      </c>
      <c r="J19" s="34">
        <v>167279000</v>
      </c>
      <c r="K19" s="34">
        <v>7349000</v>
      </c>
      <c r="L19" s="34">
        <v>187326000</v>
      </c>
      <c r="M19" s="213">
        <v>147432618</v>
      </c>
      <c r="N19" s="79">
        <v>147432618</v>
      </c>
      <c r="O19" s="34">
        <v>0</v>
      </c>
      <c r="P19" s="34">
        <v>0</v>
      </c>
      <c r="Q19" s="213">
        <v>-39893382</v>
      </c>
      <c r="R19" s="221">
        <f t="shared" si="0"/>
        <v>78.703766695493414</v>
      </c>
      <c r="S19" s="222">
        <f t="shared" si="1"/>
        <v>100</v>
      </c>
      <c r="T19" s="223">
        <f>IF(OR(N19="", N64="", N64=0), "", N19/N$64*100)</f>
        <v>97.4897512602722</v>
      </c>
      <c r="U19" s="240">
        <v>87717000</v>
      </c>
      <c r="V19" s="213">
        <v>70402000</v>
      </c>
      <c r="W19" s="213">
        <v>0</v>
      </c>
      <c r="X19" s="213">
        <v>158119000</v>
      </c>
      <c r="Y19" s="241">
        <v>150600389</v>
      </c>
      <c r="Z19" s="84">
        <v>150600389</v>
      </c>
      <c r="AA19" s="241">
        <v>0</v>
      </c>
      <c r="AB19" s="241">
        <v>0</v>
      </c>
      <c r="AC19" s="221">
        <f t="shared" si="2"/>
        <v>95.244966765537356</v>
      </c>
      <c r="AD19" s="222">
        <f t="shared" si="3"/>
        <v>100</v>
      </c>
      <c r="AE19" s="223">
        <f>IF(OR(Z19="", Z64="", Z64=0), "", Z19/Z$64*100)</f>
        <v>97.221917983104632</v>
      </c>
      <c r="AF19" s="37">
        <v>-3167771</v>
      </c>
      <c r="AG19" s="35">
        <f t="shared" si="4"/>
        <v>-2.1034281657798375</v>
      </c>
      <c r="AH19" s="36">
        <f t="shared" si="5"/>
        <v>0.26783327716756844</v>
      </c>
      <c r="AI19" s="38">
        <f t="shared" si="6"/>
        <v>-3167771</v>
      </c>
      <c r="AJ19" s="254" t="s">
        <v>38</v>
      </c>
      <c r="AK19" s="255" t="s">
        <v>54</v>
      </c>
      <c r="AL19" s="256" t="s">
        <v>38</v>
      </c>
      <c r="AM19" s="256" t="s">
        <v>38</v>
      </c>
      <c r="AN19" s="256" t="s">
        <v>38</v>
      </c>
      <c r="AO19" s="256" t="s">
        <v>38</v>
      </c>
      <c r="AP19" s="257" t="s">
        <v>55</v>
      </c>
      <c r="AQ19" s="258" t="s">
        <v>38</v>
      </c>
      <c r="AR19" s="255" t="s">
        <v>54</v>
      </c>
      <c r="AS19" s="256" t="s">
        <v>38</v>
      </c>
      <c r="AT19" s="256" t="s">
        <v>38</v>
      </c>
      <c r="AU19" s="256" t="s">
        <v>38</v>
      </c>
      <c r="AV19" s="256" t="s">
        <v>38</v>
      </c>
      <c r="AW19" s="257" t="s">
        <v>55</v>
      </c>
      <c r="AX19" s="259" t="s">
        <v>38</v>
      </c>
      <c r="AY19" s="367"/>
      <c r="AZ19" s="367"/>
      <c r="BA19" s="367"/>
    </row>
    <row r="20" spans="1:53" ht="16.5" customHeight="1" x14ac:dyDescent="0.15">
      <c r="A20" s="39" t="s">
        <v>54</v>
      </c>
      <c r="B20" s="13" t="s">
        <v>56</v>
      </c>
      <c r="C20" s="13" t="s">
        <v>38</v>
      </c>
      <c r="D20" s="13" t="s">
        <v>38</v>
      </c>
      <c r="E20" s="13" t="s">
        <v>38</v>
      </c>
      <c r="F20" s="14" t="s">
        <v>57</v>
      </c>
      <c r="G20" s="23" t="s">
        <v>38</v>
      </c>
      <c r="H20" s="21"/>
      <c r="I20" s="15">
        <v>2772000</v>
      </c>
      <c r="J20" s="16">
        <v>0</v>
      </c>
      <c r="K20" s="16">
        <v>0</v>
      </c>
      <c r="L20" s="16">
        <v>2772000</v>
      </c>
      <c r="M20" s="214">
        <v>2772000</v>
      </c>
      <c r="N20" s="80">
        <v>2772000</v>
      </c>
      <c r="O20" s="16">
        <v>0</v>
      </c>
      <c r="P20" s="16">
        <v>0</v>
      </c>
      <c r="Q20" s="214">
        <v>0</v>
      </c>
      <c r="R20" s="224">
        <f t="shared" si="0"/>
        <v>100</v>
      </c>
      <c r="S20" s="225">
        <f t="shared" si="1"/>
        <v>100</v>
      </c>
      <c r="T20" s="226">
        <f>IF(OR(N20="", N64="", N64=0), "", N20/N$64*100)</f>
        <v>1.8329837329041703</v>
      </c>
      <c r="U20" s="242">
        <v>0</v>
      </c>
      <c r="V20" s="214">
        <v>751000</v>
      </c>
      <c r="W20" s="214">
        <v>0</v>
      </c>
      <c r="X20" s="214">
        <v>751000</v>
      </c>
      <c r="Y20" s="243">
        <v>728000</v>
      </c>
      <c r="Z20" s="85">
        <v>728000</v>
      </c>
      <c r="AA20" s="243">
        <v>0</v>
      </c>
      <c r="AB20" s="243">
        <v>0</v>
      </c>
      <c r="AC20" s="224">
        <f t="shared" si="2"/>
        <v>96.937416777629821</v>
      </c>
      <c r="AD20" s="225">
        <f t="shared" si="3"/>
        <v>100</v>
      </c>
      <c r="AE20" s="226">
        <f>IF(OR(Z20="", Z64="", Z64=0), "", Z20/Z$64*100)</f>
        <v>0.46996927937350924</v>
      </c>
      <c r="AF20" s="18">
        <v>2044000</v>
      </c>
      <c r="AG20" s="17">
        <f t="shared" si="4"/>
        <v>280.76923076923077</v>
      </c>
      <c r="AH20" s="20">
        <f t="shared" si="5"/>
        <v>1.363014453530661</v>
      </c>
      <c r="AI20" s="24">
        <f t="shared" si="6"/>
        <v>2044000</v>
      </c>
      <c r="AJ20" s="260" t="s">
        <v>38</v>
      </c>
      <c r="AK20" s="261" t="s">
        <v>54</v>
      </c>
      <c r="AL20" s="262" t="s">
        <v>56</v>
      </c>
      <c r="AM20" s="262" t="s">
        <v>38</v>
      </c>
      <c r="AN20" s="262" t="s">
        <v>38</v>
      </c>
      <c r="AO20" s="262" t="s">
        <v>38</v>
      </c>
      <c r="AP20" s="263" t="s">
        <v>57</v>
      </c>
      <c r="AQ20" s="264" t="s">
        <v>38</v>
      </c>
      <c r="AR20" s="261" t="s">
        <v>54</v>
      </c>
      <c r="AS20" s="262" t="s">
        <v>56</v>
      </c>
      <c r="AT20" s="262" t="s">
        <v>38</v>
      </c>
      <c r="AU20" s="262" t="s">
        <v>38</v>
      </c>
      <c r="AV20" s="262" t="s">
        <v>38</v>
      </c>
      <c r="AW20" s="263" t="s">
        <v>57</v>
      </c>
      <c r="AX20" s="265" t="s">
        <v>38</v>
      </c>
      <c r="AY20" s="368"/>
      <c r="AZ20" s="368"/>
      <c r="BA20" s="368"/>
    </row>
    <row r="21" spans="1:53" ht="16.5" customHeight="1" thickBot="1" x14ac:dyDescent="0.2">
      <c r="A21" s="40" t="s">
        <v>54</v>
      </c>
      <c r="B21" s="41" t="s">
        <v>56</v>
      </c>
      <c r="C21" s="41" t="s">
        <v>40</v>
      </c>
      <c r="D21" s="41" t="s">
        <v>38</v>
      </c>
      <c r="E21" s="41" t="s">
        <v>38</v>
      </c>
      <c r="F21" s="42" t="s">
        <v>58</v>
      </c>
      <c r="G21" s="43" t="s">
        <v>38</v>
      </c>
      <c r="H21" s="44"/>
      <c r="I21" s="45">
        <v>2772000</v>
      </c>
      <c r="J21" s="46">
        <v>0</v>
      </c>
      <c r="K21" s="46">
        <v>0</v>
      </c>
      <c r="L21" s="46">
        <v>2772000</v>
      </c>
      <c r="M21" s="215">
        <v>2772000</v>
      </c>
      <c r="N21" s="81">
        <v>2772000</v>
      </c>
      <c r="O21" s="46">
        <v>0</v>
      </c>
      <c r="P21" s="46">
        <v>0</v>
      </c>
      <c r="Q21" s="215">
        <v>0</v>
      </c>
      <c r="R21" s="227">
        <f t="shared" si="0"/>
        <v>100</v>
      </c>
      <c r="S21" s="228">
        <f t="shared" si="1"/>
        <v>100</v>
      </c>
      <c r="T21" s="229">
        <f>IF(OR(N21="", N64="", N64=0), "", N21/N$64*100)</f>
        <v>1.8329837329041703</v>
      </c>
      <c r="U21" s="244">
        <v>0</v>
      </c>
      <c r="V21" s="215">
        <v>751000</v>
      </c>
      <c r="W21" s="215">
        <v>0</v>
      </c>
      <c r="X21" s="215">
        <v>751000</v>
      </c>
      <c r="Y21" s="245">
        <v>728000</v>
      </c>
      <c r="Z21" s="86">
        <v>728000</v>
      </c>
      <c r="AA21" s="245">
        <v>0</v>
      </c>
      <c r="AB21" s="245">
        <v>0</v>
      </c>
      <c r="AC21" s="227">
        <f t="shared" si="2"/>
        <v>96.937416777629821</v>
      </c>
      <c r="AD21" s="228">
        <f t="shared" si="3"/>
        <v>100</v>
      </c>
      <c r="AE21" s="229">
        <f>IF(OR(Z21="", Z64="", Z64=0), "", Z21/Z$64*100)</f>
        <v>0.46996927937350924</v>
      </c>
      <c r="AF21" s="49">
        <v>2044000</v>
      </c>
      <c r="AG21" s="47">
        <f t="shared" si="4"/>
        <v>280.76923076923077</v>
      </c>
      <c r="AH21" s="48">
        <f t="shared" si="5"/>
        <v>1.363014453530661</v>
      </c>
      <c r="AI21" s="50">
        <f t="shared" si="6"/>
        <v>2044000</v>
      </c>
      <c r="AJ21" s="266" t="s">
        <v>38</v>
      </c>
      <c r="AK21" s="267" t="s">
        <v>54</v>
      </c>
      <c r="AL21" s="268" t="s">
        <v>56</v>
      </c>
      <c r="AM21" s="268" t="s">
        <v>40</v>
      </c>
      <c r="AN21" s="268" t="s">
        <v>38</v>
      </c>
      <c r="AO21" s="268" t="s">
        <v>38</v>
      </c>
      <c r="AP21" s="269" t="s">
        <v>58</v>
      </c>
      <c r="AQ21" s="270" t="s">
        <v>38</v>
      </c>
      <c r="AR21" s="267" t="s">
        <v>54</v>
      </c>
      <c r="AS21" s="268" t="s">
        <v>56</v>
      </c>
      <c r="AT21" s="268" t="s">
        <v>40</v>
      </c>
      <c r="AU21" s="268" t="s">
        <v>38</v>
      </c>
      <c r="AV21" s="268" t="s">
        <v>38</v>
      </c>
      <c r="AW21" s="269" t="s">
        <v>58</v>
      </c>
      <c r="AX21" s="271" t="s">
        <v>38</v>
      </c>
      <c r="AY21" s="369"/>
      <c r="AZ21" s="369"/>
      <c r="BA21" s="369"/>
    </row>
    <row r="22" spans="1:53" ht="16.5" customHeight="1" x14ac:dyDescent="0.15">
      <c r="A22" s="28" t="s">
        <v>54</v>
      </c>
      <c r="B22" s="29" t="s">
        <v>56</v>
      </c>
      <c r="C22" s="29" t="s">
        <v>40</v>
      </c>
      <c r="D22" s="29" t="s">
        <v>59</v>
      </c>
      <c r="E22" s="29" t="s">
        <v>38</v>
      </c>
      <c r="F22" s="30" t="s">
        <v>60</v>
      </c>
      <c r="G22" s="31" t="s">
        <v>38</v>
      </c>
      <c r="H22" s="32"/>
      <c r="I22" s="33">
        <v>2772000</v>
      </c>
      <c r="J22" s="34">
        <v>0</v>
      </c>
      <c r="K22" s="34">
        <v>0</v>
      </c>
      <c r="L22" s="34">
        <v>2772000</v>
      </c>
      <c r="M22" s="213">
        <v>2772000</v>
      </c>
      <c r="N22" s="79">
        <v>2772000</v>
      </c>
      <c r="O22" s="34">
        <v>0</v>
      </c>
      <c r="P22" s="34">
        <v>0</v>
      </c>
      <c r="Q22" s="213">
        <v>0</v>
      </c>
      <c r="R22" s="221">
        <f t="shared" si="0"/>
        <v>100</v>
      </c>
      <c r="S22" s="222">
        <f t="shared" si="1"/>
        <v>100</v>
      </c>
      <c r="T22" s="223">
        <f>IF(OR(N22="", N64="", N64=0), "", N22/N$64*100)</f>
        <v>1.8329837329041703</v>
      </c>
      <c r="U22" s="240" t="s">
        <v>38</v>
      </c>
      <c r="V22" s="213" t="s">
        <v>38</v>
      </c>
      <c r="W22" s="213" t="s">
        <v>38</v>
      </c>
      <c r="X22" s="213" t="s">
        <v>38</v>
      </c>
      <c r="Y22" s="241" t="s">
        <v>38</v>
      </c>
      <c r="Z22" s="84">
        <v>0</v>
      </c>
      <c r="AA22" s="241" t="s">
        <v>38</v>
      </c>
      <c r="AB22" s="241" t="s">
        <v>38</v>
      </c>
      <c r="AC22" s="221" t="str">
        <f t="shared" si="2"/>
        <v/>
      </c>
      <c r="AD22" s="222" t="str">
        <f t="shared" si="3"/>
        <v/>
      </c>
      <c r="AE22" s="223">
        <f>IF(OR(Z22="", Z64="", Z64=0), "", Z22/Z$64*100)</f>
        <v>0</v>
      </c>
      <c r="AF22" s="37">
        <v>2772000</v>
      </c>
      <c r="AG22" s="35" t="str">
        <f t="shared" si="4"/>
        <v>皆増</v>
      </c>
      <c r="AH22" s="36">
        <f t="shared" si="5"/>
        <v>1.8329837329041703</v>
      </c>
      <c r="AI22" s="38">
        <f t="shared" si="6"/>
        <v>2772000</v>
      </c>
      <c r="AJ22" s="254" t="s">
        <v>38</v>
      </c>
      <c r="AK22" s="255" t="s">
        <v>54</v>
      </c>
      <c r="AL22" s="256" t="s">
        <v>56</v>
      </c>
      <c r="AM22" s="256" t="s">
        <v>40</v>
      </c>
      <c r="AN22" s="256" t="s">
        <v>59</v>
      </c>
      <c r="AO22" s="256" t="s">
        <v>38</v>
      </c>
      <c r="AP22" s="257" t="s">
        <v>60</v>
      </c>
      <c r="AQ22" s="258" t="s">
        <v>38</v>
      </c>
      <c r="AR22" s="255" t="s">
        <v>38</v>
      </c>
      <c r="AS22" s="256" t="s">
        <v>38</v>
      </c>
      <c r="AT22" s="256" t="s">
        <v>38</v>
      </c>
      <c r="AU22" s="256" t="s">
        <v>38</v>
      </c>
      <c r="AV22" s="256" t="s">
        <v>38</v>
      </c>
      <c r="AW22" s="257" t="s">
        <v>38</v>
      </c>
      <c r="AX22" s="259" t="s">
        <v>38</v>
      </c>
      <c r="AY22" s="367"/>
      <c r="AZ22" s="367"/>
      <c r="BA22" s="367"/>
    </row>
    <row r="23" spans="1:53" s="115" customFormat="1" ht="16.5" customHeight="1" thickBot="1" x14ac:dyDescent="0.2">
      <c r="A23" s="116" t="s">
        <v>54</v>
      </c>
      <c r="B23" s="117" t="s">
        <v>56</v>
      </c>
      <c r="C23" s="117" t="s">
        <v>40</v>
      </c>
      <c r="D23" s="117" t="s">
        <v>59</v>
      </c>
      <c r="E23" s="117" t="s">
        <v>61</v>
      </c>
      <c r="F23" s="118" t="s">
        <v>60</v>
      </c>
      <c r="G23" s="119" t="s">
        <v>46</v>
      </c>
      <c r="H23" s="120" t="s">
        <v>139</v>
      </c>
      <c r="I23" s="121">
        <v>320000</v>
      </c>
      <c r="J23" s="122">
        <v>0</v>
      </c>
      <c r="K23" s="122">
        <v>0</v>
      </c>
      <c r="L23" s="122">
        <v>320000</v>
      </c>
      <c r="M23" s="215">
        <v>374760</v>
      </c>
      <c r="N23" s="123">
        <v>374760</v>
      </c>
      <c r="O23" s="122">
        <v>0</v>
      </c>
      <c r="P23" s="122">
        <v>0</v>
      </c>
      <c r="Q23" s="215">
        <v>54760</v>
      </c>
      <c r="R23" s="227">
        <f t="shared" ref="R23" si="7">IF(OR(N23="", L23="", L23=0), "", N23/L23*100)</f>
        <v>117.1125</v>
      </c>
      <c r="S23" s="228">
        <f t="shared" ref="S23" si="8">IF(OR(N23="", M23="", M23=0), "", N23/M23*100)</f>
        <v>100</v>
      </c>
      <c r="T23" s="229">
        <f>IF(OR(N23="", N69="", N69=0), "", N23/N$64*100)</f>
        <v>0.24780987869522608</v>
      </c>
      <c r="U23" s="244">
        <v>1303000</v>
      </c>
      <c r="V23" s="215">
        <v>0</v>
      </c>
      <c r="W23" s="215">
        <v>0</v>
      </c>
      <c r="X23" s="215">
        <v>1303000</v>
      </c>
      <c r="Y23" s="245">
        <v>272000</v>
      </c>
      <c r="Z23" s="126">
        <v>272000</v>
      </c>
      <c r="AA23" s="245">
        <v>0</v>
      </c>
      <c r="AB23" s="245">
        <v>0</v>
      </c>
      <c r="AC23" s="227">
        <f t="shared" si="2"/>
        <v>20.874904067536455</v>
      </c>
      <c r="AD23" s="228">
        <f t="shared" si="3"/>
        <v>100</v>
      </c>
      <c r="AE23" s="229">
        <f>IF(OR(Z23="", Z69="", Z69=0), "", Z23/Z$64*100)</f>
        <v>0.17559291756812434</v>
      </c>
      <c r="AF23" s="127">
        <v>102760</v>
      </c>
      <c r="AG23" s="124">
        <f t="shared" si="4"/>
        <v>37.779411764705884</v>
      </c>
      <c r="AH23" s="125">
        <f t="shared" ref="AH23" si="9">IF(T23="", IF(AE23="", "", 0-AE23), IF(AE23="", T23, T23-AE23))</f>
        <v>7.2216961127101742E-2</v>
      </c>
      <c r="AI23" s="128">
        <f t="shared" si="6"/>
        <v>102760</v>
      </c>
      <c r="AJ23" s="266" t="s">
        <v>38</v>
      </c>
      <c r="AK23" s="267" t="s">
        <v>54</v>
      </c>
      <c r="AL23" s="268" t="s">
        <v>56</v>
      </c>
      <c r="AM23" s="268" t="s">
        <v>40</v>
      </c>
      <c r="AN23" s="268" t="s">
        <v>59</v>
      </c>
      <c r="AO23" s="268" t="s">
        <v>61</v>
      </c>
      <c r="AP23" s="269" t="s">
        <v>60</v>
      </c>
      <c r="AQ23" s="270" t="s">
        <v>46</v>
      </c>
      <c r="AR23" s="267" t="s">
        <v>38</v>
      </c>
      <c r="AS23" s="268" t="s">
        <v>38</v>
      </c>
      <c r="AT23" s="268" t="s">
        <v>38</v>
      </c>
      <c r="AU23" s="268" t="s">
        <v>38</v>
      </c>
      <c r="AV23" s="268" t="s">
        <v>38</v>
      </c>
      <c r="AW23" s="269" t="s">
        <v>38</v>
      </c>
      <c r="AX23" s="271" t="s">
        <v>38</v>
      </c>
      <c r="AY23" s="369"/>
      <c r="AZ23" s="369"/>
      <c r="BA23" s="369"/>
    </row>
    <row r="24" spans="1:53" ht="16.5" customHeight="1" x14ac:dyDescent="0.15">
      <c r="A24" s="28" t="s">
        <v>54</v>
      </c>
      <c r="B24" s="29" t="s">
        <v>56</v>
      </c>
      <c r="C24" s="29" t="s">
        <v>40</v>
      </c>
      <c r="D24" s="29" t="s">
        <v>62</v>
      </c>
      <c r="E24" s="29" t="s">
        <v>38</v>
      </c>
      <c r="F24" s="30" t="s">
        <v>63</v>
      </c>
      <c r="G24" s="31" t="s">
        <v>38</v>
      </c>
      <c r="H24" s="32"/>
      <c r="I24" s="33">
        <v>0</v>
      </c>
      <c r="J24" s="34">
        <v>0</v>
      </c>
      <c r="K24" s="34">
        <v>0</v>
      </c>
      <c r="L24" s="34">
        <v>0</v>
      </c>
      <c r="M24" s="213">
        <v>0</v>
      </c>
      <c r="N24" s="79">
        <v>0</v>
      </c>
      <c r="O24" s="34">
        <v>0</v>
      </c>
      <c r="P24" s="34">
        <v>0</v>
      </c>
      <c r="Q24" s="213">
        <v>0</v>
      </c>
      <c r="R24" s="221" t="str">
        <f t="shared" si="0"/>
        <v/>
      </c>
      <c r="S24" s="222" t="str">
        <f t="shared" si="1"/>
        <v/>
      </c>
      <c r="T24" s="223">
        <f>IF(OR(N24="", N64="", N64=0), "", N24/N$64*100)</f>
        <v>0</v>
      </c>
      <c r="U24" s="240">
        <v>0</v>
      </c>
      <c r="V24" s="213">
        <v>751000</v>
      </c>
      <c r="W24" s="213">
        <v>0</v>
      </c>
      <c r="X24" s="213">
        <v>751000</v>
      </c>
      <c r="Y24" s="241">
        <v>728000</v>
      </c>
      <c r="Z24" s="84">
        <v>728000</v>
      </c>
      <c r="AA24" s="241">
        <v>0</v>
      </c>
      <c r="AB24" s="241">
        <v>0</v>
      </c>
      <c r="AC24" s="221">
        <f t="shared" si="2"/>
        <v>96.937416777629821</v>
      </c>
      <c r="AD24" s="222">
        <f t="shared" si="3"/>
        <v>100</v>
      </c>
      <c r="AE24" s="223">
        <f>IF(OR(Z24="", Z64="", Z64=0), "", Z24/Z$64*100)</f>
        <v>0.46996927937350924</v>
      </c>
      <c r="AF24" s="37">
        <v>-728000</v>
      </c>
      <c r="AG24" s="35" t="str">
        <f t="shared" si="4"/>
        <v>皆減</v>
      </c>
      <c r="AH24" s="36">
        <f t="shared" si="5"/>
        <v>-0.46996927937350924</v>
      </c>
      <c r="AI24" s="38">
        <f t="shared" si="6"/>
        <v>-728000</v>
      </c>
      <c r="AJ24" s="254" t="s">
        <v>38</v>
      </c>
      <c r="AK24" s="255" t="s">
        <v>54</v>
      </c>
      <c r="AL24" s="256" t="s">
        <v>56</v>
      </c>
      <c r="AM24" s="256" t="s">
        <v>40</v>
      </c>
      <c r="AN24" s="256" t="s">
        <v>62</v>
      </c>
      <c r="AO24" s="256" t="s">
        <v>38</v>
      </c>
      <c r="AP24" s="257" t="s">
        <v>63</v>
      </c>
      <c r="AQ24" s="258" t="s">
        <v>38</v>
      </c>
      <c r="AR24" s="255" t="s">
        <v>54</v>
      </c>
      <c r="AS24" s="256" t="s">
        <v>56</v>
      </c>
      <c r="AT24" s="256" t="s">
        <v>40</v>
      </c>
      <c r="AU24" s="256" t="s">
        <v>62</v>
      </c>
      <c r="AV24" s="256" t="s">
        <v>38</v>
      </c>
      <c r="AW24" s="257" t="s">
        <v>63</v>
      </c>
      <c r="AX24" s="259" t="s">
        <v>38</v>
      </c>
      <c r="AY24" s="367"/>
      <c r="AZ24" s="367"/>
      <c r="BA24" s="367"/>
    </row>
    <row r="25" spans="1:53" s="115" customFormat="1" ht="16.5" customHeight="1" thickBot="1" x14ac:dyDescent="0.2">
      <c r="A25" s="116" t="s">
        <v>54</v>
      </c>
      <c r="B25" s="117" t="s">
        <v>56</v>
      </c>
      <c r="C25" s="117" t="s">
        <v>40</v>
      </c>
      <c r="D25" s="117" t="s">
        <v>62</v>
      </c>
      <c r="E25" s="117" t="s">
        <v>61</v>
      </c>
      <c r="F25" s="118" t="s">
        <v>63</v>
      </c>
      <c r="G25" s="119" t="s">
        <v>46</v>
      </c>
      <c r="H25" s="120"/>
      <c r="I25" s="121">
        <v>0</v>
      </c>
      <c r="J25" s="122">
        <v>0</v>
      </c>
      <c r="K25" s="122">
        <v>0</v>
      </c>
      <c r="L25" s="122">
        <v>0</v>
      </c>
      <c r="M25" s="215">
        <v>0</v>
      </c>
      <c r="N25" s="123">
        <v>0</v>
      </c>
      <c r="O25" s="122">
        <v>0</v>
      </c>
      <c r="P25" s="122">
        <v>0</v>
      </c>
      <c r="Q25" s="215">
        <v>0</v>
      </c>
      <c r="R25" s="227" t="str">
        <f t="shared" si="0"/>
        <v/>
      </c>
      <c r="S25" s="228" t="str">
        <f t="shared" si="1"/>
        <v/>
      </c>
      <c r="T25" s="229">
        <f>IF(OR(N25="", N64="", N64=0), "", N25/N$64*100)</f>
        <v>0</v>
      </c>
      <c r="U25" s="244">
        <v>0</v>
      </c>
      <c r="V25" s="215">
        <v>751000</v>
      </c>
      <c r="W25" s="215">
        <v>0</v>
      </c>
      <c r="X25" s="215">
        <v>751000</v>
      </c>
      <c r="Y25" s="245">
        <v>728000</v>
      </c>
      <c r="Z25" s="126">
        <v>728000</v>
      </c>
      <c r="AA25" s="245">
        <v>0</v>
      </c>
      <c r="AB25" s="245">
        <v>0</v>
      </c>
      <c r="AC25" s="227">
        <f t="shared" si="2"/>
        <v>96.937416777629821</v>
      </c>
      <c r="AD25" s="228">
        <f t="shared" si="3"/>
        <v>100</v>
      </c>
      <c r="AE25" s="229">
        <f>IF(OR(Z25="", Z64="", Z64=0), "", Z25/Z$64*100)</f>
        <v>0.46996927937350924</v>
      </c>
      <c r="AF25" s="127">
        <v>-728000</v>
      </c>
      <c r="AG25" s="124" t="str">
        <f t="shared" si="4"/>
        <v>皆減</v>
      </c>
      <c r="AH25" s="125">
        <f t="shared" si="5"/>
        <v>-0.46996927937350924</v>
      </c>
      <c r="AI25" s="128">
        <f t="shared" si="6"/>
        <v>-728000</v>
      </c>
      <c r="AJ25" s="266" t="s">
        <v>38</v>
      </c>
      <c r="AK25" s="267" t="s">
        <v>54</v>
      </c>
      <c r="AL25" s="268" t="s">
        <v>56</v>
      </c>
      <c r="AM25" s="268" t="s">
        <v>40</v>
      </c>
      <c r="AN25" s="268" t="s">
        <v>62</v>
      </c>
      <c r="AO25" s="268" t="s">
        <v>61</v>
      </c>
      <c r="AP25" s="269" t="s">
        <v>63</v>
      </c>
      <c r="AQ25" s="270" t="s">
        <v>46</v>
      </c>
      <c r="AR25" s="267" t="s">
        <v>54</v>
      </c>
      <c r="AS25" s="268" t="s">
        <v>56</v>
      </c>
      <c r="AT25" s="268" t="s">
        <v>40</v>
      </c>
      <c r="AU25" s="268" t="s">
        <v>62</v>
      </c>
      <c r="AV25" s="268" t="s">
        <v>61</v>
      </c>
      <c r="AW25" s="269" t="s">
        <v>63</v>
      </c>
      <c r="AX25" s="271" t="s">
        <v>46</v>
      </c>
      <c r="AY25" s="369"/>
      <c r="AZ25" s="369"/>
      <c r="BA25" s="369"/>
    </row>
    <row r="26" spans="1:53" ht="16.5" customHeight="1" x14ac:dyDescent="0.15">
      <c r="A26" s="28" t="s">
        <v>54</v>
      </c>
      <c r="B26" s="29" t="s">
        <v>64</v>
      </c>
      <c r="C26" s="29" t="s">
        <v>38</v>
      </c>
      <c r="D26" s="29" t="s">
        <v>38</v>
      </c>
      <c r="E26" s="29" t="s">
        <v>38</v>
      </c>
      <c r="F26" s="30" t="s">
        <v>65</v>
      </c>
      <c r="G26" s="31" t="s">
        <v>38</v>
      </c>
      <c r="H26" s="32"/>
      <c r="I26" s="33">
        <v>9926000</v>
      </c>
      <c r="J26" s="34">
        <v>167279000</v>
      </c>
      <c r="K26" s="34">
        <v>7349000</v>
      </c>
      <c r="L26" s="34">
        <v>184554000</v>
      </c>
      <c r="M26" s="213">
        <v>144660618</v>
      </c>
      <c r="N26" s="79">
        <v>144660618</v>
      </c>
      <c r="O26" s="34">
        <v>0</v>
      </c>
      <c r="P26" s="34">
        <v>0</v>
      </c>
      <c r="Q26" s="213">
        <v>-39893382</v>
      </c>
      <c r="R26" s="221">
        <f t="shared" si="0"/>
        <v>78.383897395884134</v>
      </c>
      <c r="S26" s="222">
        <f t="shared" si="1"/>
        <v>100</v>
      </c>
      <c r="T26" s="223">
        <f>IF(OR(N26="", N64="", N64=0), "", N26/N$64*100)</f>
        <v>95.656767527368032</v>
      </c>
      <c r="U26" s="240">
        <v>87717000</v>
      </c>
      <c r="V26" s="213">
        <v>69651000</v>
      </c>
      <c r="W26" s="213">
        <v>0</v>
      </c>
      <c r="X26" s="213">
        <v>157368000</v>
      </c>
      <c r="Y26" s="241">
        <v>149872389</v>
      </c>
      <c r="Z26" s="84">
        <v>149872389</v>
      </c>
      <c r="AA26" s="241">
        <v>0</v>
      </c>
      <c r="AB26" s="241">
        <v>0</v>
      </c>
      <c r="AC26" s="221">
        <f t="shared" si="2"/>
        <v>95.236889964922995</v>
      </c>
      <c r="AD26" s="222">
        <f t="shared" si="3"/>
        <v>100</v>
      </c>
      <c r="AE26" s="223">
        <f>IF(OR(Z26="", Z64="", Z64=0), "", Z26/Z$64*100)</f>
        <v>96.751948703731117</v>
      </c>
      <c r="AF26" s="37">
        <v>-5211771</v>
      </c>
      <c r="AG26" s="35">
        <f t="shared" si="4"/>
        <v>-3.4774724248907511</v>
      </c>
      <c r="AH26" s="36">
        <f t="shared" si="5"/>
        <v>-1.0951811763630843</v>
      </c>
      <c r="AI26" s="38">
        <f t="shared" si="6"/>
        <v>-5211771</v>
      </c>
      <c r="AJ26" s="254" t="s">
        <v>38</v>
      </c>
      <c r="AK26" s="255" t="s">
        <v>54</v>
      </c>
      <c r="AL26" s="256" t="s">
        <v>64</v>
      </c>
      <c r="AM26" s="256" t="s">
        <v>38</v>
      </c>
      <c r="AN26" s="256" t="s">
        <v>38</v>
      </c>
      <c r="AO26" s="256" t="s">
        <v>38</v>
      </c>
      <c r="AP26" s="257" t="s">
        <v>65</v>
      </c>
      <c r="AQ26" s="258" t="s">
        <v>38</v>
      </c>
      <c r="AR26" s="255" t="s">
        <v>54</v>
      </c>
      <c r="AS26" s="256" t="s">
        <v>64</v>
      </c>
      <c r="AT26" s="256" t="s">
        <v>38</v>
      </c>
      <c r="AU26" s="256" t="s">
        <v>38</v>
      </c>
      <c r="AV26" s="256" t="s">
        <v>38</v>
      </c>
      <c r="AW26" s="257" t="s">
        <v>65</v>
      </c>
      <c r="AX26" s="259" t="s">
        <v>38</v>
      </c>
      <c r="AY26" s="367"/>
      <c r="AZ26" s="367"/>
      <c r="BA26" s="367"/>
    </row>
    <row r="27" spans="1:53" ht="16.5" customHeight="1" x14ac:dyDescent="0.15">
      <c r="A27" s="39" t="s">
        <v>54</v>
      </c>
      <c r="B27" s="13" t="s">
        <v>64</v>
      </c>
      <c r="C27" s="13" t="s">
        <v>64</v>
      </c>
      <c r="D27" s="13" t="s">
        <v>38</v>
      </c>
      <c r="E27" s="13" t="s">
        <v>38</v>
      </c>
      <c r="F27" s="14" t="s">
        <v>66</v>
      </c>
      <c r="G27" s="23" t="s">
        <v>38</v>
      </c>
      <c r="H27" s="21"/>
      <c r="I27" s="15">
        <v>0</v>
      </c>
      <c r="J27" s="16">
        <v>0</v>
      </c>
      <c r="K27" s="16">
        <v>0</v>
      </c>
      <c r="L27" s="16">
        <v>0</v>
      </c>
      <c r="M27" s="214">
        <v>0</v>
      </c>
      <c r="N27" s="80">
        <v>0</v>
      </c>
      <c r="O27" s="16">
        <v>0</v>
      </c>
      <c r="P27" s="16">
        <v>0</v>
      </c>
      <c r="Q27" s="214">
        <v>0</v>
      </c>
      <c r="R27" s="224" t="str">
        <f t="shared" si="0"/>
        <v/>
      </c>
      <c r="S27" s="225" t="str">
        <f t="shared" si="1"/>
        <v/>
      </c>
      <c r="T27" s="226">
        <f>IF(OR(N27="", N64="", N64=0), "", N27/N$64*100)</f>
        <v>0</v>
      </c>
      <c r="U27" s="242">
        <v>10652000</v>
      </c>
      <c r="V27" s="214">
        <v>-968000</v>
      </c>
      <c r="W27" s="214">
        <v>0</v>
      </c>
      <c r="X27" s="214">
        <v>9684000</v>
      </c>
      <c r="Y27" s="243">
        <v>9537389</v>
      </c>
      <c r="Z27" s="85">
        <v>9537389</v>
      </c>
      <c r="AA27" s="243">
        <v>0</v>
      </c>
      <c r="AB27" s="243">
        <v>0</v>
      </c>
      <c r="AC27" s="224">
        <f t="shared" si="2"/>
        <v>98.486049153242462</v>
      </c>
      <c r="AD27" s="225">
        <f t="shared" si="3"/>
        <v>100</v>
      </c>
      <c r="AE27" s="226">
        <f>IF(OR(Z27="", Z64="", Z64=0), "", Z27/Z$64*100)</f>
        <v>6.15697779592697</v>
      </c>
      <c r="AF27" s="18">
        <v>-9537389</v>
      </c>
      <c r="AG27" s="17" t="str">
        <f t="shared" si="4"/>
        <v>皆減</v>
      </c>
      <c r="AH27" s="20">
        <f t="shared" si="5"/>
        <v>-6.15697779592697</v>
      </c>
      <c r="AI27" s="24">
        <f t="shared" si="6"/>
        <v>-9537389</v>
      </c>
      <c r="AJ27" s="260" t="s">
        <v>38</v>
      </c>
      <c r="AK27" s="261" t="s">
        <v>54</v>
      </c>
      <c r="AL27" s="262" t="s">
        <v>64</v>
      </c>
      <c r="AM27" s="262" t="s">
        <v>64</v>
      </c>
      <c r="AN27" s="262" t="s">
        <v>38</v>
      </c>
      <c r="AO27" s="262" t="s">
        <v>38</v>
      </c>
      <c r="AP27" s="263" t="s">
        <v>66</v>
      </c>
      <c r="AQ27" s="264" t="s">
        <v>38</v>
      </c>
      <c r="AR27" s="261" t="s">
        <v>54</v>
      </c>
      <c r="AS27" s="262" t="s">
        <v>64</v>
      </c>
      <c r="AT27" s="262" t="s">
        <v>64</v>
      </c>
      <c r="AU27" s="262" t="s">
        <v>38</v>
      </c>
      <c r="AV27" s="262" t="s">
        <v>38</v>
      </c>
      <c r="AW27" s="263" t="s">
        <v>66</v>
      </c>
      <c r="AX27" s="265" t="s">
        <v>38</v>
      </c>
      <c r="AY27" s="368"/>
      <c r="AZ27" s="368"/>
      <c r="BA27" s="368"/>
    </row>
    <row r="28" spans="1:53" ht="16.5" customHeight="1" x14ac:dyDescent="0.15">
      <c r="A28" s="39" t="s">
        <v>54</v>
      </c>
      <c r="B28" s="13" t="s">
        <v>64</v>
      </c>
      <c r="C28" s="13" t="s">
        <v>64</v>
      </c>
      <c r="D28" s="13" t="s">
        <v>40</v>
      </c>
      <c r="E28" s="13" t="s">
        <v>38</v>
      </c>
      <c r="F28" s="14" t="s">
        <v>66</v>
      </c>
      <c r="G28" s="23" t="s">
        <v>38</v>
      </c>
      <c r="H28" s="21"/>
      <c r="I28" s="15">
        <v>0</v>
      </c>
      <c r="J28" s="16">
        <v>0</v>
      </c>
      <c r="K28" s="16">
        <v>0</v>
      </c>
      <c r="L28" s="16">
        <v>0</v>
      </c>
      <c r="M28" s="214">
        <v>0</v>
      </c>
      <c r="N28" s="80">
        <v>0</v>
      </c>
      <c r="O28" s="16">
        <v>0</v>
      </c>
      <c r="P28" s="16">
        <v>0</v>
      </c>
      <c r="Q28" s="214">
        <v>0</v>
      </c>
      <c r="R28" s="224" t="str">
        <f t="shared" si="0"/>
        <v/>
      </c>
      <c r="S28" s="225" t="str">
        <f t="shared" si="1"/>
        <v/>
      </c>
      <c r="T28" s="226">
        <f>IF(OR(N28="", N64="", N64=0), "", N28/N$64*100)</f>
        <v>0</v>
      </c>
      <c r="U28" s="242">
        <v>10652000</v>
      </c>
      <c r="V28" s="214">
        <v>-968000</v>
      </c>
      <c r="W28" s="214">
        <v>0</v>
      </c>
      <c r="X28" s="214">
        <v>9684000</v>
      </c>
      <c r="Y28" s="243">
        <v>9537389</v>
      </c>
      <c r="Z28" s="85">
        <v>9537389</v>
      </c>
      <c r="AA28" s="243">
        <v>0</v>
      </c>
      <c r="AB28" s="243">
        <v>0</v>
      </c>
      <c r="AC28" s="224">
        <f t="shared" si="2"/>
        <v>98.486049153242462</v>
      </c>
      <c r="AD28" s="225">
        <f t="shared" si="3"/>
        <v>100</v>
      </c>
      <c r="AE28" s="226">
        <f>IF(OR(Z28="", Z64="", Z64=0), "", Z28/Z$64*100)</f>
        <v>6.15697779592697</v>
      </c>
      <c r="AF28" s="18">
        <v>-9537389</v>
      </c>
      <c r="AG28" s="17" t="str">
        <f t="shared" si="4"/>
        <v>皆減</v>
      </c>
      <c r="AH28" s="20">
        <f t="shared" si="5"/>
        <v>-6.15697779592697</v>
      </c>
      <c r="AI28" s="24">
        <f t="shared" si="6"/>
        <v>-9537389</v>
      </c>
      <c r="AJ28" s="260" t="s">
        <v>38</v>
      </c>
      <c r="AK28" s="261" t="s">
        <v>54</v>
      </c>
      <c r="AL28" s="262" t="s">
        <v>64</v>
      </c>
      <c r="AM28" s="262" t="s">
        <v>64</v>
      </c>
      <c r="AN28" s="262" t="s">
        <v>40</v>
      </c>
      <c r="AO28" s="262" t="s">
        <v>38</v>
      </c>
      <c r="AP28" s="263" t="s">
        <v>66</v>
      </c>
      <c r="AQ28" s="264" t="s">
        <v>38</v>
      </c>
      <c r="AR28" s="261" t="s">
        <v>54</v>
      </c>
      <c r="AS28" s="262" t="s">
        <v>64</v>
      </c>
      <c r="AT28" s="262" t="s">
        <v>64</v>
      </c>
      <c r="AU28" s="262" t="s">
        <v>40</v>
      </c>
      <c r="AV28" s="262" t="s">
        <v>38</v>
      </c>
      <c r="AW28" s="263" t="s">
        <v>66</v>
      </c>
      <c r="AX28" s="265" t="s">
        <v>38</v>
      </c>
      <c r="AY28" s="368"/>
      <c r="AZ28" s="368"/>
      <c r="BA28" s="368"/>
    </row>
    <row r="29" spans="1:53" s="115" customFormat="1" ht="16.5" customHeight="1" thickBot="1" x14ac:dyDescent="0.2">
      <c r="A29" s="116" t="s">
        <v>54</v>
      </c>
      <c r="B29" s="117" t="s">
        <v>64</v>
      </c>
      <c r="C29" s="117" t="s">
        <v>64</v>
      </c>
      <c r="D29" s="117" t="s">
        <v>40</v>
      </c>
      <c r="E29" s="117" t="s">
        <v>61</v>
      </c>
      <c r="F29" s="118" t="s">
        <v>66</v>
      </c>
      <c r="G29" s="119" t="s">
        <v>46</v>
      </c>
      <c r="H29" s="120"/>
      <c r="I29" s="121">
        <v>0</v>
      </c>
      <c r="J29" s="122">
        <v>0</v>
      </c>
      <c r="K29" s="122">
        <v>0</v>
      </c>
      <c r="L29" s="122">
        <v>0</v>
      </c>
      <c r="M29" s="215">
        <v>0</v>
      </c>
      <c r="N29" s="123">
        <v>0</v>
      </c>
      <c r="O29" s="122">
        <v>0</v>
      </c>
      <c r="P29" s="122">
        <v>0</v>
      </c>
      <c r="Q29" s="215">
        <v>0</v>
      </c>
      <c r="R29" s="227" t="str">
        <f t="shared" si="0"/>
        <v/>
      </c>
      <c r="S29" s="228" t="str">
        <f t="shared" si="1"/>
        <v/>
      </c>
      <c r="T29" s="229">
        <f>IF(OR(N29="", N64="", N64=0), "", N29/N$64*100)</f>
        <v>0</v>
      </c>
      <c r="U29" s="244">
        <v>10652000</v>
      </c>
      <c r="V29" s="215">
        <v>-968000</v>
      </c>
      <c r="W29" s="215">
        <v>0</v>
      </c>
      <c r="X29" s="215">
        <v>9684000</v>
      </c>
      <c r="Y29" s="245">
        <v>9537389</v>
      </c>
      <c r="Z29" s="126">
        <v>9537389</v>
      </c>
      <c r="AA29" s="245">
        <v>0</v>
      </c>
      <c r="AB29" s="245">
        <v>0</v>
      </c>
      <c r="AC29" s="227">
        <f t="shared" si="2"/>
        <v>98.486049153242462</v>
      </c>
      <c r="AD29" s="228">
        <f t="shared" si="3"/>
        <v>100</v>
      </c>
      <c r="AE29" s="229">
        <f>IF(OR(Z29="", Z64="", Z64=0), "", Z29/Z$64*100)</f>
        <v>6.15697779592697</v>
      </c>
      <c r="AF29" s="127">
        <v>-9537389</v>
      </c>
      <c r="AG29" s="124" t="str">
        <f t="shared" si="4"/>
        <v>皆減</v>
      </c>
      <c r="AH29" s="125">
        <f t="shared" si="5"/>
        <v>-6.15697779592697</v>
      </c>
      <c r="AI29" s="128">
        <f t="shared" si="6"/>
        <v>-9537389</v>
      </c>
      <c r="AJ29" s="266" t="s">
        <v>38</v>
      </c>
      <c r="AK29" s="267" t="s">
        <v>54</v>
      </c>
      <c r="AL29" s="268" t="s">
        <v>64</v>
      </c>
      <c r="AM29" s="268" t="s">
        <v>64</v>
      </c>
      <c r="AN29" s="268" t="s">
        <v>40</v>
      </c>
      <c r="AO29" s="268" t="s">
        <v>61</v>
      </c>
      <c r="AP29" s="269" t="s">
        <v>66</v>
      </c>
      <c r="AQ29" s="270" t="s">
        <v>46</v>
      </c>
      <c r="AR29" s="267" t="s">
        <v>54</v>
      </c>
      <c r="AS29" s="268" t="s">
        <v>64</v>
      </c>
      <c r="AT29" s="268" t="s">
        <v>64</v>
      </c>
      <c r="AU29" s="268" t="s">
        <v>40</v>
      </c>
      <c r="AV29" s="268" t="s">
        <v>61</v>
      </c>
      <c r="AW29" s="269" t="s">
        <v>66</v>
      </c>
      <c r="AX29" s="271" t="s">
        <v>46</v>
      </c>
      <c r="AY29" s="369"/>
      <c r="AZ29" s="369"/>
      <c r="BA29" s="369"/>
    </row>
    <row r="30" spans="1:53" ht="31.5" customHeight="1" thickBot="1" x14ac:dyDescent="0.2">
      <c r="A30" s="51" t="s">
        <v>54</v>
      </c>
      <c r="B30" s="52" t="s">
        <v>64</v>
      </c>
      <c r="C30" s="52" t="s">
        <v>59</v>
      </c>
      <c r="D30" s="52" t="s">
        <v>38</v>
      </c>
      <c r="E30" s="52" t="s">
        <v>38</v>
      </c>
      <c r="F30" s="53" t="s">
        <v>67</v>
      </c>
      <c r="G30" s="54" t="s">
        <v>38</v>
      </c>
      <c r="H30" s="55"/>
      <c r="I30" s="56">
        <v>0</v>
      </c>
      <c r="J30" s="57">
        <v>169024000</v>
      </c>
      <c r="K30" s="57">
        <v>7349000</v>
      </c>
      <c r="L30" s="57">
        <v>176373000</v>
      </c>
      <c r="M30" s="216">
        <v>137195315</v>
      </c>
      <c r="N30" s="82">
        <v>137195315</v>
      </c>
      <c r="O30" s="57">
        <v>0</v>
      </c>
      <c r="P30" s="57">
        <v>0</v>
      </c>
      <c r="Q30" s="216">
        <v>-39177685</v>
      </c>
      <c r="R30" s="230">
        <f t="shared" si="0"/>
        <v>77.787028059850428</v>
      </c>
      <c r="S30" s="231">
        <f t="shared" si="1"/>
        <v>100</v>
      </c>
      <c r="T30" s="232">
        <f>IF(OR(N30="", N64="", N64=0), "", N30/N$64*100)</f>
        <v>90.720339331047427</v>
      </c>
      <c r="U30" s="246">
        <v>77065000</v>
      </c>
      <c r="V30" s="216">
        <v>70619000</v>
      </c>
      <c r="W30" s="216">
        <v>0</v>
      </c>
      <c r="X30" s="216">
        <v>147684000</v>
      </c>
      <c r="Y30" s="247">
        <v>140335000</v>
      </c>
      <c r="Z30" s="87">
        <v>140335000</v>
      </c>
      <c r="AA30" s="247">
        <v>0</v>
      </c>
      <c r="AB30" s="247">
        <v>0</v>
      </c>
      <c r="AC30" s="230">
        <f t="shared" si="2"/>
        <v>95.023834674033751</v>
      </c>
      <c r="AD30" s="231">
        <f t="shared" si="3"/>
        <v>100</v>
      </c>
      <c r="AE30" s="232">
        <f>IF(OR(Z30="", Z64="", Z64=0), "", Z30/Z$64*100)</f>
        <v>90.594970907804154</v>
      </c>
      <c r="AF30" s="60">
        <v>-3139685</v>
      </c>
      <c r="AG30" s="58">
        <f t="shared" si="4"/>
        <v>-2.237278654647807</v>
      </c>
      <c r="AH30" s="59">
        <f t="shared" si="5"/>
        <v>0.12536842324327324</v>
      </c>
      <c r="AI30" s="61">
        <f t="shared" si="6"/>
        <v>-3139685</v>
      </c>
      <c r="AJ30" s="272" t="s">
        <v>38</v>
      </c>
      <c r="AK30" s="273" t="s">
        <v>54</v>
      </c>
      <c r="AL30" s="274" t="s">
        <v>64</v>
      </c>
      <c r="AM30" s="274" t="s">
        <v>59</v>
      </c>
      <c r="AN30" s="274" t="s">
        <v>38</v>
      </c>
      <c r="AO30" s="274" t="s">
        <v>38</v>
      </c>
      <c r="AP30" s="275" t="s">
        <v>67</v>
      </c>
      <c r="AQ30" s="276" t="s">
        <v>38</v>
      </c>
      <c r="AR30" s="273" t="s">
        <v>54</v>
      </c>
      <c r="AS30" s="274" t="s">
        <v>64</v>
      </c>
      <c r="AT30" s="274" t="s">
        <v>59</v>
      </c>
      <c r="AU30" s="274" t="s">
        <v>38</v>
      </c>
      <c r="AV30" s="274" t="s">
        <v>38</v>
      </c>
      <c r="AW30" s="275" t="s">
        <v>67</v>
      </c>
      <c r="AX30" s="277" t="s">
        <v>38</v>
      </c>
      <c r="AY30" s="75"/>
      <c r="AZ30" s="89"/>
      <c r="BA30" s="75"/>
    </row>
    <row r="31" spans="1:53" ht="31.5" customHeight="1" x14ac:dyDescent="0.15">
      <c r="A31" s="28" t="s">
        <v>54</v>
      </c>
      <c r="B31" s="29" t="s">
        <v>64</v>
      </c>
      <c r="C31" s="29" t="s">
        <v>59</v>
      </c>
      <c r="D31" s="29" t="s">
        <v>40</v>
      </c>
      <c r="E31" s="29" t="s">
        <v>38</v>
      </c>
      <c r="F31" s="30" t="s">
        <v>67</v>
      </c>
      <c r="G31" s="31" t="s">
        <v>38</v>
      </c>
      <c r="H31" s="32"/>
      <c r="I31" s="33">
        <v>0</v>
      </c>
      <c r="J31" s="34">
        <v>69007000</v>
      </c>
      <c r="K31" s="34">
        <v>7349000</v>
      </c>
      <c r="L31" s="34">
        <v>76356000</v>
      </c>
      <c r="M31" s="213">
        <v>69358315</v>
      </c>
      <c r="N31" s="79">
        <v>69358315</v>
      </c>
      <c r="O31" s="34">
        <v>0</v>
      </c>
      <c r="P31" s="34">
        <v>0</v>
      </c>
      <c r="Q31" s="213">
        <v>-6997685</v>
      </c>
      <c r="R31" s="221">
        <f t="shared" si="0"/>
        <v>90.835448425794965</v>
      </c>
      <c r="S31" s="222">
        <f t="shared" si="1"/>
        <v>100</v>
      </c>
      <c r="T31" s="223">
        <f>IF(OR(N31="", N64="", N64=0), "", N31/N$64*100)</f>
        <v>45.863154089698156</v>
      </c>
      <c r="U31" s="240">
        <v>77065000</v>
      </c>
      <c r="V31" s="213">
        <v>70619000</v>
      </c>
      <c r="W31" s="213">
        <v>0</v>
      </c>
      <c r="X31" s="213">
        <v>147684000</v>
      </c>
      <c r="Y31" s="241">
        <v>140335000</v>
      </c>
      <c r="Z31" s="84">
        <v>140335000</v>
      </c>
      <c r="AA31" s="241">
        <v>0</v>
      </c>
      <c r="AB31" s="241">
        <v>0</v>
      </c>
      <c r="AC31" s="221">
        <f t="shared" si="2"/>
        <v>95.023834674033751</v>
      </c>
      <c r="AD31" s="222">
        <f t="shared" si="3"/>
        <v>100</v>
      </c>
      <c r="AE31" s="223">
        <f>IF(OR(Z31="", Z64="", Z64=0), "", Z31/Z$64*100)</f>
        <v>90.594970907804154</v>
      </c>
      <c r="AF31" s="37">
        <v>-70976685</v>
      </c>
      <c r="AG31" s="35">
        <f t="shared" si="4"/>
        <v>-50.576609541454374</v>
      </c>
      <c r="AH31" s="36">
        <f t="shared" si="5"/>
        <v>-44.731816818105997</v>
      </c>
      <c r="AI31" s="38">
        <f t="shared" si="6"/>
        <v>-70976685</v>
      </c>
      <c r="AJ31" s="254" t="s">
        <v>38</v>
      </c>
      <c r="AK31" s="255" t="s">
        <v>54</v>
      </c>
      <c r="AL31" s="256" t="s">
        <v>64</v>
      </c>
      <c r="AM31" s="256" t="s">
        <v>59</v>
      </c>
      <c r="AN31" s="256" t="s">
        <v>40</v>
      </c>
      <c r="AO31" s="256" t="s">
        <v>38</v>
      </c>
      <c r="AP31" s="257" t="s">
        <v>67</v>
      </c>
      <c r="AQ31" s="258" t="s">
        <v>38</v>
      </c>
      <c r="AR31" s="255" t="s">
        <v>54</v>
      </c>
      <c r="AS31" s="256" t="s">
        <v>64</v>
      </c>
      <c r="AT31" s="256" t="s">
        <v>59</v>
      </c>
      <c r="AU31" s="256" t="s">
        <v>40</v>
      </c>
      <c r="AV31" s="256" t="s">
        <v>38</v>
      </c>
      <c r="AW31" s="257" t="s">
        <v>67</v>
      </c>
      <c r="AX31" s="259" t="s">
        <v>38</v>
      </c>
      <c r="AY31" s="367"/>
      <c r="AZ31" s="367"/>
      <c r="BA31" s="367"/>
    </row>
    <row r="32" spans="1:53" s="115" customFormat="1" ht="30" customHeight="1" thickBot="1" x14ac:dyDescent="0.2">
      <c r="A32" s="116" t="s">
        <v>54</v>
      </c>
      <c r="B32" s="117" t="s">
        <v>64</v>
      </c>
      <c r="C32" s="117" t="s">
        <v>59</v>
      </c>
      <c r="D32" s="117" t="s">
        <v>40</v>
      </c>
      <c r="E32" s="117" t="s">
        <v>61</v>
      </c>
      <c r="F32" s="118" t="s">
        <v>67</v>
      </c>
      <c r="G32" s="119" t="s">
        <v>46</v>
      </c>
      <c r="H32" s="120"/>
      <c r="I32" s="121">
        <v>0</v>
      </c>
      <c r="J32" s="122">
        <v>69007000</v>
      </c>
      <c r="K32" s="122">
        <v>7349000</v>
      </c>
      <c r="L32" s="122">
        <v>76356000</v>
      </c>
      <c r="M32" s="215">
        <v>69358315</v>
      </c>
      <c r="N32" s="123">
        <v>69358315</v>
      </c>
      <c r="O32" s="122">
        <v>0</v>
      </c>
      <c r="P32" s="122">
        <v>0</v>
      </c>
      <c r="Q32" s="215">
        <v>-6997685</v>
      </c>
      <c r="R32" s="227">
        <f t="shared" si="0"/>
        <v>90.835448425794965</v>
      </c>
      <c r="S32" s="228">
        <f t="shared" si="1"/>
        <v>100</v>
      </c>
      <c r="T32" s="229">
        <f>IF(OR(N32="", N64="", N64=0), "", N32/N$64*100)</f>
        <v>45.863154089698156</v>
      </c>
      <c r="U32" s="244">
        <v>77065000</v>
      </c>
      <c r="V32" s="215">
        <v>70619000</v>
      </c>
      <c r="W32" s="215">
        <v>0</v>
      </c>
      <c r="X32" s="215">
        <v>147684000</v>
      </c>
      <c r="Y32" s="245">
        <v>140335000</v>
      </c>
      <c r="Z32" s="126">
        <v>140335000</v>
      </c>
      <c r="AA32" s="245">
        <v>0</v>
      </c>
      <c r="AB32" s="245">
        <v>0</v>
      </c>
      <c r="AC32" s="227">
        <f t="shared" si="2"/>
        <v>95.023834674033751</v>
      </c>
      <c r="AD32" s="228">
        <f t="shared" si="3"/>
        <v>100</v>
      </c>
      <c r="AE32" s="229">
        <f>IF(OR(Z32="", Z64="", Z64=0), "", Z32/Z$64*100)</f>
        <v>90.594970907804154</v>
      </c>
      <c r="AF32" s="127">
        <v>-70976685</v>
      </c>
      <c r="AG32" s="124">
        <f t="shared" si="4"/>
        <v>-50.576609541454374</v>
      </c>
      <c r="AH32" s="125">
        <f t="shared" si="5"/>
        <v>-44.731816818105997</v>
      </c>
      <c r="AI32" s="128">
        <f t="shared" si="6"/>
        <v>-70976685</v>
      </c>
      <c r="AJ32" s="266" t="s">
        <v>38</v>
      </c>
      <c r="AK32" s="267" t="s">
        <v>54</v>
      </c>
      <c r="AL32" s="268" t="s">
        <v>64</v>
      </c>
      <c r="AM32" s="268" t="s">
        <v>59</v>
      </c>
      <c r="AN32" s="268" t="s">
        <v>40</v>
      </c>
      <c r="AO32" s="268" t="s">
        <v>61</v>
      </c>
      <c r="AP32" s="269" t="s">
        <v>67</v>
      </c>
      <c r="AQ32" s="270" t="s">
        <v>46</v>
      </c>
      <c r="AR32" s="267" t="s">
        <v>54</v>
      </c>
      <c r="AS32" s="268" t="s">
        <v>64</v>
      </c>
      <c r="AT32" s="268" t="s">
        <v>59</v>
      </c>
      <c r="AU32" s="268" t="s">
        <v>40</v>
      </c>
      <c r="AV32" s="268" t="s">
        <v>61</v>
      </c>
      <c r="AW32" s="269" t="s">
        <v>67</v>
      </c>
      <c r="AX32" s="271" t="s">
        <v>46</v>
      </c>
      <c r="AY32" s="369"/>
      <c r="AZ32" s="369"/>
      <c r="BA32" s="369"/>
    </row>
    <row r="33" spans="1:53" ht="30.75" customHeight="1" thickBot="1" x14ac:dyDescent="0.2">
      <c r="A33" s="51" t="s">
        <v>54</v>
      </c>
      <c r="B33" s="52" t="s">
        <v>64</v>
      </c>
      <c r="C33" s="52" t="s">
        <v>59</v>
      </c>
      <c r="D33" s="52" t="s">
        <v>56</v>
      </c>
      <c r="E33" s="52" t="s">
        <v>38</v>
      </c>
      <c r="F33" s="53" t="s">
        <v>68</v>
      </c>
      <c r="G33" s="54" t="s">
        <v>38</v>
      </c>
      <c r="H33" s="55"/>
      <c r="I33" s="56">
        <v>0</v>
      </c>
      <c r="J33" s="57">
        <v>100017000</v>
      </c>
      <c r="K33" s="57">
        <v>0</v>
      </c>
      <c r="L33" s="57">
        <v>100017000</v>
      </c>
      <c r="M33" s="216">
        <v>67837000</v>
      </c>
      <c r="N33" s="82">
        <v>67837000</v>
      </c>
      <c r="O33" s="57">
        <v>0</v>
      </c>
      <c r="P33" s="57">
        <v>0</v>
      </c>
      <c r="Q33" s="216">
        <v>-32180000</v>
      </c>
      <c r="R33" s="230">
        <f t="shared" si="0"/>
        <v>67.825469670156068</v>
      </c>
      <c r="S33" s="231">
        <f t="shared" si="1"/>
        <v>100</v>
      </c>
      <c r="T33" s="232">
        <f>IF(OR(N33="", N64="", N64=0), "", N33/N$64*100)</f>
        <v>44.857185241349271</v>
      </c>
      <c r="U33" s="246" t="s">
        <v>38</v>
      </c>
      <c r="V33" s="216" t="s">
        <v>38</v>
      </c>
      <c r="W33" s="216" t="s">
        <v>38</v>
      </c>
      <c r="X33" s="216" t="s">
        <v>38</v>
      </c>
      <c r="Y33" s="247" t="s">
        <v>38</v>
      </c>
      <c r="Z33" s="87">
        <v>0</v>
      </c>
      <c r="AA33" s="247" t="s">
        <v>38</v>
      </c>
      <c r="AB33" s="247" t="s">
        <v>38</v>
      </c>
      <c r="AC33" s="230" t="str">
        <f t="shared" si="2"/>
        <v/>
      </c>
      <c r="AD33" s="231" t="str">
        <f t="shared" si="3"/>
        <v/>
      </c>
      <c r="AE33" s="232">
        <f>IF(OR(Z33="", Z64="", Z64=0), "", Z33/Z$64*100)</f>
        <v>0</v>
      </c>
      <c r="AF33" s="60">
        <v>67837000</v>
      </c>
      <c r="AG33" s="58" t="str">
        <f t="shared" si="4"/>
        <v>皆増</v>
      </c>
      <c r="AH33" s="59">
        <f t="shared" si="5"/>
        <v>44.857185241349271</v>
      </c>
      <c r="AI33" s="61">
        <f t="shared" si="6"/>
        <v>67837000</v>
      </c>
      <c r="AJ33" s="272" t="s">
        <v>38</v>
      </c>
      <c r="AK33" s="273" t="s">
        <v>54</v>
      </c>
      <c r="AL33" s="274" t="s">
        <v>64</v>
      </c>
      <c r="AM33" s="274" t="s">
        <v>59</v>
      </c>
      <c r="AN33" s="274" t="s">
        <v>56</v>
      </c>
      <c r="AO33" s="274" t="s">
        <v>38</v>
      </c>
      <c r="AP33" s="275" t="s">
        <v>68</v>
      </c>
      <c r="AQ33" s="276" t="s">
        <v>38</v>
      </c>
      <c r="AR33" s="273" t="s">
        <v>38</v>
      </c>
      <c r="AS33" s="274" t="s">
        <v>38</v>
      </c>
      <c r="AT33" s="274" t="s">
        <v>38</v>
      </c>
      <c r="AU33" s="274" t="s">
        <v>38</v>
      </c>
      <c r="AV33" s="274" t="s">
        <v>38</v>
      </c>
      <c r="AW33" s="275" t="s">
        <v>38</v>
      </c>
      <c r="AX33" s="277" t="s">
        <v>38</v>
      </c>
      <c r="AY33" s="75"/>
      <c r="AZ33" s="89"/>
      <c r="BA33" s="75"/>
    </row>
    <row r="34" spans="1:53" s="115" customFormat="1" ht="34.5" customHeight="1" thickBot="1" x14ac:dyDescent="0.2">
      <c r="A34" s="100" t="s">
        <v>54</v>
      </c>
      <c r="B34" s="101" t="s">
        <v>64</v>
      </c>
      <c r="C34" s="101" t="s">
        <v>59</v>
      </c>
      <c r="D34" s="101" t="s">
        <v>56</v>
      </c>
      <c r="E34" s="101" t="s">
        <v>61</v>
      </c>
      <c r="F34" s="102" t="s">
        <v>69</v>
      </c>
      <c r="G34" s="103" t="s">
        <v>46</v>
      </c>
      <c r="H34" s="104"/>
      <c r="I34" s="105">
        <v>0</v>
      </c>
      <c r="J34" s="106">
        <v>73339000</v>
      </c>
      <c r="K34" s="106">
        <v>0</v>
      </c>
      <c r="L34" s="106">
        <v>73339000</v>
      </c>
      <c r="M34" s="216">
        <v>67570000</v>
      </c>
      <c r="N34" s="107">
        <v>67570000</v>
      </c>
      <c r="O34" s="106">
        <v>0</v>
      </c>
      <c r="P34" s="106">
        <v>0</v>
      </c>
      <c r="Q34" s="216">
        <v>-5769000</v>
      </c>
      <c r="R34" s="230">
        <f t="shared" si="0"/>
        <v>92.133789661707951</v>
      </c>
      <c r="S34" s="231">
        <f t="shared" si="1"/>
        <v>100</v>
      </c>
      <c r="T34" s="232">
        <f>IF(OR(N34="", N64="", N64=0), "", N34/N$64*100)</f>
        <v>44.680631613396379</v>
      </c>
      <c r="U34" s="246" t="s">
        <v>38</v>
      </c>
      <c r="V34" s="216" t="s">
        <v>38</v>
      </c>
      <c r="W34" s="216" t="s">
        <v>38</v>
      </c>
      <c r="X34" s="216" t="s">
        <v>38</v>
      </c>
      <c r="Y34" s="247" t="s">
        <v>38</v>
      </c>
      <c r="Z34" s="110">
        <v>0</v>
      </c>
      <c r="AA34" s="247" t="s">
        <v>38</v>
      </c>
      <c r="AB34" s="247" t="s">
        <v>38</v>
      </c>
      <c r="AC34" s="230" t="str">
        <f t="shared" si="2"/>
        <v/>
      </c>
      <c r="AD34" s="231" t="str">
        <f t="shared" si="3"/>
        <v/>
      </c>
      <c r="AE34" s="232">
        <f>IF(OR(Z34="", Z64="", Z64=0), "", Z34/Z$64*100)</f>
        <v>0</v>
      </c>
      <c r="AF34" s="111">
        <v>67570000</v>
      </c>
      <c r="AG34" s="108" t="str">
        <f t="shared" si="4"/>
        <v>皆増</v>
      </c>
      <c r="AH34" s="109">
        <f t="shared" si="5"/>
        <v>44.680631613396379</v>
      </c>
      <c r="AI34" s="112">
        <f t="shared" si="6"/>
        <v>67570000</v>
      </c>
      <c r="AJ34" s="272" t="s">
        <v>38</v>
      </c>
      <c r="AK34" s="273" t="s">
        <v>54</v>
      </c>
      <c r="AL34" s="274" t="s">
        <v>64</v>
      </c>
      <c r="AM34" s="274" t="s">
        <v>59</v>
      </c>
      <c r="AN34" s="274" t="s">
        <v>56</v>
      </c>
      <c r="AO34" s="274" t="s">
        <v>61</v>
      </c>
      <c r="AP34" s="275" t="s">
        <v>69</v>
      </c>
      <c r="AQ34" s="276" t="s">
        <v>46</v>
      </c>
      <c r="AR34" s="273" t="s">
        <v>38</v>
      </c>
      <c r="AS34" s="274" t="s">
        <v>38</v>
      </c>
      <c r="AT34" s="274" t="s">
        <v>38</v>
      </c>
      <c r="AU34" s="274" t="s">
        <v>38</v>
      </c>
      <c r="AV34" s="274" t="s">
        <v>38</v>
      </c>
      <c r="AW34" s="275" t="s">
        <v>38</v>
      </c>
      <c r="AX34" s="277" t="s">
        <v>38</v>
      </c>
      <c r="AY34" s="113"/>
      <c r="AZ34" s="130"/>
      <c r="BA34" s="131"/>
    </row>
    <row r="35" spans="1:53" s="115" customFormat="1" ht="32.25" customHeight="1" thickBot="1" x14ac:dyDescent="0.2">
      <c r="A35" s="100" t="s">
        <v>54</v>
      </c>
      <c r="B35" s="101" t="s">
        <v>64</v>
      </c>
      <c r="C35" s="101" t="s">
        <v>59</v>
      </c>
      <c r="D35" s="101" t="s">
        <v>56</v>
      </c>
      <c r="E35" s="101" t="s">
        <v>44</v>
      </c>
      <c r="F35" s="102" t="s">
        <v>70</v>
      </c>
      <c r="G35" s="103" t="s">
        <v>46</v>
      </c>
      <c r="H35" s="104"/>
      <c r="I35" s="105">
        <v>0</v>
      </c>
      <c r="J35" s="106">
        <v>26678000</v>
      </c>
      <c r="K35" s="106">
        <v>0</v>
      </c>
      <c r="L35" s="106">
        <v>26678000</v>
      </c>
      <c r="M35" s="216">
        <v>267000</v>
      </c>
      <c r="N35" s="107">
        <v>267000</v>
      </c>
      <c r="O35" s="106">
        <v>0</v>
      </c>
      <c r="P35" s="106">
        <v>0</v>
      </c>
      <c r="Q35" s="216">
        <v>-26411000</v>
      </c>
      <c r="R35" s="230">
        <f t="shared" si="0"/>
        <v>1.0008246495239523</v>
      </c>
      <c r="S35" s="231">
        <f t="shared" si="1"/>
        <v>100</v>
      </c>
      <c r="T35" s="232">
        <f>IF(OR(N35="", N64="", N64=0), "", N35/N$64*100)</f>
        <v>0.17655362795289084</v>
      </c>
      <c r="U35" s="246" t="s">
        <v>38</v>
      </c>
      <c r="V35" s="216" t="s">
        <v>38</v>
      </c>
      <c r="W35" s="216" t="s">
        <v>38</v>
      </c>
      <c r="X35" s="216" t="s">
        <v>38</v>
      </c>
      <c r="Y35" s="247" t="s">
        <v>38</v>
      </c>
      <c r="Z35" s="110">
        <v>0</v>
      </c>
      <c r="AA35" s="247" t="s">
        <v>38</v>
      </c>
      <c r="AB35" s="247" t="s">
        <v>38</v>
      </c>
      <c r="AC35" s="230" t="str">
        <f t="shared" si="2"/>
        <v/>
      </c>
      <c r="AD35" s="231" t="str">
        <f t="shared" si="3"/>
        <v/>
      </c>
      <c r="AE35" s="232">
        <f>IF(OR(Z35="", Z64="", Z64=0), "", Z35/Z$64*100)</f>
        <v>0</v>
      </c>
      <c r="AF35" s="111">
        <v>267000</v>
      </c>
      <c r="AG35" s="108" t="str">
        <f t="shared" si="4"/>
        <v>皆増</v>
      </c>
      <c r="AH35" s="109">
        <f t="shared" si="5"/>
        <v>0.17655362795289084</v>
      </c>
      <c r="AI35" s="112">
        <f t="shared" si="6"/>
        <v>267000</v>
      </c>
      <c r="AJ35" s="272" t="s">
        <v>38</v>
      </c>
      <c r="AK35" s="273" t="s">
        <v>54</v>
      </c>
      <c r="AL35" s="274" t="s">
        <v>64</v>
      </c>
      <c r="AM35" s="274" t="s">
        <v>59</v>
      </c>
      <c r="AN35" s="274" t="s">
        <v>56</v>
      </c>
      <c r="AO35" s="274" t="s">
        <v>44</v>
      </c>
      <c r="AP35" s="275" t="s">
        <v>70</v>
      </c>
      <c r="AQ35" s="276" t="s">
        <v>46</v>
      </c>
      <c r="AR35" s="273" t="s">
        <v>38</v>
      </c>
      <c r="AS35" s="274" t="s">
        <v>38</v>
      </c>
      <c r="AT35" s="274" t="s">
        <v>38</v>
      </c>
      <c r="AU35" s="274" t="s">
        <v>38</v>
      </c>
      <c r="AV35" s="274" t="s">
        <v>38</v>
      </c>
      <c r="AW35" s="275" t="s">
        <v>38</v>
      </c>
      <c r="AX35" s="277" t="s">
        <v>38</v>
      </c>
      <c r="AY35" s="113"/>
      <c r="AZ35" s="114"/>
      <c r="BA35" s="113"/>
    </row>
    <row r="36" spans="1:53" ht="16.5" customHeight="1" x14ac:dyDescent="0.15">
      <c r="A36" s="28" t="s">
        <v>54</v>
      </c>
      <c r="B36" s="29" t="s">
        <v>64</v>
      </c>
      <c r="C36" s="29" t="s">
        <v>71</v>
      </c>
      <c r="D36" s="29" t="s">
        <v>38</v>
      </c>
      <c r="E36" s="29" t="s">
        <v>38</v>
      </c>
      <c r="F36" s="30" t="s">
        <v>72</v>
      </c>
      <c r="G36" s="31" t="s">
        <v>38</v>
      </c>
      <c r="H36" s="32"/>
      <c r="I36" s="33">
        <v>9926000</v>
      </c>
      <c r="J36" s="34">
        <v>-1745000</v>
      </c>
      <c r="K36" s="34">
        <v>0</v>
      </c>
      <c r="L36" s="34">
        <v>8181000</v>
      </c>
      <c r="M36" s="213">
        <v>7465303</v>
      </c>
      <c r="N36" s="79">
        <v>7465303</v>
      </c>
      <c r="O36" s="34">
        <v>0</v>
      </c>
      <c r="P36" s="34">
        <v>0</v>
      </c>
      <c r="Q36" s="213">
        <v>-715697</v>
      </c>
      <c r="R36" s="221">
        <f t="shared" si="0"/>
        <v>91.251717393961613</v>
      </c>
      <c r="S36" s="222">
        <f t="shared" si="1"/>
        <v>100</v>
      </c>
      <c r="T36" s="223">
        <f>IF(OR(N36="", N64="", N64=0), "", N36/N$64*100)</f>
        <v>4.9364281963205983</v>
      </c>
      <c r="U36" s="240">
        <v>0</v>
      </c>
      <c r="V36" s="213">
        <v>0</v>
      </c>
      <c r="W36" s="213">
        <v>0</v>
      </c>
      <c r="X36" s="213">
        <v>0</v>
      </c>
      <c r="Y36" s="241">
        <v>0</v>
      </c>
      <c r="Z36" s="84">
        <v>0</v>
      </c>
      <c r="AA36" s="241">
        <v>0</v>
      </c>
      <c r="AB36" s="241">
        <v>0</v>
      </c>
      <c r="AC36" s="221" t="str">
        <f t="shared" si="2"/>
        <v/>
      </c>
      <c r="AD36" s="222" t="str">
        <f t="shared" si="3"/>
        <v/>
      </c>
      <c r="AE36" s="223">
        <f>IF(OR(Z36="", Z64="", Z64=0), "", Z36/Z$64*100)</f>
        <v>0</v>
      </c>
      <c r="AF36" s="37">
        <v>7465303</v>
      </c>
      <c r="AG36" s="35" t="str">
        <f t="shared" si="4"/>
        <v>皆増</v>
      </c>
      <c r="AH36" s="36">
        <f t="shared" si="5"/>
        <v>4.9364281963205983</v>
      </c>
      <c r="AI36" s="38">
        <f t="shared" si="6"/>
        <v>7465303</v>
      </c>
      <c r="AJ36" s="254" t="s">
        <v>38</v>
      </c>
      <c r="AK36" s="255" t="s">
        <v>54</v>
      </c>
      <c r="AL36" s="256" t="s">
        <v>64</v>
      </c>
      <c r="AM36" s="256" t="s">
        <v>71</v>
      </c>
      <c r="AN36" s="256" t="s">
        <v>38</v>
      </c>
      <c r="AO36" s="256" t="s">
        <v>38</v>
      </c>
      <c r="AP36" s="257" t="s">
        <v>72</v>
      </c>
      <c r="AQ36" s="258" t="s">
        <v>38</v>
      </c>
      <c r="AR36" s="255" t="s">
        <v>54</v>
      </c>
      <c r="AS36" s="256" t="s">
        <v>64</v>
      </c>
      <c r="AT36" s="256" t="s">
        <v>71</v>
      </c>
      <c r="AU36" s="256" t="s">
        <v>38</v>
      </c>
      <c r="AV36" s="256" t="s">
        <v>38</v>
      </c>
      <c r="AW36" s="257" t="s">
        <v>72</v>
      </c>
      <c r="AX36" s="259" t="s">
        <v>38</v>
      </c>
      <c r="AY36" s="367"/>
      <c r="AZ36" s="367"/>
      <c r="BA36" s="367"/>
    </row>
    <row r="37" spans="1:53" ht="16.5" customHeight="1" x14ac:dyDescent="0.15">
      <c r="A37" s="39" t="s">
        <v>54</v>
      </c>
      <c r="B37" s="13" t="s">
        <v>64</v>
      </c>
      <c r="C37" s="13" t="s">
        <v>71</v>
      </c>
      <c r="D37" s="13" t="s">
        <v>40</v>
      </c>
      <c r="E37" s="13" t="s">
        <v>38</v>
      </c>
      <c r="F37" s="14" t="s">
        <v>72</v>
      </c>
      <c r="G37" s="23" t="s">
        <v>38</v>
      </c>
      <c r="H37" s="21"/>
      <c r="I37" s="15">
        <v>9926000</v>
      </c>
      <c r="J37" s="16">
        <v>-1745000</v>
      </c>
      <c r="K37" s="16">
        <v>0</v>
      </c>
      <c r="L37" s="16">
        <v>8181000</v>
      </c>
      <c r="M37" s="214">
        <v>7465303</v>
      </c>
      <c r="N37" s="80">
        <v>7465303</v>
      </c>
      <c r="O37" s="16">
        <v>0</v>
      </c>
      <c r="P37" s="16">
        <v>0</v>
      </c>
      <c r="Q37" s="214">
        <v>-715697</v>
      </c>
      <c r="R37" s="224">
        <f t="shared" si="0"/>
        <v>91.251717393961613</v>
      </c>
      <c r="S37" s="225">
        <f t="shared" si="1"/>
        <v>100</v>
      </c>
      <c r="T37" s="226">
        <f>IF(OR(N37="", N64="", N64=0), "", N37/N$64*100)</f>
        <v>4.9364281963205983</v>
      </c>
      <c r="U37" s="242">
        <v>0</v>
      </c>
      <c r="V37" s="214">
        <v>0</v>
      </c>
      <c r="W37" s="214">
        <v>0</v>
      </c>
      <c r="X37" s="214">
        <v>0</v>
      </c>
      <c r="Y37" s="243">
        <v>0</v>
      </c>
      <c r="Z37" s="85">
        <v>0</v>
      </c>
      <c r="AA37" s="243">
        <v>0</v>
      </c>
      <c r="AB37" s="243">
        <v>0</v>
      </c>
      <c r="AC37" s="224" t="str">
        <f t="shared" si="2"/>
        <v/>
      </c>
      <c r="AD37" s="225" t="str">
        <f t="shared" si="3"/>
        <v/>
      </c>
      <c r="AE37" s="226">
        <f>IF(OR(Z37="", Z64="", Z64=0), "", Z37/Z$64*100)</f>
        <v>0</v>
      </c>
      <c r="AF37" s="18">
        <v>7465303</v>
      </c>
      <c r="AG37" s="17" t="str">
        <f t="shared" si="4"/>
        <v>皆増</v>
      </c>
      <c r="AH37" s="20">
        <f t="shared" si="5"/>
        <v>4.9364281963205983</v>
      </c>
      <c r="AI37" s="24">
        <f t="shared" si="6"/>
        <v>7465303</v>
      </c>
      <c r="AJ37" s="260" t="s">
        <v>38</v>
      </c>
      <c r="AK37" s="261" t="s">
        <v>54</v>
      </c>
      <c r="AL37" s="262" t="s">
        <v>64</v>
      </c>
      <c r="AM37" s="262" t="s">
        <v>71</v>
      </c>
      <c r="AN37" s="262" t="s">
        <v>40</v>
      </c>
      <c r="AO37" s="262" t="s">
        <v>38</v>
      </c>
      <c r="AP37" s="263" t="s">
        <v>72</v>
      </c>
      <c r="AQ37" s="264" t="s">
        <v>38</v>
      </c>
      <c r="AR37" s="261" t="s">
        <v>54</v>
      </c>
      <c r="AS37" s="262" t="s">
        <v>64</v>
      </c>
      <c r="AT37" s="262" t="s">
        <v>71</v>
      </c>
      <c r="AU37" s="262" t="s">
        <v>40</v>
      </c>
      <c r="AV37" s="262" t="s">
        <v>38</v>
      </c>
      <c r="AW37" s="263" t="s">
        <v>72</v>
      </c>
      <c r="AX37" s="265" t="s">
        <v>38</v>
      </c>
      <c r="AY37" s="368"/>
      <c r="AZ37" s="368"/>
      <c r="BA37" s="368"/>
    </row>
    <row r="38" spans="1:53" s="115" customFormat="1" ht="16.5" customHeight="1" thickBot="1" x14ac:dyDescent="0.2">
      <c r="A38" s="116" t="s">
        <v>54</v>
      </c>
      <c r="B38" s="117" t="s">
        <v>64</v>
      </c>
      <c r="C38" s="117" t="s">
        <v>71</v>
      </c>
      <c r="D38" s="117" t="s">
        <v>40</v>
      </c>
      <c r="E38" s="117" t="s">
        <v>61</v>
      </c>
      <c r="F38" s="118" t="s">
        <v>72</v>
      </c>
      <c r="G38" s="119" t="s">
        <v>46</v>
      </c>
      <c r="H38" s="120" t="s">
        <v>139</v>
      </c>
      <c r="I38" s="121">
        <v>9926000</v>
      </c>
      <c r="J38" s="122">
        <v>-1745000</v>
      </c>
      <c r="K38" s="122">
        <v>0</v>
      </c>
      <c r="L38" s="122">
        <v>8181000</v>
      </c>
      <c r="M38" s="215">
        <v>7465303</v>
      </c>
      <c r="N38" s="123">
        <v>7465303</v>
      </c>
      <c r="O38" s="122">
        <v>0</v>
      </c>
      <c r="P38" s="122">
        <v>0</v>
      </c>
      <c r="Q38" s="215">
        <v>-715697</v>
      </c>
      <c r="R38" s="227">
        <f t="shared" si="0"/>
        <v>91.251717393961613</v>
      </c>
      <c r="S38" s="228">
        <f t="shared" si="1"/>
        <v>100</v>
      </c>
      <c r="T38" s="229">
        <f>IF(OR(N38="", N64="", N64=0), "", N38/N$64*100)</f>
        <v>4.9364281963205983</v>
      </c>
      <c r="U38" s="244">
        <v>0</v>
      </c>
      <c r="V38" s="215">
        <v>0</v>
      </c>
      <c r="W38" s="215">
        <v>0</v>
      </c>
      <c r="X38" s="215">
        <v>0</v>
      </c>
      <c r="Y38" s="245">
        <v>0</v>
      </c>
      <c r="Z38" s="126">
        <v>0</v>
      </c>
      <c r="AA38" s="245">
        <v>0</v>
      </c>
      <c r="AB38" s="245">
        <v>0</v>
      </c>
      <c r="AC38" s="227" t="str">
        <f t="shared" si="2"/>
        <v/>
      </c>
      <c r="AD38" s="228" t="str">
        <f t="shared" si="3"/>
        <v/>
      </c>
      <c r="AE38" s="229">
        <f>IF(OR(Z38="", Z64="", Z64=0), "", Z38/Z$64*100)</f>
        <v>0</v>
      </c>
      <c r="AF38" s="127">
        <v>7465303</v>
      </c>
      <c r="AG38" s="124" t="str">
        <f t="shared" si="4"/>
        <v>皆増</v>
      </c>
      <c r="AH38" s="125">
        <f t="shared" si="5"/>
        <v>4.9364281963205983</v>
      </c>
      <c r="AI38" s="128">
        <f t="shared" si="6"/>
        <v>7465303</v>
      </c>
      <c r="AJ38" s="266" t="s">
        <v>38</v>
      </c>
      <c r="AK38" s="267" t="s">
        <v>54</v>
      </c>
      <c r="AL38" s="268" t="s">
        <v>64</v>
      </c>
      <c r="AM38" s="268" t="s">
        <v>71</v>
      </c>
      <c r="AN38" s="268" t="s">
        <v>40</v>
      </c>
      <c r="AO38" s="268" t="s">
        <v>61</v>
      </c>
      <c r="AP38" s="269" t="s">
        <v>72</v>
      </c>
      <c r="AQ38" s="270" t="s">
        <v>46</v>
      </c>
      <c r="AR38" s="267" t="s">
        <v>54</v>
      </c>
      <c r="AS38" s="268" t="s">
        <v>64</v>
      </c>
      <c r="AT38" s="268" t="s">
        <v>71</v>
      </c>
      <c r="AU38" s="268" t="s">
        <v>40</v>
      </c>
      <c r="AV38" s="268" t="s">
        <v>61</v>
      </c>
      <c r="AW38" s="269" t="s">
        <v>72</v>
      </c>
      <c r="AX38" s="271" t="s">
        <v>46</v>
      </c>
      <c r="AY38" s="369"/>
      <c r="AZ38" s="369"/>
      <c r="BA38" s="369"/>
    </row>
    <row r="39" spans="1:53" ht="16.5" customHeight="1" x14ac:dyDescent="0.15">
      <c r="A39" s="28" t="s">
        <v>73</v>
      </c>
      <c r="B39" s="29" t="s">
        <v>38</v>
      </c>
      <c r="C39" s="29" t="s">
        <v>38</v>
      </c>
      <c r="D39" s="29" t="s">
        <v>38</v>
      </c>
      <c r="E39" s="29" t="s">
        <v>38</v>
      </c>
      <c r="F39" s="30" t="s">
        <v>74</v>
      </c>
      <c r="G39" s="31" t="s">
        <v>38</v>
      </c>
      <c r="H39" s="32"/>
      <c r="I39" s="33">
        <v>1597000</v>
      </c>
      <c r="J39" s="34">
        <v>0</v>
      </c>
      <c r="K39" s="34">
        <v>0</v>
      </c>
      <c r="L39" s="34">
        <v>1597000</v>
      </c>
      <c r="M39" s="213">
        <v>1597666</v>
      </c>
      <c r="N39" s="79">
        <v>1597666</v>
      </c>
      <c r="O39" s="34">
        <v>0</v>
      </c>
      <c r="P39" s="34">
        <v>0</v>
      </c>
      <c r="Q39" s="213">
        <v>666</v>
      </c>
      <c r="R39" s="221">
        <f t="shared" si="0"/>
        <v>100.04170319348779</v>
      </c>
      <c r="S39" s="222">
        <f t="shared" si="1"/>
        <v>100</v>
      </c>
      <c r="T39" s="223">
        <f>IF(OR(N39="", N64="", N64=0), "", N39/N$64*100)</f>
        <v>1.0564559121984392</v>
      </c>
      <c r="U39" s="240">
        <v>2558000</v>
      </c>
      <c r="V39" s="213">
        <v>0</v>
      </c>
      <c r="W39" s="213">
        <v>0</v>
      </c>
      <c r="X39" s="213">
        <v>2558000</v>
      </c>
      <c r="Y39" s="241">
        <v>2558599</v>
      </c>
      <c r="Z39" s="84">
        <v>2558599</v>
      </c>
      <c r="AA39" s="241">
        <v>0</v>
      </c>
      <c r="AB39" s="241">
        <v>0</v>
      </c>
      <c r="AC39" s="221">
        <f t="shared" si="2"/>
        <v>100.02341673182174</v>
      </c>
      <c r="AD39" s="222">
        <f t="shared" si="3"/>
        <v>100</v>
      </c>
      <c r="AE39" s="223">
        <f>IF(OR(Z39="", Z64="", Z64=0), "", Z39/Z$64*100)</f>
        <v>1.6517347915326668</v>
      </c>
      <c r="AF39" s="37">
        <v>-960933</v>
      </c>
      <c r="AG39" s="35">
        <f t="shared" si="4"/>
        <v>-37.556998967012802</v>
      </c>
      <c r="AH39" s="36">
        <f t="shared" si="5"/>
        <v>-0.59527887933422763</v>
      </c>
      <c r="AI39" s="38">
        <f t="shared" si="6"/>
        <v>-960933</v>
      </c>
      <c r="AJ39" s="254" t="s">
        <v>38</v>
      </c>
      <c r="AK39" s="255" t="s">
        <v>73</v>
      </c>
      <c r="AL39" s="256" t="s">
        <v>38</v>
      </c>
      <c r="AM39" s="256" t="s">
        <v>38</v>
      </c>
      <c r="AN39" s="256" t="s">
        <v>38</v>
      </c>
      <c r="AO39" s="256" t="s">
        <v>38</v>
      </c>
      <c r="AP39" s="257" t="s">
        <v>74</v>
      </c>
      <c r="AQ39" s="258" t="s">
        <v>38</v>
      </c>
      <c r="AR39" s="255" t="s">
        <v>73</v>
      </c>
      <c r="AS39" s="256" t="s">
        <v>38</v>
      </c>
      <c r="AT39" s="256" t="s">
        <v>38</v>
      </c>
      <c r="AU39" s="256" t="s">
        <v>38</v>
      </c>
      <c r="AV39" s="256" t="s">
        <v>38</v>
      </c>
      <c r="AW39" s="257" t="s">
        <v>74</v>
      </c>
      <c r="AX39" s="259" t="s">
        <v>38</v>
      </c>
      <c r="AY39" s="367"/>
      <c r="AZ39" s="367"/>
      <c r="BA39" s="367"/>
    </row>
    <row r="40" spans="1:53" ht="16.5" customHeight="1" x14ac:dyDescent="0.15">
      <c r="A40" s="39" t="s">
        <v>73</v>
      </c>
      <c r="B40" s="13" t="s">
        <v>40</v>
      </c>
      <c r="C40" s="13" t="s">
        <v>38</v>
      </c>
      <c r="D40" s="13" t="s">
        <v>38</v>
      </c>
      <c r="E40" s="13" t="s">
        <v>38</v>
      </c>
      <c r="F40" s="14" t="s">
        <v>75</v>
      </c>
      <c r="G40" s="23" t="s">
        <v>38</v>
      </c>
      <c r="H40" s="21"/>
      <c r="I40" s="15">
        <v>1597000</v>
      </c>
      <c r="J40" s="16">
        <v>0</v>
      </c>
      <c r="K40" s="16">
        <v>0</v>
      </c>
      <c r="L40" s="16">
        <v>1597000</v>
      </c>
      <c r="M40" s="214">
        <v>1597666</v>
      </c>
      <c r="N40" s="80">
        <v>1597666</v>
      </c>
      <c r="O40" s="16">
        <v>0</v>
      </c>
      <c r="P40" s="16">
        <v>0</v>
      </c>
      <c r="Q40" s="214">
        <v>666</v>
      </c>
      <c r="R40" s="224">
        <f t="shared" si="0"/>
        <v>100.04170319348779</v>
      </c>
      <c r="S40" s="225">
        <f t="shared" si="1"/>
        <v>100</v>
      </c>
      <c r="T40" s="226">
        <f>IF(OR(N40="", N64="", N64=0), "", N40/N$64*100)</f>
        <v>1.0564559121984392</v>
      </c>
      <c r="U40" s="242">
        <v>2558000</v>
      </c>
      <c r="V40" s="214">
        <v>0</v>
      </c>
      <c r="W40" s="214">
        <v>0</v>
      </c>
      <c r="X40" s="214">
        <v>2558000</v>
      </c>
      <c r="Y40" s="243">
        <v>2558599</v>
      </c>
      <c r="Z40" s="85">
        <v>2558599</v>
      </c>
      <c r="AA40" s="243">
        <v>0</v>
      </c>
      <c r="AB40" s="243">
        <v>0</v>
      </c>
      <c r="AC40" s="224">
        <f t="shared" si="2"/>
        <v>100.02341673182174</v>
      </c>
      <c r="AD40" s="225">
        <f t="shared" si="3"/>
        <v>100</v>
      </c>
      <c r="AE40" s="226">
        <f>IF(OR(Z40="", Z64="", Z64=0), "", Z40/Z$64*100)</f>
        <v>1.6517347915326668</v>
      </c>
      <c r="AF40" s="18">
        <v>-960933</v>
      </c>
      <c r="AG40" s="17">
        <f t="shared" si="4"/>
        <v>-37.556998967012802</v>
      </c>
      <c r="AH40" s="20">
        <f t="shared" si="5"/>
        <v>-0.59527887933422763</v>
      </c>
      <c r="AI40" s="24">
        <f t="shared" si="6"/>
        <v>-960933</v>
      </c>
      <c r="AJ40" s="260" t="s">
        <v>38</v>
      </c>
      <c r="AK40" s="261" t="s">
        <v>73</v>
      </c>
      <c r="AL40" s="262" t="s">
        <v>40</v>
      </c>
      <c r="AM40" s="262" t="s">
        <v>38</v>
      </c>
      <c r="AN40" s="262" t="s">
        <v>38</v>
      </c>
      <c r="AO40" s="262" t="s">
        <v>38</v>
      </c>
      <c r="AP40" s="263" t="s">
        <v>75</v>
      </c>
      <c r="AQ40" s="264" t="s">
        <v>38</v>
      </c>
      <c r="AR40" s="261" t="s">
        <v>73</v>
      </c>
      <c r="AS40" s="262" t="s">
        <v>40</v>
      </c>
      <c r="AT40" s="262" t="s">
        <v>38</v>
      </c>
      <c r="AU40" s="262" t="s">
        <v>38</v>
      </c>
      <c r="AV40" s="262" t="s">
        <v>38</v>
      </c>
      <c r="AW40" s="263" t="s">
        <v>75</v>
      </c>
      <c r="AX40" s="265" t="s">
        <v>38</v>
      </c>
      <c r="AY40" s="368"/>
      <c r="AZ40" s="368"/>
      <c r="BA40" s="368"/>
    </row>
    <row r="41" spans="1:53" ht="16.5" customHeight="1" x14ac:dyDescent="0.15">
      <c r="A41" s="39" t="s">
        <v>73</v>
      </c>
      <c r="B41" s="13" t="s">
        <v>40</v>
      </c>
      <c r="C41" s="13" t="s">
        <v>59</v>
      </c>
      <c r="D41" s="13" t="s">
        <v>38</v>
      </c>
      <c r="E41" s="13" t="s">
        <v>38</v>
      </c>
      <c r="F41" s="14" t="s">
        <v>76</v>
      </c>
      <c r="G41" s="23" t="s">
        <v>38</v>
      </c>
      <c r="H41" s="21"/>
      <c r="I41" s="15">
        <v>1597000</v>
      </c>
      <c r="J41" s="16">
        <v>0</v>
      </c>
      <c r="K41" s="16">
        <v>0</v>
      </c>
      <c r="L41" s="16">
        <v>1597000</v>
      </c>
      <c r="M41" s="214">
        <v>1597666</v>
      </c>
      <c r="N41" s="80">
        <v>1597666</v>
      </c>
      <c r="O41" s="16">
        <v>0</v>
      </c>
      <c r="P41" s="16">
        <v>0</v>
      </c>
      <c r="Q41" s="214">
        <v>666</v>
      </c>
      <c r="R41" s="224">
        <f t="shared" ref="R41:R64" si="10">IF(OR(N41="", L41="", L41=0), "", N41/L41*100)</f>
        <v>100.04170319348779</v>
      </c>
      <c r="S41" s="225">
        <f t="shared" ref="S41:S64" si="11">IF(OR(N41="", M41="", M41=0), "", N41/M41*100)</f>
        <v>100</v>
      </c>
      <c r="T41" s="226">
        <f>IF(OR(N41="", N64="", N64=0), "", N41/N$64*100)</f>
        <v>1.0564559121984392</v>
      </c>
      <c r="U41" s="242">
        <v>2558000</v>
      </c>
      <c r="V41" s="214">
        <v>0</v>
      </c>
      <c r="W41" s="214">
        <v>0</v>
      </c>
      <c r="X41" s="214">
        <v>2558000</v>
      </c>
      <c r="Y41" s="243">
        <v>2558599</v>
      </c>
      <c r="Z41" s="85">
        <v>2558599</v>
      </c>
      <c r="AA41" s="243">
        <v>0</v>
      </c>
      <c r="AB41" s="243">
        <v>0</v>
      </c>
      <c r="AC41" s="224">
        <f t="shared" ref="AC41:AC64" si="12">IF(OR(Z41="", X41="", X41=0), "", Z41/X41*100)</f>
        <v>100.02341673182174</v>
      </c>
      <c r="AD41" s="225">
        <f t="shared" ref="AD41:AD64" si="13">IF(OR(Z41="", Y41="", Y41=0), "", Z41/Y41*100)</f>
        <v>100</v>
      </c>
      <c r="AE41" s="226">
        <f>IF(OR(Z41="", Z64="", Z64=0), "", Z41/Z$64*100)</f>
        <v>1.6517347915326668</v>
      </c>
      <c r="AF41" s="18">
        <v>-960933</v>
      </c>
      <c r="AG41" s="17">
        <f t="shared" ref="AG41:AG64" si="14">IF(AF41=0, 0, IF(AND(OR(N41="", N41=0), Z41&lt;&gt;"", Z41&lt;&gt;0), "皆減", IF(AND(OR(Z41="", Z41=0), N41&lt;&gt;"", N41&lt;&gt;0), "皆増", AF41/Z41*100)))</f>
        <v>-37.556998967012802</v>
      </c>
      <c r="AH41" s="20">
        <f t="shared" ref="AH41:AH64" si="15">IF(T41="", IF(AE41="", "", 0-AE41), IF(AE41="", T41, T41-AE41))</f>
        <v>-0.59527887933422763</v>
      </c>
      <c r="AI41" s="24">
        <f t="shared" ref="AI41:AI64" si="16">N41-Z41</f>
        <v>-960933</v>
      </c>
      <c r="AJ41" s="260" t="s">
        <v>38</v>
      </c>
      <c r="AK41" s="261" t="s">
        <v>73</v>
      </c>
      <c r="AL41" s="262" t="s">
        <v>40</v>
      </c>
      <c r="AM41" s="262" t="s">
        <v>59</v>
      </c>
      <c r="AN41" s="262" t="s">
        <v>38</v>
      </c>
      <c r="AO41" s="262" t="s">
        <v>38</v>
      </c>
      <c r="AP41" s="263" t="s">
        <v>76</v>
      </c>
      <c r="AQ41" s="264" t="s">
        <v>38</v>
      </c>
      <c r="AR41" s="261" t="s">
        <v>73</v>
      </c>
      <c r="AS41" s="262" t="s">
        <v>40</v>
      </c>
      <c r="AT41" s="262" t="s">
        <v>59</v>
      </c>
      <c r="AU41" s="262" t="s">
        <v>38</v>
      </c>
      <c r="AV41" s="262" t="s">
        <v>38</v>
      </c>
      <c r="AW41" s="263" t="s">
        <v>76</v>
      </c>
      <c r="AX41" s="265" t="s">
        <v>38</v>
      </c>
      <c r="AY41" s="368"/>
      <c r="AZ41" s="368"/>
      <c r="BA41" s="368"/>
    </row>
    <row r="42" spans="1:53" ht="16.5" customHeight="1" x14ac:dyDescent="0.15">
      <c r="A42" s="39" t="s">
        <v>73</v>
      </c>
      <c r="B42" s="13" t="s">
        <v>40</v>
      </c>
      <c r="C42" s="13" t="s">
        <v>59</v>
      </c>
      <c r="D42" s="13" t="s">
        <v>40</v>
      </c>
      <c r="E42" s="13" t="s">
        <v>38</v>
      </c>
      <c r="F42" s="14" t="s">
        <v>76</v>
      </c>
      <c r="G42" s="23" t="s">
        <v>38</v>
      </c>
      <c r="H42" s="21"/>
      <c r="I42" s="15">
        <v>1597000</v>
      </c>
      <c r="J42" s="16">
        <v>0</v>
      </c>
      <c r="K42" s="16">
        <v>0</v>
      </c>
      <c r="L42" s="16">
        <v>1597000</v>
      </c>
      <c r="M42" s="214">
        <v>1597666</v>
      </c>
      <c r="N42" s="80">
        <v>1597666</v>
      </c>
      <c r="O42" s="16">
        <v>0</v>
      </c>
      <c r="P42" s="16">
        <v>0</v>
      </c>
      <c r="Q42" s="214">
        <v>666</v>
      </c>
      <c r="R42" s="224">
        <f t="shared" si="10"/>
        <v>100.04170319348779</v>
      </c>
      <c r="S42" s="225">
        <f t="shared" si="11"/>
        <v>100</v>
      </c>
      <c r="T42" s="226">
        <f>IF(OR(N42="", N64="", N64=0), "", N42/N$64*100)</f>
        <v>1.0564559121984392</v>
      </c>
      <c r="U42" s="242">
        <v>2558000</v>
      </c>
      <c r="V42" s="214">
        <v>0</v>
      </c>
      <c r="W42" s="214">
        <v>0</v>
      </c>
      <c r="X42" s="214">
        <v>2558000</v>
      </c>
      <c r="Y42" s="243">
        <v>2558599</v>
      </c>
      <c r="Z42" s="85">
        <v>2558599</v>
      </c>
      <c r="AA42" s="243">
        <v>0</v>
      </c>
      <c r="AB42" s="243">
        <v>0</v>
      </c>
      <c r="AC42" s="224">
        <f t="shared" si="12"/>
        <v>100.02341673182174</v>
      </c>
      <c r="AD42" s="225">
        <f t="shared" si="13"/>
        <v>100</v>
      </c>
      <c r="AE42" s="226">
        <f>IF(OR(Z42="", Z64="", Z64=0), "", Z42/Z$64*100)</f>
        <v>1.6517347915326668</v>
      </c>
      <c r="AF42" s="18">
        <v>-960933</v>
      </c>
      <c r="AG42" s="17">
        <f t="shared" si="14"/>
        <v>-37.556998967012802</v>
      </c>
      <c r="AH42" s="20">
        <f t="shared" si="15"/>
        <v>-0.59527887933422763</v>
      </c>
      <c r="AI42" s="24">
        <f t="shared" si="16"/>
        <v>-960933</v>
      </c>
      <c r="AJ42" s="260" t="s">
        <v>38</v>
      </c>
      <c r="AK42" s="261" t="s">
        <v>73</v>
      </c>
      <c r="AL42" s="262" t="s">
        <v>40</v>
      </c>
      <c r="AM42" s="262" t="s">
        <v>59</v>
      </c>
      <c r="AN42" s="262" t="s">
        <v>40</v>
      </c>
      <c r="AO42" s="262" t="s">
        <v>38</v>
      </c>
      <c r="AP42" s="263" t="s">
        <v>76</v>
      </c>
      <c r="AQ42" s="264" t="s">
        <v>38</v>
      </c>
      <c r="AR42" s="261" t="s">
        <v>73</v>
      </c>
      <c r="AS42" s="262" t="s">
        <v>40</v>
      </c>
      <c r="AT42" s="262" t="s">
        <v>59</v>
      </c>
      <c r="AU42" s="262" t="s">
        <v>40</v>
      </c>
      <c r="AV42" s="262" t="s">
        <v>38</v>
      </c>
      <c r="AW42" s="263" t="s">
        <v>76</v>
      </c>
      <c r="AX42" s="265" t="s">
        <v>38</v>
      </c>
      <c r="AY42" s="368"/>
      <c r="AZ42" s="368"/>
      <c r="BA42" s="368"/>
    </row>
    <row r="43" spans="1:53" s="115" customFormat="1" ht="16.5" customHeight="1" thickBot="1" x14ac:dyDescent="0.2">
      <c r="A43" s="116" t="s">
        <v>73</v>
      </c>
      <c r="B43" s="117" t="s">
        <v>40</v>
      </c>
      <c r="C43" s="117" t="s">
        <v>59</v>
      </c>
      <c r="D43" s="117" t="s">
        <v>40</v>
      </c>
      <c r="E43" s="117" t="s">
        <v>61</v>
      </c>
      <c r="F43" s="118" t="s">
        <v>76</v>
      </c>
      <c r="G43" s="119" t="s">
        <v>46</v>
      </c>
      <c r="H43" s="120"/>
      <c r="I43" s="121">
        <v>1597000</v>
      </c>
      <c r="J43" s="122">
        <v>0</v>
      </c>
      <c r="K43" s="122">
        <v>0</v>
      </c>
      <c r="L43" s="122">
        <v>1597000</v>
      </c>
      <c r="M43" s="215">
        <v>1597666</v>
      </c>
      <c r="N43" s="123">
        <v>1597666</v>
      </c>
      <c r="O43" s="122">
        <v>0</v>
      </c>
      <c r="P43" s="122">
        <v>0</v>
      </c>
      <c r="Q43" s="215">
        <v>666</v>
      </c>
      <c r="R43" s="227">
        <f t="shared" si="10"/>
        <v>100.04170319348779</v>
      </c>
      <c r="S43" s="228">
        <f t="shared" si="11"/>
        <v>100</v>
      </c>
      <c r="T43" s="229">
        <f>IF(OR(N43="", N64="", N64=0), "", N43/N$64*100)</f>
        <v>1.0564559121984392</v>
      </c>
      <c r="U43" s="244">
        <v>2558000</v>
      </c>
      <c r="V43" s="215">
        <v>0</v>
      </c>
      <c r="W43" s="215">
        <v>0</v>
      </c>
      <c r="X43" s="215">
        <v>2558000</v>
      </c>
      <c r="Y43" s="245">
        <v>2558599</v>
      </c>
      <c r="Z43" s="126">
        <v>2558599</v>
      </c>
      <c r="AA43" s="245">
        <v>0</v>
      </c>
      <c r="AB43" s="245">
        <v>0</v>
      </c>
      <c r="AC43" s="227">
        <f t="shared" si="12"/>
        <v>100.02341673182174</v>
      </c>
      <c r="AD43" s="228">
        <f t="shared" si="13"/>
        <v>100</v>
      </c>
      <c r="AE43" s="229">
        <f>IF(OR(Z43="", Z64="", Z64=0), "", Z43/Z$64*100)</f>
        <v>1.6517347915326668</v>
      </c>
      <c r="AF43" s="127">
        <v>-960933</v>
      </c>
      <c r="AG43" s="124">
        <f t="shared" si="14"/>
        <v>-37.556998967012802</v>
      </c>
      <c r="AH43" s="125">
        <f t="shared" si="15"/>
        <v>-0.59527887933422763</v>
      </c>
      <c r="AI43" s="128">
        <f t="shared" si="16"/>
        <v>-960933</v>
      </c>
      <c r="AJ43" s="266" t="s">
        <v>38</v>
      </c>
      <c r="AK43" s="267" t="s">
        <v>73</v>
      </c>
      <c r="AL43" s="268" t="s">
        <v>40</v>
      </c>
      <c r="AM43" s="268" t="s">
        <v>59</v>
      </c>
      <c r="AN43" s="268" t="s">
        <v>40</v>
      </c>
      <c r="AO43" s="268" t="s">
        <v>61</v>
      </c>
      <c r="AP43" s="269" t="s">
        <v>76</v>
      </c>
      <c r="AQ43" s="270" t="s">
        <v>46</v>
      </c>
      <c r="AR43" s="267" t="s">
        <v>73</v>
      </c>
      <c r="AS43" s="268" t="s">
        <v>40</v>
      </c>
      <c r="AT43" s="268" t="s">
        <v>59</v>
      </c>
      <c r="AU43" s="268" t="s">
        <v>40</v>
      </c>
      <c r="AV43" s="268" t="s">
        <v>61</v>
      </c>
      <c r="AW43" s="269" t="s">
        <v>76</v>
      </c>
      <c r="AX43" s="271" t="s">
        <v>46</v>
      </c>
      <c r="AY43" s="369"/>
      <c r="AZ43" s="369"/>
      <c r="BA43" s="369"/>
    </row>
    <row r="44" spans="1:53" ht="16.5" customHeight="1" x14ac:dyDescent="0.15">
      <c r="A44" s="28" t="s">
        <v>77</v>
      </c>
      <c r="B44" s="29" t="s">
        <v>38</v>
      </c>
      <c r="C44" s="29" t="s">
        <v>38</v>
      </c>
      <c r="D44" s="29" t="s">
        <v>38</v>
      </c>
      <c r="E44" s="29" t="s">
        <v>38</v>
      </c>
      <c r="F44" s="30" t="s">
        <v>78</v>
      </c>
      <c r="G44" s="31" t="s">
        <v>38</v>
      </c>
      <c r="H44" s="32"/>
      <c r="I44" s="33">
        <v>0</v>
      </c>
      <c r="J44" s="34">
        <v>0</v>
      </c>
      <c r="K44" s="34">
        <v>0</v>
      </c>
      <c r="L44" s="34">
        <v>0</v>
      </c>
      <c r="M44" s="213">
        <v>0</v>
      </c>
      <c r="N44" s="79">
        <v>0</v>
      </c>
      <c r="O44" s="34">
        <v>0</v>
      </c>
      <c r="P44" s="34">
        <v>0</v>
      </c>
      <c r="Q44" s="213">
        <v>0</v>
      </c>
      <c r="R44" s="221" t="str">
        <f t="shared" si="10"/>
        <v/>
      </c>
      <c r="S44" s="222" t="str">
        <f t="shared" si="11"/>
        <v/>
      </c>
      <c r="T44" s="223">
        <f>IF(OR(N44="", N64="", N64=0), "", N44/N$64*100)</f>
        <v>0</v>
      </c>
      <c r="U44" s="240">
        <v>0</v>
      </c>
      <c r="V44" s="213">
        <v>10000</v>
      </c>
      <c r="W44" s="213">
        <v>0</v>
      </c>
      <c r="X44" s="213">
        <v>10000</v>
      </c>
      <c r="Y44" s="241">
        <v>10000</v>
      </c>
      <c r="Z44" s="84">
        <v>10000</v>
      </c>
      <c r="AA44" s="241">
        <v>0</v>
      </c>
      <c r="AB44" s="241">
        <v>0</v>
      </c>
      <c r="AC44" s="221">
        <f t="shared" si="12"/>
        <v>100</v>
      </c>
      <c r="AD44" s="222">
        <f t="shared" si="13"/>
        <v>100</v>
      </c>
      <c r="AE44" s="223">
        <f>IF(OR(Z44="", Z64="", Z64=0), "", Z44/Z$64*100)</f>
        <v>6.4556219694163353E-3</v>
      </c>
      <c r="AF44" s="37">
        <v>-10000</v>
      </c>
      <c r="AG44" s="35" t="str">
        <f t="shared" si="14"/>
        <v>皆減</v>
      </c>
      <c r="AH44" s="36">
        <f t="shared" si="15"/>
        <v>-6.4556219694163353E-3</v>
      </c>
      <c r="AI44" s="38">
        <f t="shared" si="16"/>
        <v>-10000</v>
      </c>
      <c r="AJ44" s="254" t="s">
        <v>38</v>
      </c>
      <c r="AK44" s="255" t="s">
        <v>77</v>
      </c>
      <c r="AL44" s="256" t="s">
        <v>38</v>
      </c>
      <c r="AM44" s="256" t="s">
        <v>38</v>
      </c>
      <c r="AN44" s="256" t="s">
        <v>38</v>
      </c>
      <c r="AO44" s="256" t="s">
        <v>38</v>
      </c>
      <c r="AP44" s="257" t="s">
        <v>78</v>
      </c>
      <c r="AQ44" s="258" t="s">
        <v>38</v>
      </c>
      <c r="AR44" s="255" t="s">
        <v>77</v>
      </c>
      <c r="AS44" s="256" t="s">
        <v>38</v>
      </c>
      <c r="AT44" s="256" t="s">
        <v>38</v>
      </c>
      <c r="AU44" s="256" t="s">
        <v>38</v>
      </c>
      <c r="AV44" s="256" t="s">
        <v>38</v>
      </c>
      <c r="AW44" s="257" t="s">
        <v>78</v>
      </c>
      <c r="AX44" s="259" t="s">
        <v>38</v>
      </c>
      <c r="AY44" s="367"/>
      <c r="AZ44" s="367"/>
      <c r="BA44" s="367"/>
    </row>
    <row r="45" spans="1:53" ht="16.5" customHeight="1" x14ac:dyDescent="0.15">
      <c r="A45" s="39" t="s">
        <v>77</v>
      </c>
      <c r="B45" s="13" t="s">
        <v>40</v>
      </c>
      <c r="C45" s="13" t="s">
        <v>38</v>
      </c>
      <c r="D45" s="13" t="s">
        <v>38</v>
      </c>
      <c r="E45" s="13" t="s">
        <v>38</v>
      </c>
      <c r="F45" s="14" t="s">
        <v>78</v>
      </c>
      <c r="G45" s="23" t="s">
        <v>38</v>
      </c>
      <c r="H45" s="21"/>
      <c r="I45" s="15">
        <v>0</v>
      </c>
      <c r="J45" s="16">
        <v>0</v>
      </c>
      <c r="K45" s="16">
        <v>0</v>
      </c>
      <c r="L45" s="16">
        <v>0</v>
      </c>
      <c r="M45" s="214">
        <v>0</v>
      </c>
      <c r="N45" s="80">
        <v>0</v>
      </c>
      <c r="O45" s="16">
        <v>0</v>
      </c>
      <c r="P45" s="16">
        <v>0</v>
      </c>
      <c r="Q45" s="214">
        <v>0</v>
      </c>
      <c r="R45" s="224" t="str">
        <f t="shared" si="10"/>
        <v/>
      </c>
      <c r="S45" s="225" t="str">
        <f t="shared" si="11"/>
        <v/>
      </c>
      <c r="T45" s="226">
        <f>IF(OR(N45="", N64="", N64=0), "", N45/N$64*100)</f>
        <v>0</v>
      </c>
      <c r="U45" s="242">
        <v>0</v>
      </c>
      <c r="V45" s="214">
        <v>10000</v>
      </c>
      <c r="W45" s="214">
        <v>0</v>
      </c>
      <c r="X45" s="214">
        <v>10000</v>
      </c>
      <c r="Y45" s="243">
        <v>10000</v>
      </c>
      <c r="Z45" s="85">
        <v>10000</v>
      </c>
      <c r="AA45" s="243">
        <v>0</v>
      </c>
      <c r="AB45" s="243">
        <v>0</v>
      </c>
      <c r="AC45" s="224">
        <f t="shared" si="12"/>
        <v>100</v>
      </c>
      <c r="AD45" s="225">
        <f t="shared" si="13"/>
        <v>100</v>
      </c>
      <c r="AE45" s="226">
        <f>IF(OR(Z45="", Z64="", Z64=0), "", Z45/Z$64*100)</f>
        <v>6.4556219694163353E-3</v>
      </c>
      <c r="AF45" s="18">
        <v>-10000</v>
      </c>
      <c r="AG45" s="17" t="str">
        <f t="shared" si="14"/>
        <v>皆減</v>
      </c>
      <c r="AH45" s="20">
        <f t="shared" si="15"/>
        <v>-6.4556219694163353E-3</v>
      </c>
      <c r="AI45" s="24">
        <f t="shared" si="16"/>
        <v>-10000</v>
      </c>
      <c r="AJ45" s="260" t="s">
        <v>38</v>
      </c>
      <c r="AK45" s="261" t="s">
        <v>77</v>
      </c>
      <c r="AL45" s="262" t="s">
        <v>40</v>
      </c>
      <c r="AM45" s="262" t="s">
        <v>38</v>
      </c>
      <c r="AN45" s="262" t="s">
        <v>38</v>
      </c>
      <c r="AO45" s="262" t="s">
        <v>38</v>
      </c>
      <c r="AP45" s="263" t="s">
        <v>78</v>
      </c>
      <c r="AQ45" s="264" t="s">
        <v>38</v>
      </c>
      <c r="AR45" s="261" t="s">
        <v>77</v>
      </c>
      <c r="AS45" s="262" t="s">
        <v>40</v>
      </c>
      <c r="AT45" s="262" t="s">
        <v>38</v>
      </c>
      <c r="AU45" s="262" t="s">
        <v>38</v>
      </c>
      <c r="AV45" s="262" t="s">
        <v>38</v>
      </c>
      <c r="AW45" s="263" t="s">
        <v>78</v>
      </c>
      <c r="AX45" s="265" t="s">
        <v>38</v>
      </c>
      <c r="AY45" s="368"/>
      <c r="AZ45" s="368"/>
      <c r="BA45" s="368"/>
    </row>
    <row r="46" spans="1:53" ht="16.5" customHeight="1" x14ac:dyDescent="0.15">
      <c r="A46" s="39" t="s">
        <v>77</v>
      </c>
      <c r="B46" s="13" t="s">
        <v>40</v>
      </c>
      <c r="C46" s="13" t="s">
        <v>62</v>
      </c>
      <c r="D46" s="13" t="s">
        <v>38</v>
      </c>
      <c r="E46" s="13" t="s">
        <v>38</v>
      </c>
      <c r="F46" s="14" t="s">
        <v>79</v>
      </c>
      <c r="G46" s="23" t="s">
        <v>38</v>
      </c>
      <c r="H46" s="21"/>
      <c r="I46" s="15">
        <v>0</v>
      </c>
      <c r="J46" s="16">
        <v>0</v>
      </c>
      <c r="K46" s="16">
        <v>0</v>
      </c>
      <c r="L46" s="16">
        <v>0</v>
      </c>
      <c r="M46" s="214">
        <v>0</v>
      </c>
      <c r="N46" s="80">
        <v>0</v>
      </c>
      <c r="O46" s="16">
        <v>0</v>
      </c>
      <c r="P46" s="16">
        <v>0</v>
      </c>
      <c r="Q46" s="214">
        <v>0</v>
      </c>
      <c r="R46" s="224" t="str">
        <f t="shared" si="10"/>
        <v/>
      </c>
      <c r="S46" s="225" t="str">
        <f t="shared" si="11"/>
        <v/>
      </c>
      <c r="T46" s="226">
        <f>IF(OR(N46="", N64="", N64=0), "", N46/N$64*100)</f>
        <v>0</v>
      </c>
      <c r="U46" s="242">
        <v>0</v>
      </c>
      <c r="V46" s="214">
        <v>10000</v>
      </c>
      <c r="W46" s="214">
        <v>0</v>
      </c>
      <c r="X46" s="214">
        <v>10000</v>
      </c>
      <c r="Y46" s="243">
        <v>10000</v>
      </c>
      <c r="Z46" s="85">
        <v>10000</v>
      </c>
      <c r="AA46" s="243">
        <v>0</v>
      </c>
      <c r="AB46" s="243">
        <v>0</v>
      </c>
      <c r="AC46" s="224">
        <f t="shared" si="12"/>
        <v>100</v>
      </c>
      <c r="AD46" s="225">
        <f t="shared" si="13"/>
        <v>100</v>
      </c>
      <c r="AE46" s="226">
        <f>IF(OR(Z46="", Z64="", Z64=0), "", Z46/Z$64*100)</f>
        <v>6.4556219694163353E-3</v>
      </c>
      <c r="AF46" s="18">
        <v>-10000</v>
      </c>
      <c r="AG46" s="17" t="str">
        <f t="shared" si="14"/>
        <v>皆減</v>
      </c>
      <c r="AH46" s="20">
        <f t="shared" si="15"/>
        <v>-6.4556219694163353E-3</v>
      </c>
      <c r="AI46" s="24">
        <f t="shared" si="16"/>
        <v>-10000</v>
      </c>
      <c r="AJ46" s="260" t="s">
        <v>38</v>
      </c>
      <c r="AK46" s="261" t="s">
        <v>77</v>
      </c>
      <c r="AL46" s="262" t="s">
        <v>40</v>
      </c>
      <c r="AM46" s="262" t="s">
        <v>62</v>
      </c>
      <c r="AN46" s="262" t="s">
        <v>38</v>
      </c>
      <c r="AO46" s="262" t="s">
        <v>38</v>
      </c>
      <c r="AP46" s="263" t="s">
        <v>79</v>
      </c>
      <c r="AQ46" s="264" t="s">
        <v>38</v>
      </c>
      <c r="AR46" s="261" t="s">
        <v>77</v>
      </c>
      <c r="AS46" s="262" t="s">
        <v>40</v>
      </c>
      <c r="AT46" s="262" t="s">
        <v>62</v>
      </c>
      <c r="AU46" s="262" t="s">
        <v>38</v>
      </c>
      <c r="AV46" s="262" t="s">
        <v>38</v>
      </c>
      <c r="AW46" s="263" t="s">
        <v>79</v>
      </c>
      <c r="AX46" s="265" t="s">
        <v>38</v>
      </c>
      <c r="AY46" s="368"/>
      <c r="AZ46" s="368"/>
      <c r="BA46" s="368"/>
    </row>
    <row r="47" spans="1:53" ht="16.5" customHeight="1" x14ac:dyDescent="0.15">
      <c r="A47" s="39" t="s">
        <v>77</v>
      </c>
      <c r="B47" s="13" t="s">
        <v>40</v>
      </c>
      <c r="C47" s="13" t="s">
        <v>62</v>
      </c>
      <c r="D47" s="13" t="s">
        <v>40</v>
      </c>
      <c r="E47" s="13" t="s">
        <v>38</v>
      </c>
      <c r="F47" s="14" t="s">
        <v>80</v>
      </c>
      <c r="G47" s="23" t="s">
        <v>38</v>
      </c>
      <c r="H47" s="21"/>
      <c r="I47" s="15">
        <v>0</v>
      </c>
      <c r="J47" s="16">
        <v>0</v>
      </c>
      <c r="K47" s="16">
        <v>0</v>
      </c>
      <c r="L47" s="16">
        <v>0</v>
      </c>
      <c r="M47" s="214">
        <v>0</v>
      </c>
      <c r="N47" s="80">
        <v>0</v>
      </c>
      <c r="O47" s="16">
        <v>0</v>
      </c>
      <c r="P47" s="16">
        <v>0</v>
      </c>
      <c r="Q47" s="214">
        <v>0</v>
      </c>
      <c r="R47" s="224" t="str">
        <f t="shared" si="10"/>
        <v/>
      </c>
      <c r="S47" s="225" t="str">
        <f t="shared" si="11"/>
        <v/>
      </c>
      <c r="T47" s="226">
        <f>IF(OR(N47="", N64="", N64=0), "", N47/N$64*100)</f>
        <v>0</v>
      </c>
      <c r="U47" s="242">
        <v>0</v>
      </c>
      <c r="V47" s="214">
        <v>10000</v>
      </c>
      <c r="W47" s="214">
        <v>0</v>
      </c>
      <c r="X47" s="214">
        <v>10000</v>
      </c>
      <c r="Y47" s="243">
        <v>10000</v>
      </c>
      <c r="Z47" s="85">
        <v>10000</v>
      </c>
      <c r="AA47" s="243">
        <v>0</v>
      </c>
      <c r="AB47" s="243">
        <v>0</v>
      </c>
      <c r="AC47" s="224">
        <f t="shared" si="12"/>
        <v>100</v>
      </c>
      <c r="AD47" s="225">
        <f t="shared" si="13"/>
        <v>100</v>
      </c>
      <c r="AE47" s="226">
        <f>IF(OR(Z47="", Z64="", Z64=0), "", Z47/Z$64*100)</f>
        <v>6.4556219694163353E-3</v>
      </c>
      <c r="AF47" s="18">
        <v>-10000</v>
      </c>
      <c r="AG47" s="17" t="str">
        <f t="shared" si="14"/>
        <v>皆減</v>
      </c>
      <c r="AH47" s="20">
        <f t="shared" si="15"/>
        <v>-6.4556219694163353E-3</v>
      </c>
      <c r="AI47" s="24">
        <f t="shared" si="16"/>
        <v>-10000</v>
      </c>
      <c r="AJ47" s="260" t="s">
        <v>38</v>
      </c>
      <c r="AK47" s="261" t="s">
        <v>77</v>
      </c>
      <c r="AL47" s="262" t="s">
        <v>40</v>
      </c>
      <c r="AM47" s="262" t="s">
        <v>62</v>
      </c>
      <c r="AN47" s="262" t="s">
        <v>40</v>
      </c>
      <c r="AO47" s="262" t="s">
        <v>38</v>
      </c>
      <c r="AP47" s="263" t="s">
        <v>80</v>
      </c>
      <c r="AQ47" s="264" t="s">
        <v>38</v>
      </c>
      <c r="AR47" s="261" t="s">
        <v>77</v>
      </c>
      <c r="AS47" s="262" t="s">
        <v>40</v>
      </c>
      <c r="AT47" s="262" t="s">
        <v>62</v>
      </c>
      <c r="AU47" s="262" t="s">
        <v>40</v>
      </c>
      <c r="AV47" s="262" t="s">
        <v>38</v>
      </c>
      <c r="AW47" s="263" t="s">
        <v>80</v>
      </c>
      <c r="AX47" s="265" t="s">
        <v>38</v>
      </c>
      <c r="AY47" s="368"/>
      <c r="AZ47" s="368"/>
      <c r="BA47" s="368"/>
    </row>
    <row r="48" spans="1:53" s="115" customFormat="1" ht="16.5" customHeight="1" thickBot="1" x14ac:dyDescent="0.2">
      <c r="A48" s="116" t="s">
        <v>77</v>
      </c>
      <c r="B48" s="117" t="s">
        <v>40</v>
      </c>
      <c r="C48" s="117" t="s">
        <v>62</v>
      </c>
      <c r="D48" s="117" t="s">
        <v>40</v>
      </c>
      <c r="E48" s="117" t="s">
        <v>61</v>
      </c>
      <c r="F48" s="118" t="s">
        <v>81</v>
      </c>
      <c r="G48" s="119" t="s">
        <v>46</v>
      </c>
      <c r="H48" s="120"/>
      <c r="I48" s="121">
        <v>0</v>
      </c>
      <c r="J48" s="122">
        <v>0</v>
      </c>
      <c r="K48" s="122">
        <v>0</v>
      </c>
      <c r="L48" s="122">
        <v>0</v>
      </c>
      <c r="M48" s="215">
        <v>0</v>
      </c>
      <c r="N48" s="123">
        <v>0</v>
      </c>
      <c r="O48" s="122">
        <v>0</v>
      </c>
      <c r="P48" s="122">
        <v>0</v>
      </c>
      <c r="Q48" s="215">
        <v>0</v>
      </c>
      <c r="R48" s="227" t="str">
        <f t="shared" si="10"/>
        <v/>
      </c>
      <c r="S48" s="228" t="str">
        <f t="shared" si="11"/>
        <v/>
      </c>
      <c r="T48" s="229">
        <f>IF(OR(N48="", N64="", N64=0), "", N48/N$64*100)</f>
        <v>0</v>
      </c>
      <c r="U48" s="244">
        <v>0</v>
      </c>
      <c r="V48" s="215">
        <v>10000</v>
      </c>
      <c r="W48" s="215">
        <v>0</v>
      </c>
      <c r="X48" s="215">
        <v>10000</v>
      </c>
      <c r="Y48" s="245">
        <v>10000</v>
      </c>
      <c r="Z48" s="126">
        <v>10000</v>
      </c>
      <c r="AA48" s="245">
        <v>0</v>
      </c>
      <c r="AB48" s="245">
        <v>0</v>
      </c>
      <c r="AC48" s="227">
        <f t="shared" si="12"/>
        <v>100</v>
      </c>
      <c r="AD48" s="228">
        <f t="shared" si="13"/>
        <v>100</v>
      </c>
      <c r="AE48" s="229">
        <f>IF(OR(Z48="", Z64="", Z64=0), "", Z48/Z$64*100)</f>
        <v>6.4556219694163353E-3</v>
      </c>
      <c r="AF48" s="127">
        <v>-10000</v>
      </c>
      <c r="AG48" s="124" t="str">
        <f t="shared" si="14"/>
        <v>皆減</v>
      </c>
      <c r="AH48" s="125">
        <f t="shared" si="15"/>
        <v>-6.4556219694163353E-3</v>
      </c>
      <c r="AI48" s="128">
        <f t="shared" si="16"/>
        <v>-10000</v>
      </c>
      <c r="AJ48" s="266" t="s">
        <v>38</v>
      </c>
      <c r="AK48" s="267" t="s">
        <v>77</v>
      </c>
      <c r="AL48" s="268" t="s">
        <v>40</v>
      </c>
      <c r="AM48" s="268" t="s">
        <v>62</v>
      </c>
      <c r="AN48" s="268" t="s">
        <v>40</v>
      </c>
      <c r="AO48" s="268" t="s">
        <v>61</v>
      </c>
      <c r="AP48" s="269" t="s">
        <v>81</v>
      </c>
      <c r="AQ48" s="270" t="s">
        <v>46</v>
      </c>
      <c r="AR48" s="267" t="s">
        <v>77</v>
      </c>
      <c r="AS48" s="268" t="s">
        <v>40</v>
      </c>
      <c r="AT48" s="268" t="s">
        <v>62</v>
      </c>
      <c r="AU48" s="268" t="s">
        <v>40</v>
      </c>
      <c r="AV48" s="268" t="s">
        <v>61</v>
      </c>
      <c r="AW48" s="269" t="s">
        <v>81</v>
      </c>
      <c r="AX48" s="271" t="s">
        <v>46</v>
      </c>
      <c r="AY48" s="369"/>
      <c r="AZ48" s="369"/>
      <c r="BA48" s="369"/>
    </row>
    <row r="49" spans="1:53" ht="16.5" customHeight="1" x14ac:dyDescent="0.15">
      <c r="A49" s="28" t="s">
        <v>82</v>
      </c>
      <c r="B49" s="29" t="s">
        <v>38</v>
      </c>
      <c r="C49" s="29" t="s">
        <v>38</v>
      </c>
      <c r="D49" s="29" t="s">
        <v>38</v>
      </c>
      <c r="E49" s="29" t="s">
        <v>38</v>
      </c>
      <c r="F49" s="30" t="s">
        <v>83</v>
      </c>
      <c r="G49" s="31" t="s">
        <v>38</v>
      </c>
      <c r="H49" s="32"/>
      <c r="I49" s="33">
        <v>2203000</v>
      </c>
      <c r="J49" s="34">
        <v>-250000</v>
      </c>
      <c r="K49" s="34">
        <v>0</v>
      </c>
      <c r="L49" s="34">
        <v>1953000</v>
      </c>
      <c r="M49" s="213">
        <v>1823794</v>
      </c>
      <c r="N49" s="79">
        <v>1823794</v>
      </c>
      <c r="O49" s="34">
        <v>0</v>
      </c>
      <c r="P49" s="34">
        <v>0</v>
      </c>
      <c r="Q49" s="213">
        <v>-129206</v>
      </c>
      <c r="R49" s="221">
        <f t="shared" si="10"/>
        <v>93.384229390681</v>
      </c>
      <c r="S49" s="222">
        <f t="shared" si="11"/>
        <v>100</v>
      </c>
      <c r="T49" s="223">
        <f>IF(OR(N49="", N64="", N64=0), "", N49/N$64*100)</f>
        <v>1.2059829488341369</v>
      </c>
      <c r="U49" s="240">
        <v>2421000</v>
      </c>
      <c r="V49" s="213">
        <v>-680000</v>
      </c>
      <c r="W49" s="213">
        <v>0</v>
      </c>
      <c r="X49" s="213">
        <v>1741000</v>
      </c>
      <c r="Y49" s="241">
        <v>1432754</v>
      </c>
      <c r="Z49" s="84">
        <v>1432754</v>
      </c>
      <c r="AA49" s="241">
        <v>0</v>
      </c>
      <c r="AB49" s="241">
        <v>0</v>
      </c>
      <c r="AC49" s="221">
        <f t="shared" si="12"/>
        <v>82.294887995404935</v>
      </c>
      <c r="AD49" s="222">
        <f t="shared" si="13"/>
        <v>100</v>
      </c>
      <c r="AE49" s="223">
        <f>IF(OR(Z49="", Z64="", Z64=0), "", Z49/Z$64*100)</f>
        <v>0.92493181991691342</v>
      </c>
      <c r="AF49" s="37">
        <v>391040</v>
      </c>
      <c r="AG49" s="35">
        <f t="shared" si="14"/>
        <v>27.29289187117956</v>
      </c>
      <c r="AH49" s="36">
        <f t="shared" si="15"/>
        <v>0.2810511289172235</v>
      </c>
      <c r="AI49" s="38">
        <f t="shared" si="16"/>
        <v>391040</v>
      </c>
      <c r="AJ49" s="254" t="s">
        <v>38</v>
      </c>
      <c r="AK49" s="255" t="s">
        <v>82</v>
      </c>
      <c r="AL49" s="256" t="s">
        <v>38</v>
      </c>
      <c r="AM49" s="256" t="s">
        <v>38</v>
      </c>
      <c r="AN49" s="256" t="s">
        <v>38</v>
      </c>
      <c r="AO49" s="256" t="s">
        <v>38</v>
      </c>
      <c r="AP49" s="257" t="s">
        <v>83</v>
      </c>
      <c r="AQ49" s="258" t="s">
        <v>38</v>
      </c>
      <c r="AR49" s="255" t="s">
        <v>82</v>
      </c>
      <c r="AS49" s="256" t="s">
        <v>38</v>
      </c>
      <c r="AT49" s="256" t="s">
        <v>38</v>
      </c>
      <c r="AU49" s="256" t="s">
        <v>38</v>
      </c>
      <c r="AV49" s="256" t="s">
        <v>38</v>
      </c>
      <c r="AW49" s="257" t="s">
        <v>83</v>
      </c>
      <c r="AX49" s="259" t="s">
        <v>38</v>
      </c>
      <c r="AY49" s="367"/>
      <c r="AZ49" s="367"/>
      <c r="BA49" s="367"/>
    </row>
    <row r="50" spans="1:53" ht="16.5" customHeight="1" x14ac:dyDescent="0.15">
      <c r="A50" s="39" t="s">
        <v>82</v>
      </c>
      <c r="B50" s="13" t="s">
        <v>59</v>
      </c>
      <c r="C50" s="13" t="s">
        <v>38</v>
      </c>
      <c r="D50" s="13" t="s">
        <v>38</v>
      </c>
      <c r="E50" s="13" t="s">
        <v>38</v>
      </c>
      <c r="F50" s="14" t="s">
        <v>84</v>
      </c>
      <c r="G50" s="23" t="s">
        <v>38</v>
      </c>
      <c r="H50" s="21"/>
      <c r="I50" s="15">
        <v>2203000</v>
      </c>
      <c r="J50" s="16">
        <v>-250000</v>
      </c>
      <c r="K50" s="16">
        <v>0</v>
      </c>
      <c r="L50" s="16">
        <v>1953000</v>
      </c>
      <c r="M50" s="214">
        <v>1823794</v>
      </c>
      <c r="N50" s="80">
        <v>1823794</v>
      </c>
      <c r="O50" s="16">
        <v>0</v>
      </c>
      <c r="P50" s="16">
        <v>0</v>
      </c>
      <c r="Q50" s="214">
        <v>-129206</v>
      </c>
      <c r="R50" s="224">
        <f t="shared" si="10"/>
        <v>93.384229390681</v>
      </c>
      <c r="S50" s="225">
        <f t="shared" si="11"/>
        <v>100</v>
      </c>
      <c r="T50" s="226">
        <f>IF(OR(N50="", N64="", N64=0), "", N50/N$64*100)</f>
        <v>1.2059829488341369</v>
      </c>
      <c r="U50" s="242">
        <v>2421000</v>
      </c>
      <c r="V50" s="214">
        <v>-680000</v>
      </c>
      <c r="W50" s="214">
        <v>0</v>
      </c>
      <c r="X50" s="214">
        <v>1741000</v>
      </c>
      <c r="Y50" s="243">
        <v>1432754</v>
      </c>
      <c r="Z50" s="85">
        <v>1432754</v>
      </c>
      <c r="AA50" s="243">
        <v>0</v>
      </c>
      <c r="AB50" s="243">
        <v>0</v>
      </c>
      <c r="AC50" s="224">
        <f t="shared" si="12"/>
        <v>82.294887995404935</v>
      </c>
      <c r="AD50" s="225">
        <f t="shared" si="13"/>
        <v>100</v>
      </c>
      <c r="AE50" s="226">
        <f>IF(OR(Z50="", Z64="", Z64=0), "", Z50/Z$64*100)</f>
        <v>0.92493181991691342</v>
      </c>
      <c r="AF50" s="18">
        <v>391040</v>
      </c>
      <c r="AG50" s="17">
        <f t="shared" si="14"/>
        <v>27.29289187117956</v>
      </c>
      <c r="AH50" s="20">
        <f t="shared" si="15"/>
        <v>0.2810511289172235</v>
      </c>
      <c r="AI50" s="24">
        <f t="shared" si="16"/>
        <v>391040</v>
      </c>
      <c r="AJ50" s="260" t="s">
        <v>38</v>
      </c>
      <c r="AK50" s="261" t="s">
        <v>82</v>
      </c>
      <c r="AL50" s="262" t="s">
        <v>59</v>
      </c>
      <c r="AM50" s="262" t="s">
        <v>38</v>
      </c>
      <c r="AN50" s="262" t="s">
        <v>38</v>
      </c>
      <c r="AO50" s="262" t="s">
        <v>38</v>
      </c>
      <c r="AP50" s="263" t="s">
        <v>84</v>
      </c>
      <c r="AQ50" s="264" t="s">
        <v>38</v>
      </c>
      <c r="AR50" s="261" t="s">
        <v>82</v>
      </c>
      <c r="AS50" s="262" t="s">
        <v>59</v>
      </c>
      <c r="AT50" s="262" t="s">
        <v>38</v>
      </c>
      <c r="AU50" s="262" t="s">
        <v>38</v>
      </c>
      <c r="AV50" s="262" t="s">
        <v>38</v>
      </c>
      <c r="AW50" s="263" t="s">
        <v>84</v>
      </c>
      <c r="AX50" s="265" t="s">
        <v>38</v>
      </c>
      <c r="AY50" s="368"/>
      <c r="AZ50" s="368"/>
      <c r="BA50" s="368"/>
    </row>
    <row r="51" spans="1:53" ht="16.5" customHeight="1" x14ac:dyDescent="0.15">
      <c r="A51" s="39" t="s">
        <v>82</v>
      </c>
      <c r="B51" s="13" t="s">
        <v>59</v>
      </c>
      <c r="C51" s="13" t="s">
        <v>40</v>
      </c>
      <c r="D51" s="13" t="s">
        <v>38</v>
      </c>
      <c r="E51" s="13" t="s">
        <v>38</v>
      </c>
      <c r="F51" s="14" t="s">
        <v>84</v>
      </c>
      <c r="G51" s="23" t="s">
        <v>38</v>
      </c>
      <c r="H51" s="21"/>
      <c r="I51" s="15">
        <v>2203000</v>
      </c>
      <c r="J51" s="16">
        <v>-250000</v>
      </c>
      <c r="K51" s="16">
        <v>0</v>
      </c>
      <c r="L51" s="16">
        <v>1953000</v>
      </c>
      <c r="M51" s="214">
        <v>1823794</v>
      </c>
      <c r="N51" s="80">
        <v>1823794</v>
      </c>
      <c r="O51" s="16">
        <v>0</v>
      </c>
      <c r="P51" s="16">
        <v>0</v>
      </c>
      <c r="Q51" s="214">
        <v>-129206</v>
      </c>
      <c r="R51" s="224">
        <f t="shared" si="10"/>
        <v>93.384229390681</v>
      </c>
      <c r="S51" s="225">
        <f t="shared" si="11"/>
        <v>100</v>
      </c>
      <c r="T51" s="226">
        <f>IF(OR(N51="", N64="", N64=0), "", N51/N$64*100)</f>
        <v>1.2059829488341369</v>
      </c>
      <c r="U51" s="242">
        <v>2421000</v>
      </c>
      <c r="V51" s="214">
        <v>-680000</v>
      </c>
      <c r="W51" s="214">
        <v>0</v>
      </c>
      <c r="X51" s="214">
        <v>1741000</v>
      </c>
      <c r="Y51" s="243">
        <v>1432754</v>
      </c>
      <c r="Z51" s="85">
        <v>1432754</v>
      </c>
      <c r="AA51" s="243">
        <v>0</v>
      </c>
      <c r="AB51" s="243">
        <v>0</v>
      </c>
      <c r="AC51" s="224">
        <f t="shared" si="12"/>
        <v>82.294887995404935</v>
      </c>
      <c r="AD51" s="225">
        <f t="shared" si="13"/>
        <v>100</v>
      </c>
      <c r="AE51" s="226">
        <f>IF(OR(Z51="", Z64="", Z64=0), "", Z51/Z$64*100)</f>
        <v>0.92493181991691342</v>
      </c>
      <c r="AF51" s="18">
        <v>391040</v>
      </c>
      <c r="AG51" s="17">
        <f t="shared" si="14"/>
        <v>27.29289187117956</v>
      </c>
      <c r="AH51" s="20">
        <f t="shared" si="15"/>
        <v>0.2810511289172235</v>
      </c>
      <c r="AI51" s="24">
        <f t="shared" si="16"/>
        <v>391040</v>
      </c>
      <c r="AJ51" s="260" t="s">
        <v>38</v>
      </c>
      <c r="AK51" s="261" t="s">
        <v>82</v>
      </c>
      <c r="AL51" s="262" t="s">
        <v>59</v>
      </c>
      <c r="AM51" s="262" t="s">
        <v>40</v>
      </c>
      <c r="AN51" s="262" t="s">
        <v>38</v>
      </c>
      <c r="AO51" s="262" t="s">
        <v>38</v>
      </c>
      <c r="AP51" s="263" t="s">
        <v>84</v>
      </c>
      <c r="AQ51" s="264" t="s">
        <v>38</v>
      </c>
      <c r="AR51" s="261" t="s">
        <v>82</v>
      </c>
      <c r="AS51" s="262" t="s">
        <v>59</v>
      </c>
      <c r="AT51" s="262" t="s">
        <v>40</v>
      </c>
      <c r="AU51" s="262" t="s">
        <v>38</v>
      </c>
      <c r="AV51" s="262" t="s">
        <v>38</v>
      </c>
      <c r="AW51" s="263" t="s">
        <v>84</v>
      </c>
      <c r="AX51" s="265" t="s">
        <v>38</v>
      </c>
      <c r="AY51" s="368"/>
      <c r="AZ51" s="368"/>
      <c r="BA51" s="368"/>
    </row>
    <row r="52" spans="1:53" ht="16.5" customHeight="1" thickBot="1" x14ac:dyDescent="0.2">
      <c r="A52" s="40" t="s">
        <v>82</v>
      </c>
      <c r="B52" s="41" t="s">
        <v>59</v>
      </c>
      <c r="C52" s="41" t="s">
        <v>40</v>
      </c>
      <c r="D52" s="41" t="s">
        <v>40</v>
      </c>
      <c r="E52" s="41" t="s">
        <v>38</v>
      </c>
      <c r="F52" s="42" t="s">
        <v>84</v>
      </c>
      <c r="G52" s="43" t="s">
        <v>38</v>
      </c>
      <c r="H52" s="44"/>
      <c r="I52" s="145">
        <v>2203000</v>
      </c>
      <c r="J52" s="146">
        <v>-250000</v>
      </c>
      <c r="K52" s="146">
        <v>0</v>
      </c>
      <c r="L52" s="146">
        <v>1953000</v>
      </c>
      <c r="M52" s="215">
        <v>1823794</v>
      </c>
      <c r="N52" s="147">
        <v>1823794</v>
      </c>
      <c r="O52" s="146">
        <v>0</v>
      </c>
      <c r="P52" s="146">
        <v>0</v>
      </c>
      <c r="Q52" s="215">
        <v>-129206</v>
      </c>
      <c r="R52" s="227">
        <f t="shared" si="10"/>
        <v>93.384229390681</v>
      </c>
      <c r="S52" s="228">
        <f t="shared" si="11"/>
        <v>100</v>
      </c>
      <c r="T52" s="229">
        <f>IF(OR(N52="", N64="", N64=0), "", N52/N$64*100)</f>
        <v>1.2059829488341369</v>
      </c>
      <c r="U52" s="244">
        <v>2421000</v>
      </c>
      <c r="V52" s="215">
        <v>-680000</v>
      </c>
      <c r="W52" s="215">
        <v>0</v>
      </c>
      <c r="X52" s="215">
        <v>1741000</v>
      </c>
      <c r="Y52" s="245">
        <v>1432754</v>
      </c>
      <c r="Z52" s="150">
        <v>1432754</v>
      </c>
      <c r="AA52" s="245">
        <v>0</v>
      </c>
      <c r="AB52" s="245">
        <v>0</v>
      </c>
      <c r="AC52" s="227">
        <f t="shared" si="12"/>
        <v>82.294887995404935</v>
      </c>
      <c r="AD52" s="228">
        <f t="shared" si="13"/>
        <v>100</v>
      </c>
      <c r="AE52" s="229">
        <f>IF(OR(Z52="", Z64="", Z64=0), "", Z52/Z$64*100)</f>
        <v>0.92493181991691342</v>
      </c>
      <c r="AF52" s="151">
        <v>391040</v>
      </c>
      <c r="AG52" s="148">
        <f t="shared" si="14"/>
        <v>27.29289187117956</v>
      </c>
      <c r="AH52" s="149">
        <f t="shared" si="15"/>
        <v>0.2810511289172235</v>
      </c>
      <c r="AI52" s="50">
        <f t="shared" si="16"/>
        <v>391040</v>
      </c>
      <c r="AJ52" s="266" t="s">
        <v>38</v>
      </c>
      <c r="AK52" s="267" t="s">
        <v>82</v>
      </c>
      <c r="AL52" s="268" t="s">
        <v>59</v>
      </c>
      <c r="AM52" s="268" t="s">
        <v>40</v>
      </c>
      <c r="AN52" s="268" t="s">
        <v>40</v>
      </c>
      <c r="AO52" s="268" t="s">
        <v>38</v>
      </c>
      <c r="AP52" s="269" t="s">
        <v>84</v>
      </c>
      <c r="AQ52" s="270" t="s">
        <v>38</v>
      </c>
      <c r="AR52" s="267" t="s">
        <v>82</v>
      </c>
      <c r="AS52" s="268" t="s">
        <v>59</v>
      </c>
      <c r="AT52" s="268" t="s">
        <v>40</v>
      </c>
      <c r="AU52" s="268" t="s">
        <v>40</v>
      </c>
      <c r="AV52" s="268" t="s">
        <v>38</v>
      </c>
      <c r="AW52" s="269" t="s">
        <v>84</v>
      </c>
      <c r="AX52" s="271" t="s">
        <v>38</v>
      </c>
      <c r="AY52" s="369"/>
      <c r="AZ52" s="369"/>
      <c r="BA52" s="369"/>
    </row>
    <row r="53" spans="1:53" s="115" customFormat="1" ht="42" customHeight="1" thickBot="1" x14ac:dyDescent="0.2">
      <c r="A53" s="132" t="s">
        <v>82</v>
      </c>
      <c r="B53" s="133" t="s">
        <v>59</v>
      </c>
      <c r="C53" s="133" t="s">
        <v>40</v>
      </c>
      <c r="D53" s="133" t="s">
        <v>40</v>
      </c>
      <c r="E53" s="133" t="s">
        <v>85</v>
      </c>
      <c r="F53" s="134" t="s">
        <v>86</v>
      </c>
      <c r="G53" s="135" t="s">
        <v>46</v>
      </c>
      <c r="H53" s="136" t="s">
        <v>139</v>
      </c>
      <c r="I53" s="137">
        <v>220000</v>
      </c>
      <c r="J53" s="138">
        <v>0</v>
      </c>
      <c r="K53" s="138">
        <v>0</v>
      </c>
      <c r="L53" s="138">
        <v>220000</v>
      </c>
      <c r="M53" s="217">
        <v>0</v>
      </c>
      <c r="N53" s="139">
        <v>0</v>
      </c>
      <c r="O53" s="138">
        <v>0</v>
      </c>
      <c r="P53" s="138">
        <v>0</v>
      </c>
      <c r="Q53" s="217">
        <v>-220000</v>
      </c>
      <c r="R53" s="233">
        <f t="shared" si="10"/>
        <v>0</v>
      </c>
      <c r="S53" s="234" t="str">
        <f t="shared" si="11"/>
        <v/>
      </c>
      <c r="T53" s="235">
        <f>IF(OR(N53="", N64="", N64=0), "", N53/N$64*100)</f>
        <v>0</v>
      </c>
      <c r="U53" s="248">
        <v>220000</v>
      </c>
      <c r="V53" s="217">
        <v>-30000</v>
      </c>
      <c r="W53" s="217">
        <v>0</v>
      </c>
      <c r="X53" s="217">
        <v>190000</v>
      </c>
      <c r="Y53" s="249">
        <v>190000</v>
      </c>
      <c r="Z53" s="142">
        <v>190000</v>
      </c>
      <c r="AA53" s="249">
        <v>0</v>
      </c>
      <c r="AB53" s="249">
        <v>0</v>
      </c>
      <c r="AC53" s="233">
        <f t="shared" si="12"/>
        <v>100</v>
      </c>
      <c r="AD53" s="234">
        <f t="shared" si="13"/>
        <v>100</v>
      </c>
      <c r="AE53" s="235">
        <f>IF(OR(Z53="", Z64="", Z64=0), "", Z53/Z$64*100)</f>
        <v>0.12265681741891038</v>
      </c>
      <c r="AF53" s="143">
        <v>-190000</v>
      </c>
      <c r="AG53" s="140" t="str">
        <f t="shared" si="14"/>
        <v>皆減</v>
      </c>
      <c r="AH53" s="141">
        <f t="shared" si="15"/>
        <v>-0.12265681741891038</v>
      </c>
      <c r="AI53" s="144">
        <f t="shared" si="16"/>
        <v>-190000</v>
      </c>
      <c r="AJ53" s="278" t="s">
        <v>38</v>
      </c>
      <c r="AK53" s="279" t="s">
        <v>82</v>
      </c>
      <c r="AL53" s="280" t="s">
        <v>59</v>
      </c>
      <c r="AM53" s="280" t="s">
        <v>40</v>
      </c>
      <c r="AN53" s="280" t="s">
        <v>40</v>
      </c>
      <c r="AO53" s="280" t="s">
        <v>85</v>
      </c>
      <c r="AP53" s="281" t="s">
        <v>86</v>
      </c>
      <c r="AQ53" s="282" t="s">
        <v>46</v>
      </c>
      <c r="AR53" s="279" t="s">
        <v>82</v>
      </c>
      <c r="AS53" s="280" t="s">
        <v>59</v>
      </c>
      <c r="AT53" s="280" t="s">
        <v>40</v>
      </c>
      <c r="AU53" s="280" t="s">
        <v>40</v>
      </c>
      <c r="AV53" s="280" t="s">
        <v>85</v>
      </c>
      <c r="AW53" s="281" t="s">
        <v>86</v>
      </c>
      <c r="AX53" s="283" t="s">
        <v>46</v>
      </c>
      <c r="AY53" s="131"/>
      <c r="AZ53" s="130"/>
      <c r="BA53" s="131"/>
    </row>
    <row r="54" spans="1:53" s="115" customFormat="1" ht="42" customHeight="1" thickBot="1" x14ac:dyDescent="0.2">
      <c r="A54" s="100" t="s">
        <v>82</v>
      </c>
      <c r="B54" s="101" t="s">
        <v>59</v>
      </c>
      <c r="C54" s="101" t="s">
        <v>40</v>
      </c>
      <c r="D54" s="101" t="s">
        <v>40</v>
      </c>
      <c r="E54" s="101" t="s">
        <v>87</v>
      </c>
      <c r="F54" s="102" t="s">
        <v>88</v>
      </c>
      <c r="G54" s="103" t="s">
        <v>46</v>
      </c>
      <c r="H54" s="104"/>
      <c r="I54" s="105">
        <v>11000</v>
      </c>
      <c r="J54" s="106">
        <v>0</v>
      </c>
      <c r="K54" s="106">
        <v>0</v>
      </c>
      <c r="L54" s="106">
        <v>11000</v>
      </c>
      <c r="M54" s="216">
        <v>10880</v>
      </c>
      <c r="N54" s="107">
        <v>10880</v>
      </c>
      <c r="O54" s="106">
        <v>0</v>
      </c>
      <c r="P54" s="106">
        <v>0</v>
      </c>
      <c r="Q54" s="216">
        <v>-120</v>
      </c>
      <c r="R54" s="230">
        <f t="shared" si="10"/>
        <v>98.909090909090907</v>
      </c>
      <c r="S54" s="231">
        <f t="shared" si="11"/>
        <v>100</v>
      </c>
      <c r="T54" s="232">
        <f>IF(OR(N54="", N64="", N64=0), "", N54/N$64*100)</f>
        <v>7.1943950266945781E-3</v>
      </c>
      <c r="U54" s="246">
        <v>29000</v>
      </c>
      <c r="V54" s="216">
        <v>0</v>
      </c>
      <c r="W54" s="216">
        <v>0</v>
      </c>
      <c r="X54" s="216">
        <v>29000</v>
      </c>
      <c r="Y54" s="247">
        <v>5160</v>
      </c>
      <c r="Z54" s="110">
        <v>5160</v>
      </c>
      <c r="AA54" s="247">
        <v>0</v>
      </c>
      <c r="AB54" s="247">
        <v>0</v>
      </c>
      <c r="AC54" s="230">
        <f t="shared" si="12"/>
        <v>17.793103448275861</v>
      </c>
      <c r="AD54" s="231">
        <f t="shared" si="13"/>
        <v>100</v>
      </c>
      <c r="AE54" s="232">
        <f>IF(OR(Z54="", Z64="", Z64=0), "", Z54/Z$64*100)</f>
        <v>3.3311009362188291E-3</v>
      </c>
      <c r="AF54" s="111">
        <v>5720</v>
      </c>
      <c r="AG54" s="108">
        <f t="shared" si="14"/>
        <v>110.85271317829456</v>
      </c>
      <c r="AH54" s="109">
        <f t="shared" si="15"/>
        <v>3.863294090475749E-3</v>
      </c>
      <c r="AI54" s="112">
        <f t="shared" si="16"/>
        <v>5720</v>
      </c>
      <c r="AJ54" s="272" t="s">
        <v>38</v>
      </c>
      <c r="AK54" s="273" t="s">
        <v>82</v>
      </c>
      <c r="AL54" s="274" t="s">
        <v>59</v>
      </c>
      <c r="AM54" s="274" t="s">
        <v>40</v>
      </c>
      <c r="AN54" s="274" t="s">
        <v>40</v>
      </c>
      <c r="AO54" s="274" t="s">
        <v>87</v>
      </c>
      <c r="AP54" s="275" t="s">
        <v>88</v>
      </c>
      <c r="AQ54" s="276" t="s">
        <v>46</v>
      </c>
      <c r="AR54" s="273" t="s">
        <v>82</v>
      </c>
      <c r="AS54" s="274" t="s">
        <v>59</v>
      </c>
      <c r="AT54" s="274" t="s">
        <v>40</v>
      </c>
      <c r="AU54" s="274" t="s">
        <v>40</v>
      </c>
      <c r="AV54" s="274" t="s">
        <v>87</v>
      </c>
      <c r="AW54" s="275" t="s">
        <v>88</v>
      </c>
      <c r="AX54" s="277" t="s">
        <v>46</v>
      </c>
      <c r="AY54" s="113"/>
      <c r="AZ54" s="114"/>
      <c r="BA54" s="113"/>
    </row>
    <row r="55" spans="1:53" s="115" customFormat="1" ht="42" customHeight="1" thickBot="1" x14ac:dyDescent="0.2">
      <c r="A55" s="100" t="s">
        <v>82</v>
      </c>
      <c r="B55" s="101" t="s">
        <v>59</v>
      </c>
      <c r="C55" s="101" t="s">
        <v>40</v>
      </c>
      <c r="D55" s="101" t="s">
        <v>40</v>
      </c>
      <c r="E55" s="101" t="s">
        <v>89</v>
      </c>
      <c r="F55" s="102" t="s">
        <v>90</v>
      </c>
      <c r="G55" s="103" t="s">
        <v>46</v>
      </c>
      <c r="H55" s="104"/>
      <c r="I55" s="105">
        <v>36000</v>
      </c>
      <c r="J55" s="106">
        <v>0</v>
      </c>
      <c r="K55" s="106">
        <v>0</v>
      </c>
      <c r="L55" s="106">
        <v>36000</v>
      </c>
      <c r="M55" s="216">
        <v>29653</v>
      </c>
      <c r="N55" s="107">
        <v>29653</v>
      </c>
      <c r="O55" s="106">
        <v>0</v>
      </c>
      <c r="P55" s="106">
        <v>0</v>
      </c>
      <c r="Q55" s="216">
        <v>-6347</v>
      </c>
      <c r="R55" s="230">
        <f t="shared" si="10"/>
        <v>82.36944444444444</v>
      </c>
      <c r="S55" s="231">
        <f t="shared" si="11"/>
        <v>100</v>
      </c>
      <c r="T55" s="232">
        <f>IF(OR(N55="", N64="", N64=0), "", N55/N$64*100)</f>
        <v>1.96080326954572E-2</v>
      </c>
      <c r="U55" s="246">
        <v>29000</v>
      </c>
      <c r="V55" s="216">
        <v>0</v>
      </c>
      <c r="W55" s="216">
        <v>0</v>
      </c>
      <c r="X55" s="216">
        <v>29000</v>
      </c>
      <c r="Y55" s="247">
        <v>29787</v>
      </c>
      <c r="Z55" s="110">
        <v>29787</v>
      </c>
      <c r="AA55" s="247">
        <v>0</v>
      </c>
      <c r="AB55" s="247">
        <v>0</v>
      </c>
      <c r="AC55" s="230">
        <f t="shared" si="12"/>
        <v>102.71379310344828</v>
      </c>
      <c r="AD55" s="231">
        <f t="shared" si="13"/>
        <v>100</v>
      </c>
      <c r="AE55" s="232">
        <f>IF(OR(Z55="", Z64="", Z64=0), "", Z55/Z$64*100)</f>
        <v>1.922936116030044E-2</v>
      </c>
      <c r="AF55" s="111">
        <v>-134</v>
      </c>
      <c r="AG55" s="108">
        <f t="shared" si="14"/>
        <v>-0.44986067747675162</v>
      </c>
      <c r="AH55" s="109">
        <f t="shared" si="15"/>
        <v>3.7867153515675975E-4</v>
      </c>
      <c r="AI55" s="112">
        <f t="shared" si="16"/>
        <v>-134</v>
      </c>
      <c r="AJ55" s="272" t="s">
        <v>38</v>
      </c>
      <c r="AK55" s="273" t="s">
        <v>82</v>
      </c>
      <c r="AL55" s="274" t="s">
        <v>59</v>
      </c>
      <c r="AM55" s="274" t="s">
        <v>40</v>
      </c>
      <c r="AN55" s="274" t="s">
        <v>40</v>
      </c>
      <c r="AO55" s="274" t="s">
        <v>89</v>
      </c>
      <c r="AP55" s="275" t="s">
        <v>90</v>
      </c>
      <c r="AQ55" s="276" t="s">
        <v>46</v>
      </c>
      <c r="AR55" s="273" t="s">
        <v>82</v>
      </c>
      <c r="AS55" s="274" t="s">
        <v>59</v>
      </c>
      <c r="AT55" s="274" t="s">
        <v>40</v>
      </c>
      <c r="AU55" s="274" t="s">
        <v>40</v>
      </c>
      <c r="AV55" s="274" t="s">
        <v>89</v>
      </c>
      <c r="AW55" s="275" t="s">
        <v>90</v>
      </c>
      <c r="AX55" s="277" t="s">
        <v>46</v>
      </c>
      <c r="AY55" s="113"/>
      <c r="AZ55" s="130"/>
      <c r="BA55" s="131"/>
    </row>
    <row r="56" spans="1:53" s="115" customFormat="1" ht="42" customHeight="1" thickBot="1" x14ac:dyDescent="0.2">
      <c r="A56" s="100" t="s">
        <v>82</v>
      </c>
      <c r="B56" s="101" t="s">
        <v>59</v>
      </c>
      <c r="C56" s="101" t="s">
        <v>40</v>
      </c>
      <c r="D56" s="101" t="s">
        <v>40</v>
      </c>
      <c r="E56" s="101" t="s">
        <v>91</v>
      </c>
      <c r="F56" s="102" t="s">
        <v>92</v>
      </c>
      <c r="G56" s="103" t="s">
        <v>46</v>
      </c>
      <c r="H56" s="104" t="s">
        <v>139</v>
      </c>
      <c r="I56" s="105">
        <v>429000</v>
      </c>
      <c r="J56" s="106">
        <v>0</v>
      </c>
      <c r="K56" s="106">
        <v>0</v>
      </c>
      <c r="L56" s="106">
        <v>429000</v>
      </c>
      <c r="M56" s="216">
        <v>612000</v>
      </c>
      <c r="N56" s="107">
        <v>612000</v>
      </c>
      <c r="O56" s="106">
        <v>0</v>
      </c>
      <c r="P56" s="106">
        <v>0</v>
      </c>
      <c r="Q56" s="216">
        <v>183000</v>
      </c>
      <c r="R56" s="230">
        <f t="shared" si="10"/>
        <v>142.65734265734267</v>
      </c>
      <c r="S56" s="231">
        <f t="shared" si="11"/>
        <v>100</v>
      </c>
      <c r="T56" s="232">
        <f>IF(OR(N56="", N64="", N64=0), "", N56/N$64*100)</f>
        <v>0.40468472025157004</v>
      </c>
      <c r="U56" s="246">
        <v>441000</v>
      </c>
      <c r="V56" s="216">
        <v>0</v>
      </c>
      <c r="W56" s="216">
        <v>0</v>
      </c>
      <c r="X56" s="216">
        <v>441000</v>
      </c>
      <c r="Y56" s="247">
        <v>387000</v>
      </c>
      <c r="Z56" s="110">
        <v>387000</v>
      </c>
      <c r="AA56" s="247">
        <v>0</v>
      </c>
      <c r="AB56" s="247">
        <v>0</v>
      </c>
      <c r="AC56" s="230">
        <f t="shared" si="12"/>
        <v>87.755102040816325</v>
      </c>
      <c r="AD56" s="231">
        <f t="shared" si="13"/>
        <v>100</v>
      </c>
      <c r="AE56" s="232">
        <f>IF(OR(Z56="", Z64="", Z64=0), "", Z56/Z$64*100)</f>
        <v>0.2498325702164122</v>
      </c>
      <c r="AF56" s="111">
        <v>225000</v>
      </c>
      <c r="AG56" s="108">
        <f t="shared" si="14"/>
        <v>58.139534883720934</v>
      </c>
      <c r="AH56" s="109">
        <f t="shared" si="15"/>
        <v>0.15485215003515784</v>
      </c>
      <c r="AI56" s="112">
        <f t="shared" si="16"/>
        <v>225000</v>
      </c>
      <c r="AJ56" s="272" t="s">
        <v>38</v>
      </c>
      <c r="AK56" s="273" t="s">
        <v>82</v>
      </c>
      <c r="AL56" s="274" t="s">
        <v>59</v>
      </c>
      <c r="AM56" s="274" t="s">
        <v>40</v>
      </c>
      <c r="AN56" s="274" t="s">
        <v>40</v>
      </c>
      <c r="AO56" s="274" t="s">
        <v>91</v>
      </c>
      <c r="AP56" s="275" t="s">
        <v>92</v>
      </c>
      <c r="AQ56" s="276" t="s">
        <v>46</v>
      </c>
      <c r="AR56" s="273" t="s">
        <v>82</v>
      </c>
      <c r="AS56" s="274" t="s">
        <v>59</v>
      </c>
      <c r="AT56" s="274" t="s">
        <v>40</v>
      </c>
      <c r="AU56" s="274" t="s">
        <v>40</v>
      </c>
      <c r="AV56" s="274" t="s">
        <v>91</v>
      </c>
      <c r="AW56" s="275" t="s">
        <v>92</v>
      </c>
      <c r="AX56" s="277" t="s">
        <v>46</v>
      </c>
      <c r="AY56" s="113"/>
      <c r="AZ56" s="114"/>
      <c r="BA56" s="113"/>
    </row>
    <row r="57" spans="1:53" s="115" customFormat="1" ht="42" customHeight="1" thickBot="1" x14ac:dyDescent="0.2">
      <c r="A57" s="100" t="s">
        <v>82</v>
      </c>
      <c r="B57" s="101" t="s">
        <v>59</v>
      </c>
      <c r="C57" s="101" t="s">
        <v>40</v>
      </c>
      <c r="D57" s="101" t="s">
        <v>40</v>
      </c>
      <c r="E57" s="101" t="s">
        <v>93</v>
      </c>
      <c r="F57" s="102" t="s">
        <v>94</v>
      </c>
      <c r="G57" s="103" t="s">
        <v>46</v>
      </c>
      <c r="H57" s="104" t="s">
        <v>139</v>
      </c>
      <c r="I57" s="105">
        <v>50000</v>
      </c>
      <c r="J57" s="106">
        <v>0</v>
      </c>
      <c r="K57" s="106">
        <v>0</v>
      </c>
      <c r="L57" s="106">
        <v>50000</v>
      </c>
      <c r="M57" s="216">
        <v>100000</v>
      </c>
      <c r="N57" s="107">
        <v>100000</v>
      </c>
      <c r="O57" s="106">
        <v>0</v>
      </c>
      <c r="P57" s="106">
        <v>0</v>
      </c>
      <c r="Q57" s="216">
        <v>50000</v>
      </c>
      <c r="R57" s="230">
        <f t="shared" si="10"/>
        <v>200</v>
      </c>
      <c r="S57" s="231">
        <f t="shared" si="11"/>
        <v>100</v>
      </c>
      <c r="T57" s="232">
        <f>IF(OR(N57="", N64="", N64=0), "", N57/N$64*100)</f>
        <v>6.6124954289472224E-2</v>
      </c>
      <c r="U57" s="246">
        <v>50000</v>
      </c>
      <c r="V57" s="216">
        <v>0</v>
      </c>
      <c r="W57" s="216">
        <v>0</v>
      </c>
      <c r="X57" s="216">
        <v>50000</v>
      </c>
      <c r="Y57" s="247">
        <v>27500</v>
      </c>
      <c r="Z57" s="110">
        <v>27500</v>
      </c>
      <c r="AA57" s="247">
        <v>0</v>
      </c>
      <c r="AB57" s="247">
        <v>0</v>
      </c>
      <c r="AC57" s="230">
        <f t="shared" si="12"/>
        <v>55.000000000000007</v>
      </c>
      <c r="AD57" s="231">
        <f t="shared" si="13"/>
        <v>100</v>
      </c>
      <c r="AE57" s="232">
        <f>IF(OR(Z57="", Z64="", Z64=0), "", Z57/Z$64*100)</f>
        <v>1.7752960415894924E-2</v>
      </c>
      <c r="AF57" s="111">
        <v>72500</v>
      </c>
      <c r="AG57" s="108">
        <f t="shared" si="14"/>
        <v>263.63636363636363</v>
      </c>
      <c r="AH57" s="109">
        <f t="shared" si="15"/>
        <v>4.8371993873577296E-2</v>
      </c>
      <c r="AI57" s="112">
        <f t="shared" si="16"/>
        <v>72500</v>
      </c>
      <c r="AJ57" s="272" t="s">
        <v>38</v>
      </c>
      <c r="AK57" s="273" t="s">
        <v>82</v>
      </c>
      <c r="AL57" s="274" t="s">
        <v>59</v>
      </c>
      <c r="AM57" s="274" t="s">
        <v>40</v>
      </c>
      <c r="AN57" s="274" t="s">
        <v>40</v>
      </c>
      <c r="AO57" s="274" t="s">
        <v>93</v>
      </c>
      <c r="AP57" s="275" t="s">
        <v>94</v>
      </c>
      <c r="AQ57" s="276" t="s">
        <v>46</v>
      </c>
      <c r="AR57" s="273" t="s">
        <v>82</v>
      </c>
      <c r="AS57" s="274" t="s">
        <v>59</v>
      </c>
      <c r="AT57" s="274" t="s">
        <v>40</v>
      </c>
      <c r="AU57" s="274" t="s">
        <v>40</v>
      </c>
      <c r="AV57" s="274" t="s">
        <v>93</v>
      </c>
      <c r="AW57" s="275" t="s">
        <v>94</v>
      </c>
      <c r="AX57" s="277" t="s">
        <v>46</v>
      </c>
      <c r="AY57" s="113"/>
      <c r="AZ57" s="130"/>
      <c r="BA57" s="131"/>
    </row>
    <row r="58" spans="1:53" s="115" customFormat="1" ht="42" customHeight="1" thickBot="1" x14ac:dyDescent="0.2">
      <c r="A58" s="100" t="s">
        <v>82</v>
      </c>
      <c r="B58" s="101" t="s">
        <v>59</v>
      </c>
      <c r="C58" s="101" t="s">
        <v>40</v>
      </c>
      <c r="D58" s="101" t="s">
        <v>40</v>
      </c>
      <c r="E58" s="101" t="s">
        <v>95</v>
      </c>
      <c r="F58" s="102" t="s">
        <v>96</v>
      </c>
      <c r="G58" s="103" t="s">
        <v>46</v>
      </c>
      <c r="H58" s="104"/>
      <c r="I58" s="105">
        <v>50000</v>
      </c>
      <c r="J58" s="106">
        <v>0</v>
      </c>
      <c r="K58" s="106">
        <v>0</v>
      </c>
      <c r="L58" s="106">
        <v>50000</v>
      </c>
      <c r="M58" s="216">
        <v>76000</v>
      </c>
      <c r="N58" s="107">
        <v>76000</v>
      </c>
      <c r="O58" s="106">
        <v>0</v>
      </c>
      <c r="P58" s="106">
        <v>0</v>
      </c>
      <c r="Q58" s="216">
        <v>26000</v>
      </c>
      <c r="R58" s="230">
        <f t="shared" si="10"/>
        <v>152</v>
      </c>
      <c r="S58" s="231">
        <f t="shared" si="11"/>
        <v>100</v>
      </c>
      <c r="T58" s="232">
        <f>IF(OR(N58="", N64="", N64=0), "", N58/N$64*100)</f>
        <v>5.0254965259998896E-2</v>
      </c>
      <c r="U58" s="246">
        <v>65000</v>
      </c>
      <c r="V58" s="216">
        <v>0</v>
      </c>
      <c r="W58" s="216">
        <v>0</v>
      </c>
      <c r="X58" s="216">
        <v>65000</v>
      </c>
      <c r="Y58" s="247">
        <v>63000</v>
      </c>
      <c r="Z58" s="110">
        <v>63000</v>
      </c>
      <c r="AA58" s="247">
        <v>0</v>
      </c>
      <c r="AB58" s="247">
        <v>0</v>
      </c>
      <c r="AC58" s="230">
        <f t="shared" si="12"/>
        <v>96.92307692307692</v>
      </c>
      <c r="AD58" s="231">
        <f t="shared" si="13"/>
        <v>100</v>
      </c>
      <c r="AE58" s="232">
        <f>IF(OR(Z58="", Z64="", Z64=0), "", Z58/Z$64*100)</f>
        <v>4.0670418407322918E-2</v>
      </c>
      <c r="AF58" s="111">
        <v>13000</v>
      </c>
      <c r="AG58" s="108">
        <f t="shared" si="14"/>
        <v>20.634920634920633</v>
      </c>
      <c r="AH58" s="109">
        <f t="shared" si="15"/>
        <v>9.5845468526759778E-3</v>
      </c>
      <c r="AI58" s="112">
        <f t="shared" si="16"/>
        <v>13000</v>
      </c>
      <c r="AJ58" s="272" t="s">
        <v>38</v>
      </c>
      <c r="AK58" s="273" t="s">
        <v>82</v>
      </c>
      <c r="AL58" s="274" t="s">
        <v>59</v>
      </c>
      <c r="AM58" s="274" t="s">
        <v>40</v>
      </c>
      <c r="AN58" s="274" t="s">
        <v>40</v>
      </c>
      <c r="AO58" s="274" t="s">
        <v>95</v>
      </c>
      <c r="AP58" s="275" t="s">
        <v>96</v>
      </c>
      <c r="AQ58" s="276" t="s">
        <v>46</v>
      </c>
      <c r="AR58" s="273" t="s">
        <v>82</v>
      </c>
      <c r="AS58" s="274" t="s">
        <v>59</v>
      </c>
      <c r="AT58" s="274" t="s">
        <v>40</v>
      </c>
      <c r="AU58" s="274" t="s">
        <v>40</v>
      </c>
      <c r="AV58" s="274" t="s">
        <v>95</v>
      </c>
      <c r="AW58" s="275" t="s">
        <v>96</v>
      </c>
      <c r="AX58" s="277" t="s">
        <v>46</v>
      </c>
      <c r="AY58" s="113"/>
      <c r="AZ58" s="114"/>
      <c r="BA58" s="113"/>
    </row>
    <row r="59" spans="1:53" s="115" customFormat="1" ht="42" customHeight="1" thickBot="1" x14ac:dyDescent="0.2">
      <c r="A59" s="100" t="s">
        <v>82</v>
      </c>
      <c r="B59" s="101" t="s">
        <v>59</v>
      </c>
      <c r="C59" s="101" t="s">
        <v>40</v>
      </c>
      <c r="D59" s="101" t="s">
        <v>40</v>
      </c>
      <c r="E59" s="101" t="s">
        <v>97</v>
      </c>
      <c r="F59" s="102" t="s">
        <v>98</v>
      </c>
      <c r="G59" s="103" t="s">
        <v>46</v>
      </c>
      <c r="H59" s="104" t="s">
        <v>139</v>
      </c>
      <c r="I59" s="105">
        <v>250000</v>
      </c>
      <c r="J59" s="106">
        <v>-250000</v>
      </c>
      <c r="K59" s="106">
        <v>0</v>
      </c>
      <c r="L59" s="106">
        <v>0</v>
      </c>
      <c r="M59" s="216">
        <v>0</v>
      </c>
      <c r="N59" s="107">
        <v>0</v>
      </c>
      <c r="O59" s="106">
        <v>0</v>
      </c>
      <c r="P59" s="106">
        <v>0</v>
      </c>
      <c r="Q59" s="216">
        <v>0</v>
      </c>
      <c r="R59" s="230" t="str">
        <f t="shared" si="10"/>
        <v/>
      </c>
      <c r="S59" s="231" t="str">
        <f t="shared" si="11"/>
        <v/>
      </c>
      <c r="T59" s="232">
        <f>IF(OR(N59="", N64="", N64=0), "", N59/N$64*100)</f>
        <v>0</v>
      </c>
      <c r="U59" s="246">
        <v>250000</v>
      </c>
      <c r="V59" s="216">
        <v>-250000</v>
      </c>
      <c r="W59" s="216">
        <v>0</v>
      </c>
      <c r="X59" s="216">
        <v>0</v>
      </c>
      <c r="Y59" s="247">
        <v>0</v>
      </c>
      <c r="Z59" s="110">
        <v>0</v>
      </c>
      <c r="AA59" s="247">
        <v>0</v>
      </c>
      <c r="AB59" s="247">
        <v>0</v>
      </c>
      <c r="AC59" s="230" t="str">
        <f t="shared" si="12"/>
        <v/>
      </c>
      <c r="AD59" s="231" t="str">
        <f t="shared" si="13"/>
        <v/>
      </c>
      <c r="AE59" s="232">
        <f>IF(OR(Z59="", Z64="", Z64=0), "", Z59/Z$64*100)</f>
        <v>0</v>
      </c>
      <c r="AF59" s="111">
        <v>0</v>
      </c>
      <c r="AG59" s="108">
        <f t="shared" si="14"/>
        <v>0</v>
      </c>
      <c r="AH59" s="109">
        <f t="shared" si="15"/>
        <v>0</v>
      </c>
      <c r="AI59" s="112">
        <f t="shared" si="16"/>
        <v>0</v>
      </c>
      <c r="AJ59" s="272" t="s">
        <v>38</v>
      </c>
      <c r="AK59" s="273" t="s">
        <v>82</v>
      </c>
      <c r="AL59" s="274" t="s">
        <v>59</v>
      </c>
      <c r="AM59" s="274" t="s">
        <v>40</v>
      </c>
      <c r="AN59" s="274" t="s">
        <v>40</v>
      </c>
      <c r="AO59" s="274" t="s">
        <v>97</v>
      </c>
      <c r="AP59" s="275" t="s">
        <v>98</v>
      </c>
      <c r="AQ59" s="276" t="s">
        <v>46</v>
      </c>
      <c r="AR59" s="273" t="s">
        <v>82</v>
      </c>
      <c r="AS59" s="274" t="s">
        <v>59</v>
      </c>
      <c r="AT59" s="274" t="s">
        <v>40</v>
      </c>
      <c r="AU59" s="274" t="s">
        <v>40</v>
      </c>
      <c r="AV59" s="274" t="s">
        <v>97</v>
      </c>
      <c r="AW59" s="275" t="s">
        <v>98</v>
      </c>
      <c r="AX59" s="277" t="s">
        <v>46</v>
      </c>
      <c r="AY59" s="113"/>
      <c r="AZ59" s="130"/>
      <c r="BA59" s="131"/>
    </row>
    <row r="60" spans="1:53" s="115" customFormat="1" ht="42" customHeight="1" thickBot="1" x14ac:dyDescent="0.2">
      <c r="A60" s="100" t="s">
        <v>82</v>
      </c>
      <c r="B60" s="101" t="s">
        <v>59</v>
      </c>
      <c r="C60" s="101" t="s">
        <v>40</v>
      </c>
      <c r="D60" s="101" t="s">
        <v>40</v>
      </c>
      <c r="E60" s="101" t="s">
        <v>99</v>
      </c>
      <c r="F60" s="102" t="s">
        <v>100</v>
      </c>
      <c r="G60" s="103" t="s">
        <v>46</v>
      </c>
      <c r="H60" s="104"/>
      <c r="I60" s="105">
        <v>600000</v>
      </c>
      <c r="J60" s="106">
        <v>0</v>
      </c>
      <c r="K60" s="106">
        <v>0</v>
      </c>
      <c r="L60" s="106">
        <v>600000</v>
      </c>
      <c r="M60" s="216">
        <v>440000</v>
      </c>
      <c r="N60" s="107">
        <v>440000</v>
      </c>
      <c r="O60" s="106">
        <v>0</v>
      </c>
      <c r="P60" s="106">
        <v>0</v>
      </c>
      <c r="Q60" s="216">
        <v>-160000</v>
      </c>
      <c r="R60" s="230">
        <f t="shared" si="10"/>
        <v>73.333333333333329</v>
      </c>
      <c r="S60" s="231">
        <f t="shared" si="11"/>
        <v>100</v>
      </c>
      <c r="T60" s="232">
        <f>IF(OR(N60="", N64="", N64=0), "", N60/N$64*100)</f>
        <v>0.29094979887367778</v>
      </c>
      <c r="U60" s="246">
        <v>800000</v>
      </c>
      <c r="V60" s="216">
        <v>-400000</v>
      </c>
      <c r="W60" s="216">
        <v>0</v>
      </c>
      <c r="X60" s="216">
        <v>400000</v>
      </c>
      <c r="Y60" s="247">
        <v>240000</v>
      </c>
      <c r="Z60" s="110">
        <v>240000</v>
      </c>
      <c r="AA60" s="247">
        <v>0</v>
      </c>
      <c r="AB60" s="247">
        <v>0</v>
      </c>
      <c r="AC60" s="230">
        <f t="shared" si="12"/>
        <v>60</v>
      </c>
      <c r="AD60" s="231">
        <f t="shared" si="13"/>
        <v>100</v>
      </c>
      <c r="AE60" s="232">
        <f>IF(OR(Z60="", Z64="", Z64=0), "", Z60/Z$64*100)</f>
        <v>0.15493492726599206</v>
      </c>
      <c r="AF60" s="111">
        <v>200000</v>
      </c>
      <c r="AG60" s="108">
        <f t="shared" si="14"/>
        <v>83.333333333333343</v>
      </c>
      <c r="AH60" s="109">
        <f t="shared" si="15"/>
        <v>0.13601487160768572</v>
      </c>
      <c r="AI60" s="112">
        <f t="shared" si="16"/>
        <v>200000</v>
      </c>
      <c r="AJ60" s="272" t="s">
        <v>38</v>
      </c>
      <c r="AK60" s="273" t="s">
        <v>82</v>
      </c>
      <c r="AL60" s="274" t="s">
        <v>59</v>
      </c>
      <c r="AM60" s="274" t="s">
        <v>40</v>
      </c>
      <c r="AN60" s="274" t="s">
        <v>40</v>
      </c>
      <c r="AO60" s="274" t="s">
        <v>99</v>
      </c>
      <c r="AP60" s="275" t="s">
        <v>100</v>
      </c>
      <c r="AQ60" s="276" t="s">
        <v>46</v>
      </c>
      <c r="AR60" s="273" t="s">
        <v>82</v>
      </c>
      <c r="AS60" s="274" t="s">
        <v>59</v>
      </c>
      <c r="AT60" s="274" t="s">
        <v>40</v>
      </c>
      <c r="AU60" s="274" t="s">
        <v>40</v>
      </c>
      <c r="AV60" s="274" t="s">
        <v>99</v>
      </c>
      <c r="AW60" s="275" t="s">
        <v>100</v>
      </c>
      <c r="AX60" s="277" t="s">
        <v>46</v>
      </c>
      <c r="AY60" s="113"/>
      <c r="AZ60" s="114"/>
      <c r="BA60" s="113"/>
    </row>
    <row r="61" spans="1:53" s="115" customFormat="1" ht="42" customHeight="1" thickBot="1" x14ac:dyDescent="0.2">
      <c r="A61" s="100" t="s">
        <v>82</v>
      </c>
      <c r="B61" s="101" t="s">
        <v>59</v>
      </c>
      <c r="C61" s="101" t="s">
        <v>40</v>
      </c>
      <c r="D61" s="101" t="s">
        <v>40</v>
      </c>
      <c r="E61" s="101" t="s">
        <v>101</v>
      </c>
      <c r="F61" s="102" t="s">
        <v>102</v>
      </c>
      <c r="G61" s="103" t="s">
        <v>46</v>
      </c>
      <c r="H61" s="104"/>
      <c r="I61" s="105">
        <v>17000</v>
      </c>
      <c r="J61" s="106">
        <v>0</v>
      </c>
      <c r="K61" s="106">
        <v>0</v>
      </c>
      <c r="L61" s="106">
        <v>17000</v>
      </c>
      <c r="M61" s="216">
        <v>15261</v>
      </c>
      <c r="N61" s="107">
        <v>15261</v>
      </c>
      <c r="O61" s="106">
        <v>0</v>
      </c>
      <c r="P61" s="106">
        <v>0</v>
      </c>
      <c r="Q61" s="216">
        <v>-1739</v>
      </c>
      <c r="R61" s="230">
        <f t="shared" si="10"/>
        <v>89.770588235294113</v>
      </c>
      <c r="S61" s="231">
        <f t="shared" si="11"/>
        <v>100</v>
      </c>
      <c r="T61" s="232">
        <f>IF(OR(N61="", N64="", N64=0), "", N61/N$64*100)</f>
        <v>1.0091329274116356E-2</v>
      </c>
      <c r="U61" s="246">
        <v>57000</v>
      </c>
      <c r="V61" s="216">
        <v>0</v>
      </c>
      <c r="W61" s="216">
        <v>0</v>
      </c>
      <c r="X61" s="216">
        <v>57000</v>
      </c>
      <c r="Y61" s="247">
        <v>10307</v>
      </c>
      <c r="Z61" s="110">
        <v>10307</v>
      </c>
      <c r="AA61" s="247">
        <v>0</v>
      </c>
      <c r="AB61" s="247">
        <v>0</v>
      </c>
      <c r="AC61" s="230">
        <f t="shared" si="12"/>
        <v>18.082456140350878</v>
      </c>
      <c r="AD61" s="231">
        <f t="shared" si="13"/>
        <v>100</v>
      </c>
      <c r="AE61" s="232">
        <f>IF(OR(Z61="", Z64="", Z64=0), "", Z61/Z$64*100)</f>
        <v>6.6538095638774171E-3</v>
      </c>
      <c r="AF61" s="111">
        <v>4954</v>
      </c>
      <c r="AG61" s="108">
        <f t="shared" si="14"/>
        <v>48.064422237314446</v>
      </c>
      <c r="AH61" s="109">
        <f t="shared" si="15"/>
        <v>3.4375197102389388E-3</v>
      </c>
      <c r="AI61" s="112">
        <f t="shared" si="16"/>
        <v>4954</v>
      </c>
      <c r="AJ61" s="272" t="s">
        <v>38</v>
      </c>
      <c r="AK61" s="273" t="s">
        <v>82</v>
      </c>
      <c r="AL61" s="274" t="s">
        <v>59</v>
      </c>
      <c r="AM61" s="274" t="s">
        <v>40</v>
      </c>
      <c r="AN61" s="274" t="s">
        <v>40</v>
      </c>
      <c r="AO61" s="274" t="s">
        <v>101</v>
      </c>
      <c r="AP61" s="275" t="s">
        <v>102</v>
      </c>
      <c r="AQ61" s="276" t="s">
        <v>46</v>
      </c>
      <c r="AR61" s="273" t="s">
        <v>82</v>
      </c>
      <c r="AS61" s="274" t="s">
        <v>59</v>
      </c>
      <c r="AT61" s="274" t="s">
        <v>40</v>
      </c>
      <c r="AU61" s="274" t="s">
        <v>40</v>
      </c>
      <c r="AV61" s="274" t="s">
        <v>101</v>
      </c>
      <c r="AW61" s="275" t="s">
        <v>102</v>
      </c>
      <c r="AX61" s="277" t="s">
        <v>46</v>
      </c>
      <c r="AY61" s="113"/>
      <c r="AZ61" s="130"/>
      <c r="BA61" s="131"/>
    </row>
    <row r="62" spans="1:53" s="115" customFormat="1" ht="42" customHeight="1" thickBot="1" x14ac:dyDescent="0.2">
      <c r="A62" s="100" t="s">
        <v>82</v>
      </c>
      <c r="B62" s="101" t="s">
        <v>59</v>
      </c>
      <c r="C62" s="101" t="s">
        <v>40</v>
      </c>
      <c r="D62" s="101" t="s">
        <v>40</v>
      </c>
      <c r="E62" s="101" t="s">
        <v>103</v>
      </c>
      <c r="F62" s="102" t="s">
        <v>104</v>
      </c>
      <c r="G62" s="103" t="s">
        <v>46</v>
      </c>
      <c r="H62" s="104"/>
      <c r="I62" s="105">
        <v>480000</v>
      </c>
      <c r="J62" s="106">
        <v>0</v>
      </c>
      <c r="K62" s="106">
        <v>0</v>
      </c>
      <c r="L62" s="106">
        <v>480000</v>
      </c>
      <c r="M62" s="216">
        <v>480000</v>
      </c>
      <c r="N62" s="107">
        <v>480000</v>
      </c>
      <c r="O62" s="106">
        <v>0</v>
      </c>
      <c r="P62" s="106">
        <v>0</v>
      </c>
      <c r="Q62" s="216">
        <v>0</v>
      </c>
      <c r="R62" s="230">
        <f t="shared" si="10"/>
        <v>100</v>
      </c>
      <c r="S62" s="231">
        <f t="shared" si="11"/>
        <v>100</v>
      </c>
      <c r="T62" s="232">
        <f>IF(OR(N62="", N64="", N64=0), "", N62/N$64*100)</f>
        <v>0.31739978058946666</v>
      </c>
      <c r="U62" s="246">
        <v>480000</v>
      </c>
      <c r="V62" s="216">
        <v>0</v>
      </c>
      <c r="W62" s="216">
        <v>0</v>
      </c>
      <c r="X62" s="216">
        <v>480000</v>
      </c>
      <c r="Y62" s="247">
        <v>480000</v>
      </c>
      <c r="Z62" s="110">
        <v>480000</v>
      </c>
      <c r="AA62" s="247">
        <v>0</v>
      </c>
      <c r="AB62" s="247">
        <v>0</v>
      </c>
      <c r="AC62" s="230">
        <f t="shared" si="12"/>
        <v>100</v>
      </c>
      <c r="AD62" s="231">
        <f t="shared" si="13"/>
        <v>100</v>
      </c>
      <c r="AE62" s="232">
        <f>IF(OR(Z62="", Z64="", Z64=0), "", Z62/Z$64*100)</f>
        <v>0.30986985453198412</v>
      </c>
      <c r="AF62" s="111">
        <v>0</v>
      </c>
      <c r="AG62" s="108">
        <f t="shared" si="14"/>
        <v>0</v>
      </c>
      <c r="AH62" s="109">
        <f t="shared" si="15"/>
        <v>7.5299260574825388E-3</v>
      </c>
      <c r="AI62" s="112">
        <f t="shared" si="16"/>
        <v>0</v>
      </c>
      <c r="AJ62" s="272" t="s">
        <v>38</v>
      </c>
      <c r="AK62" s="273" t="s">
        <v>82</v>
      </c>
      <c r="AL62" s="274" t="s">
        <v>59</v>
      </c>
      <c r="AM62" s="274" t="s">
        <v>40</v>
      </c>
      <c r="AN62" s="274" t="s">
        <v>40</v>
      </c>
      <c r="AO62" s="274" t="s">
        <v>103</v>
      </c>
      <c r="AP62" s="275" t="s">
        <v>104</v>
      </c>
      <c r="AQ62" s="276" t="s">
        <v>46</v>
      </c>
      <c r="AR62" s="273" t="s">
        <v>82</v>
      </c>
      <c r="AS62" s="274" t="s">
        <v>59</v>
      </c>
      <c r="AT62" s="274" t="s">
        <v>40</v>
      </c>
      <c r="AU62" s="274" t="s">
        <v>40</v>
      </c>
      <c r="AV62" s="274" t="s">
        <v>103</v>
      </c>
      <c r="AW62" s="275" t="s">
        <v>104</v>
      </c>
      <c r="AX62" s="277" t="s">
        <v>46</v>
      </c>
      <c r="AY62" s="113"/>
      <c r="AZ62" s="114"/>
      <c r="BA62" s="113"/>
    </row>
    <row r="63" spans="1:53" s="115" customFormat="1" ht="42" customHeight="1" thickBot="1" x14ac:dyDescent="0.2">
      <c r="A63" s="100" t="s">
        <v>82</v>
      </c>
      <c r="B63" s="101" t="s">
        <v>59</v>
      </c>
      <c r="C63" s="101" t="s">
        <v>40</v>
      </c>
      <c r="D63" s="101" t="s">
        <v>40</v>
      </c>
      <c r="E63" s="101" t="s">
        <v>105</v>
      </c>
      <c r="F63" s="102" t="s">
        <v>106</v>
      </c>
      <c r="G63" s="103" t="s">
        <v>46</v>
      </c>
      <c r="H63" s="104"/>
      <c r="I63" s="105">
        <v>60000</v>
      </c>
      <c r="J63" s="106">
        <v>0</v>
      </c>
      <c r="K63" s="106">
        <v>0</v>
      </c>
      <c r="L63" s="106">
        <v>60000</v>
      </c>
      <c r="M63" s="216">
        <v>60000</v>
      </c>
      <c r="N63" s="107">
        <v>60000</v>
      </c>
      <c r="O63" s="106">
        <v>0</v>
      </c>
      <c r="P63" s="106">
        <v>0</v>
      </c>
      <c r="Q63" s="216">
        <v>0</v>
      </c>
      <c r="R63" s="230">
        <f t="shared" si="10"/>
        <v>100</v>
      </c>
      <c r="S63" s="231">
        <f t="shared" si="11"/>
        <v>100</v>
      </c>
      <c r="T63" s="232">
        <f>IF(OR(N63="", N64="", N64=0), "", N63/N$64*100)</f>
        <v>3.9674972573683333E-2</v>
      </c>
      <c r="U63" s="246">
        <v>0</v>
      </c>
      <c r="V63" s="216">
        <v>0</v>
      </c>
      <c r="W63" s="216">
        <v>0</v>
      </c>
      <c r="X63" s="216">
        <v>0</v>
      </c>
      <c r="Y63" s="247">
        <v>0</v>
      </c>
      <c r="Z63" s="110">
        <v>0</v>
      </c>
      <c r="AA63" s="247">
        <v>0</v>
      </c>
      <c r="AB63" s="247">
        <v>0</v>
      </c>
      <c r="AC63" s="230" t="str">
        <f t="shared" si="12"/>
        <v/>
      </c>
      <c r="AD63" s="231" t="str">
        <f t="shared" si="13"/>
        <v/>
      </c>
      <c r="AE63" s="232">
        <f>IF(OR(Z63="", Z64="", Z64=0), "", Z63/Z$64*100)</f>
        <v>0</v>
      </c>
      <c r="AF63" s="111">
        <v>60000</v>
      </c>
      <c r="AG63" s="108" t="str">
        <f t="shared" si="14"/>
        <v>皆増</v>
      </c>
      <c r="AH63" s="109">
        <f t="shared" si="15"/>
        <v>3.9674972573683333E-2</v>
      </c>
      <c r="AI63" s="112">
        <f t="shared" si="16"/>
        <v>60000</v>
      </c>
      <c r="AJ63" s="272" t="s">
        <v>38</v>
      </c>
      <c r="AK63" s="273" t="s">
        <v>82</v>
      </c>
      <c r="AL63" s="274" t="s">
        <v>59</v>
      </c>
      <c r="AM63" s="274" t="s">
        <v>40</v>
      </c>
      <c r="AN63" s="274" t="s">
        <v>40</v>
      </c>
      <c r="AO63" s="274" t="s">
        <v>105</v>
      </c>
      <c r="AP63" s="275" t="s">
        <v>106</v>
      </c>
      <c r="AQ63" s="276" t="s">
        <v>46</v>
      </c>
      <c r="AR63" s="273" t="s">
        <v>82</v>
      </c>
      <c r="AS63" s="274" t="s">
        <v>59</v>
      </c>
      <c r="AT63" s="274" t="s">
        <v>40</v>
      </c>
      <c r="AU63" s="274" t="s">
        <v>40</v>
      </c>
      <c r="AV63" s="274" t="s">
        <v>105</v>
      </c>
      <c r="AW63" s="275" t="s">
        <v>106</v>
      </c>
      <c r="AX63" s="277" t="s">
        <v>46</v>
      </c>
      <c r="AY63" s="113"/>
      <c r="AZ63" s="130"/>
      <c r="BA63" s="131"/>
    </row>
    <row r="64" spans="1:53" ht="42" customHeight="1" thickBot="1" x14ac:dyDescent="0.2">
      <c r="A64" s="443" t="s">
        <v>107</v>
      </c>
      <c r="B64" s="444" t="s">
        <v>38</v>
      </c>
      <c r="C64" s="444" t="s">
        <v>38</v>
      </c>
      <c r="D64" s="444" t="s">
        <v>38</v>
      </c>
      <c r="E64" s="444" t="s">
        <v>38</v>
      </c>
      <c r="F64" s="444" t="s">
        <v>38</v>
      </c>
      <c r="G64" s="445" t="s">
        <v>38</v>
      </c>
      <c r="H64" s="12"/>
      <c r="I64" s="62">
        <v>16818000</v>
      </c>
      <c r="J64" s="63">
        <v>167029000</v>
      </c>
      <c r="K64" s="63">
        <v>7349000</v>
      </c>
      <c r="L64" s="63">
        <v>191196000</v>
      </c>
      <c r="M64" s="218">
        <v>151228838</v>
      </c>
      <c r="N64" s="83">
        <v>151228838</v>
      </c>
      <c r="O64" s="63">
        <v>0</v>
      </c>
      <c r="P64" s="63">
        <v>0</v>
      </c>
      <c r="Q64" s="218">
        <v>-39967162</v>
      </c>
      <c r="R64" s="236">
        <f t="shared" si="10"/>
        <v>79.096235276888635</v>
      </c>
      <c r="S64" s="237">
        <f t="shared" si="11"/>
        <v>100</v>
      </c>
      <c r="T64" s="238">
        <f>IF(OR(N64="", N64="", N64=0), "", N64/N64*100)</f>
        <v>100</v>
      </c>
      <c r="U64" s="250">
        <v>94029000</v>
      </c>
      <c r="V64" s="218">
        <v>69732000</v>
      </c>
      <c r="W64" s="218">
        <v>0</v>
      </c>
      <c r="X64" s="218">
        <v>163761000</v>
      </c>
      <c r="Y64" s="251">
        <v>154903742</v>
      </c>
      <c r="Z64" s="88">
        <v>154903742</v>
      </c>
      <c r="AA64" s="251">
        <v>0</v>
      </c>
      <c r="AB64" s="218">
        <v>0</v>
      </c>
      <c r="AC64" s="236">
        <f t="shared" si="12"/>
        <v>94.591350810021922</v>
      </c>
      <c r="AD64" s="237">
        <f t="shared" si="13"/>
        <v>100</v>
      </c>
      <c r="AE64" s="238">
        <f>IF(OR(Z64="", Z64="", Z64=0), "", Z64/Z64*100)</f>
        <v>100</v>
      </c>
      <c r="AF64" s="66">
        <v>-3674904</v>
      </c>
      <c r="AG64" s="64">
        <f t="shared" si="14"/>
        <v>-2.372379099789597</v>
      </c>
      <c r="AH64" s="65">
        <f t="shared" si="15"/>
        <v>0</v>
      </c>
      <c r="AI64" s="76">
        <f t="shared" si="16"/>
        <v>-3674904</v>
      </c>
      <c r="AJ64" s="284" t="s">
        <v>38</v>
      </c>
      <c r="AK64" s="253" t="s">
        <v>38</v>
      </c>
      <c r="AL64" s="253" t="s">
        <v>38</v>
      </c>
      <c r="AM64" s="253" t="s">
        <v>38</v>
      </c>
      <c r="AN64" s="253" t="s">
        <v>38</v>
      </c>
      <c r="AO64" s="253" t="s">
        <v>38</v>
      </c>
      <c r="AP64" s="284" t="s">
        <v>38</v>
      </c>
      <c r="AQ64" s="284" t="s">
        <v>38</v>
      </c>
      <c r="AR64" s="253" t="s">
        <v>38</v>
      </c>
      <c r="AS64" s="253" t="s">
        <v>38</v>
      </c>
      <c r="AT64" s="253" t="s">
        <v>38</v>
      </c>
      <c r="AU64" s="253" t="s">
        <v>38</v>
      </c>
      <c r="AV64" s="253" t="s">
        <v>38</v>
      </c>
      <c r="AW64" s="284" t="s">
        <v>38</v>
      </c>
      <c r="AX64" s="284" t="s">
        <v>38</v>
      </c>
      <c r="AY64" s="74"/>
      <c r="AZ64" s="89"/>
      <c r="BA64" s="75"/>
    </row>
    <row r="65" spans="1:53" ht="26.25" customHeight="1" x14ac:dyDescent="0.15">
      <c r="AI65" s="24"/>
    </row>
    <row r="66" spans="1:53" ht="26.25" customHeight="1" x14ac:dyDescent="0.15">
      <c r="A66" s="1" t="s">
        <v>35</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4"/>
      <c r="AJ66"/>
      <c r="AK66" s="1"/>
      <c r="AL66" s="2"/>
      <c r="AM66" s="2"/>
      <c r="AN66" s="2"/>
      <c r="AO66" s="2"/>
      <c r="AP66" s="2"/>
      <c r="AQ66" s="2"/>
      <c r="AR66" s="1"/>
      <c r="AS66" s="2"/>
      <c r="AT66" s="2"/>
      <c r="AU66" s="2"/>
      <c r="AV66" s="2"/>
      <c r="AW66" s="2"/>
      <c r="AX66" s="2"/>
    </row>
    <row r="67" spans="1:53" ht="26.25" customHeight="1" thickBot="1" x14ac:dyDescent="0.2">
      <c r="A67" s="6" t="s">
        <v>36</v>
      </c>
      <c r="B67" s="3"/>
      <c r="C67" s="3"/>
      <c r="D67" s="3"/>
      <c r="E67" s="3"/>
      <c r="F67"/>
      <c r="G67" s="22"/>
      <c r="H67" s="22"/>
      <c r="I67"/>
      <c r="J67"/>
      <c r="K67"/>
      <c r="L67"/>
      <c r="M67"/>
      <c r="N67"/>
      <c r="O67"/>
      <c r="P67"/>
      <c r="Q67"/>
      <c r="R67"/>
      <c r="S67"/>
      <c r="T67"/>
      <c r="U67"/>
      <c r="V67"/>
      <c r="W67"/>
      <c r="X67"/>
      <c r="Y67"/>
      <c r="Z67"/>
      <c r="AA67"/>
      <c r="AB67"/>
      <c r="AC67"/>
      <c r="AD67"/>
      <c r="AE67"/>
      <c r="AF67"/>
      <c r="AG67"/>
      <c r="AH67" s="4" t="s">
        <v>0</v>
      </c>
      <c r="AI67" s="24"/>
      <c r="AJ67" s="1" t="s">
        <v>1</v>
      </c>
      <c r="AK67" s="3"/>
      <c r="AL67" s="3"/>
      <c r="AM67" s="3"/>
      <c r="AN67" s="3"/>
      <c r="AO67" s="3"/>
      <c r="AP67"/>
      <c r="AQ67"/>
      <c r="AR67" s="3"/>
      <c r="AS67" s="3"/>
      <c r="AT67" s="3"/>
      <c r="AU67" s="3"/>
      <c r="AV67" s="3"/>
      <c r="AW67"/>
      <c r="AX67"/>
    </row>
    <row r="68" spans="1:53" ht="15" customHeight="1" x14ac:dyDescent="0.15">
      <c r="A68" s="446" t="s">
        <v>2</v>
      </c>
      <c r="B68" s="447"/>
      <c r="C68" s="447"/>
      <c r="D68" s="447"/>
      <c r="E68" s="447"/>
      <c r="F68" s="448"/>
      <c r="G68" s="370" t="s">
        <v>3</v>
      </c>
      <c r="H68" s="371"/>
      <c r="I68" s="439" t="s">
        <v>4</v>
      </c>
      <c r="J68" s="440"/>
      <c r="K68" s="440"/>
      <c r="L68" s="440"/>
      <c r="M68" s="440"/>
      <c r="N68" s="440"/>
      <c r="O68" s="440"/>
      <c r="P68" s="440"/>
      <c r="Q68" s="440"/>
      <c r="R68" s="440"/>
      <c r="S68" s="440"/>
      <c r="T68" s="450"/>
      <c r="U68" s="439" t="s">
        <v>5</v>
      </c>
      <c r="V68" s="440"/>
      <c r="W68" s="440"/>
      <c r="X68" s="440"/>
      <c r="Y68" s="440"/>
      <c r="Z68" s="440"/>
      <c r="AA68" s="440"/>
      <c r="AB68" s="440"/>
      <c r="AC68" s="440"/>
      <c r="AD68" s="440"/>
      <c r="AE68" s="450"/>
      <c r="AF68" s="439" t="s">
        <v>6</v>
      </c>
      <c r="AG68" s="440"/>
      <c r="AH68" s="440"/>
      <c r="AI68" s="380" t="s">
        <v>144</v>
      </c>
      <c r="AJ68" s="456" t="s">
        <v>7</v>
      </c>
      <c r="AK68" s="458" t="s">
        <v>8</v>
      </c>
      <c r="AL68" s="459"/>
      <c r="AM68" s="459"/>
      <c r="AN68" s="459"/>
      <c r="AO68" s="459"/>
      <c r="AP68" s="459"/>
      <c r="AQ68" s="460"/>
      <c r="AR68" s="458" t="s">
        <v>9</v>
      </c>
      <c r="AS68" s="459"/>
      <c r="AT68" s="459"/>
      <c r="AU68" s="459"/>
      <c r="AV68" s="459"/>
      <c r="AW68" s="459"/>
      <c r="AX68" s="460"/>
      <c r="AY68" s="378" t="s">
        <v>146</v>
      </c>
      <c r="AZ68" s="378" t="s">
        <v>148</v>
      </c>
      <c r="BA68" s="378" t="s">
        <v>147</v>
      </c>
    </row>
    <row r="69" spans="1:53" ht="15" customHeight="1" x14ac:dyDescent="0.15">
      <c r="A69" s="449"/>
      <c r="B69" s="427"/>
      <c r="C69" s="427"/>
      <c r="D69" s="427"/>
      <c r="E69" s="427"/>
      <c r="F69" s="428"/>
      <c r="G69" s="372"/>
      <c r="H69" s="373"/>
      <c r="I69" s="434" t="s">
        <v>10</v>
      </c>
      <c r="J69" s="435"/>
      <c r="K69" s="435"/>
      <c r="L69" s="436"/>
      <c r="M69" s="412" t="s">
        <v>108</v>
      </c>
      <c r="N69" s="403" t="s">
        <v>109</v>
      </c>
      <c r="O69" s="403" t="s">
        <v>110</v>
      </c>
      <c r="P69" s="403" t="s">
        <v>111</v>
      </c>
      <c r="Q69" s="387" t="s">
        <v>15</v>
      </c>
      <c r="R69" s="414" t="s">
        <v>16</v>
      </c>
      <c r="S69" s="415"/>
      <c r="T69" s="416" t="s">
        <v>17</v>
      </c>
      <c r="U69" s="432" t="s">
        <v>10</v>
      </c>
      <c r="V69" s="433"/>
      <c r="W69" s="433"/>
      <c r="X69" s="415"/>
      <c r="Y69" s="412" t="s">
        <v>108</v>
      </c>
      <c r="Z69" s="403" t="s">
        <v>109</v>
      </c>
      <c r="AA69" s="412" t="s">
        <v>110</v>
      </c>
      <c r="AB69" s="412" t="s">
        <v>111</v>
      </c>
      <c r="AC69" s="414" t="s">
        <v>16</v>
      </c>
      <c r="AD69" s="415"/>
      <c r="AE69" s="416" t="s">
        <v>17</v>
      </c>
      <c r="AF69" s="418" t="s">
        <v>18</v>
      </c>
      <c r="AG69" s="410" t="s">
        <v>112</v>
      </c>
      <c r="AH69" s="461" t="s">
        <v>20</v>
      </c>
      <c r="AI69" s="381"/>
      <c r="AJ69" s="421"/>
      <c r="AK69" s="392" t="s">
        <v>2</v>
      </c>
      <c r="AL69" s="393"/>
      <c r="AM69" s="393"/>
      <c r="AN69" s="393"/>
      <c r="AO69" s="393"/>
      <c r="AP69" s="394"/>
      <c r="AQ69" s="398" t="s">
        <v>3</v>
      </c>
      <c r="AR69" s="400" t="s">
        <v>2</v>
      </c>
      <c r="AS69" s="401"/>
      <c r="AT69" s="401"/>
      <c r="AU69" s="401"/>
      <c r="AV69" s="401"/>
      <c r="AW69" s="402"/>
      <c r="AX69" s="405" t="s">
        <v>3</v>
      </c>
      <c r="AY69" s="379"/>
      <c r="AZ69" s="379"/>
      <c r="BA69" s="379"/>
    </row>
    <row r="70" spans="1:53" ht="15" customHeight="1" x14ac:dyDescent="0.15">
      <c r="A70" s="449"/>
      <c r="B70" s="427"/>
      <c r="C70" s="427"/>
      <c r="D70" s="427"/>
      <c r="E70" s="427"/>
      <c r="F70" s="428"/>
      <c r="G70" s="372"/>
      <c r="H70" s="373"/>
      <c r="I70" s="406" t="s">
        <v>21</v>
      </c>
      <c r="J70" s="408" t="s">
        <v>22</v>
      </c>
      <c r="K70" s="410" t="s">
        <v>23</v>
      </c>
      <c r="L70" s="408" t="s">
        <v>24</v>
      </c>
      <c r="M70" s="413"/>
      <c r="N70" s="404"/>
      <c r="O70" s="404"/>
      <c r="P70" s="404"/>
      <c r="Q70" s="388"/>
      <c r="R70" s="383" t="s">
        <v>25</v>
      </c>
      <c r="S70" s="383" t="s">
        <v>26</v>
      </c>
      <c r="T70" s="417"/>
      <c r="U70" s="385" t="s">
        <v>21</v>
      </c>
      <c r="V70" s="383" t="s">
        <v>22</v>
      </c>
      <c r="W70" s="387" t="s">
        <v>23</v>
      </c>
      <c r="X70" s="383" t="s">
        <v>24</v>
      </c>
      <c r="Y70" s="413"/>
      <c r="Z70" s="404"/>
      <c r="AA70" s="413"/>
      <c r="AB70" s="413"/>
      <c r="AC70" s="383" t="s">
        <v>25</v>
      </c>
      <c r="AD70" s="383" t="s">
        <v>26</v>
      </c>
      <c r="AE70" s="417"/>
      <c r="AF70" s="419"/>
      <c r="AG70" s="411"/>
      <c r="AH70" s="372"/>
      <c r="AI70" s="381"/>
      <c r="AJ70" s="421"/>
      <c r="AK70" s="395"/>
      <c r="AL70" s="396"/>
      <c r="AM70" s="396"/>
      <c r="AN70" s="396"/>
      <c r="AO70" s="396"/>
      <c r="AP70" s="397"/>
      <c r="AQ70" s="399"/>
      <c r="AR70" s="400"/>
      <c r="AS70" s="401"/>
      <c r="AT70" s="401"/>
      <c r="AU70" s="401"/>
      <c r="AV70" s="401"/>
      <c r="AW70" s="402"/>
      <c r="AX70" s="405"/>
      <c r="AY70" s="379"/>
      <c r="AZ70" s="379"/>
      <c r="BA70" s="379"/>
    </row>
    <row r="71" spans="1:53" ht="15" customHeight="1" x14ac:dyDescent="0.15">
      <c r="A71" s="449"/>
      <c r="B71" s="427"/>
      <c r="C71" s="427"/>
      <c r="D71" s="427"/>
      <c r="E71" s="427"/>
      <c r="F71" s="428"/>
      <c r="G71" s="372"/>
      <c r="H71" s="373"/>
      <c r="I71" s="407"/>
      <c r="J71" s="409"/>
      <c r="K71" s="411"/>
      <c r="L71" s="409"/>
      <c r="M71" s="413"/>
      <c r="N71" s="404"/>
      <c r="O71" s="404"/>
      <c r="P71" s="404"/>
      <c r="Q71" s="388"/>
      <c r="R71" s="384"/>
      <c r="S71" s="384"/>
      <c r="T71" s="417"/>
      <c r="U71" s="386"/>
      <c r="V71" s="384"/>
      <c r="W71" s="388"/>
      <c r="X71" s="384"/>
      <c r="Y71" s="413"/>
      <c r="Z71" s="404"/>
      <c r="AA71" s="413"/>
      <c r="AB71" s="413"/>
      <c r="AC71" s="384"/>
      <c r="AD71" s="384"/>
      <c r="AE71" s="417"/>
      <c r="AF71" s="419"/>
      <c r="AG71" s="411"/>
      <c r="AH71" s="372"/>
      <c r="AI71" s="381"/>
      <c r="AJ71" s="421"/>
      <c r="AK71" s="395"/>
      <c r="AL71" s="396"/>
      <c r="AM71" s="396"/>
      <c r="AN71" s="396"/>
      <c r="AO71" s="396"/>
      <c r="AP71" s="397"/>
      <c r="AQ71" s="399"/>
      <c r="AR71" s="392"/>
      <c r="AS71" s="393"/>
      <c r="AT71" s="393"/>
      <c r="AU71" s="393"/>
      <c r="AV71" s="393"/>
      <c r="AW71" s="394"/>
      <c r="AX71" s="398"/>
      <c r="AY71" s="379"/>
      <c r="AZ71" s="379"/>
      <c r="BA71" s="379"/>
    </row>
    <row r="72" spans="1:53" ht="15" customHeight="1" thickBot="1" x14ac:dyDescent="0.2">
      <c r="A72" s="67"/>
      <c r="B72" s="68"/>
      <c r="C72" s="68"/>
      <c r="D72" s="68"/>
      <c r="E72" s="68"/>
      <c r="F72" s="68"/>
      <c r="G72" s="11" t="s">
        <v>140</v>
      </c>
      <c r="H72" s="5" t="s">
        <v>141</v>
      </c>
      <c r="I72" s="453"/>
      <c r="J72" s="454"/>
      <c r="K72" s="455"/>
      <c r="L72" s="454"/>
      <c r="M72" s="285"/>
      <c r="N72" s="70" t="s">
        <v>113</v>
      </c>
      <c r="O72" s="69"/>
      <c r="P72" s="69"/>
      <c r="Q72" s="442"/>
      <c r="R72" s="286"/>
      <c r="S72" s="286"/>
      <c r="T72" s="287" t="s">
        <v>114</v>
      </c>
      <c r="U72" s="441"/>
      <c r="V72" s="451"/>
      <c r="W72" s="442"/>
      <c r="X72" s="451"/>
      <c r="Y72" s="288"/>
      <c r="Z72" s="71" t="s">
        <v>115</v>
      </c>
      <c r="AA72" s="288"/>
      <c r="AB72" s="288"/>
      <c r="AC72" s="286"/>
      <c r="AD72" s="286"/>
      <c r="AE72" s="287" t="s">
        <v>116</v>
      </c>
      <c r="AF72" s="72" t="s">
        <v>117</v>
      </c>
      <c r="AG72" s="73" t="s">
        <v>118</v>
      </c>
      <c r="AH72" s="78" t="s">
        <v>119</v>
      </c>
      <c r="AI72" s="382"/>
      <c r="AJ72" s="457"/>
      <c r="AK72" s="289"/>
      <c r="AL72" s="290"/>
      <c r="AM72" s="290"/>
      <c r="AN72" s="290"/>
      <c r="AO72" s="290"/>
      <c r="AP72" s="290"/>
      <c r="AQ72" s="287"/>
      <c r="AR72" s="289"/>
      <c r="AS72" s="290"/>
      <c r="AT72" s="290"/>
      <c r="AU72" s="290"/>
      <c r="AV72" s="290"/>
      <c r="AW72" s="290"/>
      <c r="AX72" s="287"/>
      <c r="AY72" s="379"/>
      <c r="AZ72" s="452"/>
      <c r="BA72" s="452"/>
    </row>
    <row r="73" spans="1:53" ht="26.25" customHeight="1" x14ac:dyDescent="0.15">
      <c r="A73" s="28" t="s">
        <v>73</v>
      </c>
      <c r="B73" s="29" t="s">
        <v>38</v>
      </c>
      <c r="C73" s="29" t="s">
        <v>38</v>
      </c>
      <c r="D73" s="29" t="s">
        <v>38</v>
      </c>
      <c r="E73" s="29" t="s">
        <v>38</v>
      </c>
      <c r="F73" s="30" t="s">
        <v>74</v>
      </c>
      <c r="G73" s="31" t="s">
        <v>38</v>
      </c>
      <c r="H73" s="32"/>
      <c r="I73" s="33">
        <v>686000</v>
      </c>
      <c r="J73" s="34">
        <v>12000</v>
      </c>
      <c r="K73" s="34">
        <v>0</v>
      </c>
      <c r="L73" s="34">
        <v>698000</v>
      </c>
      <c r="M73" s="213">
        <v>661107</v>
      </c>
      <c r="N73" s="79">
        <v>661107</v>
      </c>
      <c r="O73" s="34">
        <v>0</v>
      </c>
      <c r="P73" s="34">
        <v>0</v>
      </c>
      <c r="Q73" s="213">
        <v>-36893</v>
      </c>
      <c r="R73" s="221" t="s">
        <v>38</v>
      </c>
      <c r="S73" s="222" t="s">
        <v>38</v>
      </c>
      <c r="T73" s="223" t="s">
        <v>38</v>
      </c>
      <c r="U73" s="240">
        <v>151000</v>
      </c>
      <c r="V73" s="213">
        <v>18000</v>
      </c>
      <c r="W73" s="213">
        <v>0</v>
      </c>
      <c r="X73" s="213">
        <v>169000</v>
      </c>
      <c r="Y73" s="241">
        <v>165790</v>
      </c>
      <c r="Z73" s="84">
        <v>165790</v>
      </c>
      <c r="AA73" s="241">
        <v>0</v>
      </c>
      <c r="AB73" s="241">
        <v>0</v>
      </c>
      <c r="AC73" s="221" t="s">
        <v>38</v>
      </c>
      <c r="AD73" s="222" t="s">
        <v>38</v>
      </c>
      <c r="AE73" s="223" t="s">
        <v>38</v>
      </c>
      <c r="AF73" s="37">
        <v>495317</v>
      </c>
      <c r="AG73" s="35" t="s">
        <v>38</v>
      </c>
      <c r="AH73" s="36" t="s">
        <v>38</v>
      </c>
      <c r="AI73" s="38">
        <f>N73-Z73</f>
        <v>495317</v>
      </c>
      <c r="AJ73" s="291" t="s">
        <v>38</v>
      </c>
      <c r="AK73" s="292" t="s">
        <v>73</v>
      </c>
      <c r="AL73" s="293" t="s">
        <v>38</v>
      </c>
      <c r="AM73" s="293" t="s">
        <v>38</v>
      </c>
      <c r="AN73" s="293" t="s">
        <v>38</v>
      </c>
      <c r="AO73" s="293" t="s">
        <v>38</v>
      </c>
      <c r="AP73" s="294" t="s">
        <v>74</v>
      </c>
      <c r="AQ73" s="295" t="s">
        <v>38</v>
      </c>
      <c r="AR73" s="292" t="s">
        <v>73</v>
      </c>
      <c r="AS73" s="293" t="s">
        <v>38</v>
      </c>
      <c r="AT73" s="293" t="s">
        <v>38</v>
      </c>
      <c r="AU73" s="293" t="s">
        <v>38</v>
      </c>
      <c r="AV73" s="293" t="s">
        <v>38</v>
      </c>
      <c r="AW73" s="294" t="s">
        <v>74</v>
      </c>
      <c r="AX73" s="296" t="s">
        <v>38</v>
      </c>
      <c r="AY73" s="367"/>
      <c r="AZ73" s="367"/>
      <c r="BA73" s="367"/>
    </row>
    <row r="74" spans="1:53" ht="26.25" customHeight="1" x14ac:dyDescent="0.15">
      <c r="A74" s="39" t="s">
        <v>73</v>
      </c>
      <c r="B74" s="13" t="s">
        <v>64</v>
      </c>
      <c r="C74" s="13" t="s">
        <v>38</v>
      </c>
      <c r="D74" s="13" t="s">
        <v>38</v>
      </c>
      <c r="E74" s="13" t="s">
        <v>38</v>
      </c>
      <c r="F74" s="14" t="s">
        <v>65</v>
      </c>
      <c r="G74" s="23" t="s">
        <v>38</v>
      </c>
      <c r="H74" s="21"/>
      <c r="I74" s="15">
        <v>686000</v>
      </c>
      <c r="J74" s="16">
        <v>12000</v>
      </c>
      <c r="K74" s="16">
        <v>0</v>
      </c>
      <c r="L74" s="16">
        <v>698000</v>
      </c>
      <c r="M74" s="214">
        <v>661107</v>
      </c>
      <c r="N74" s="80">
        <v>661107</v>
      </c>
      <c r="O74" s="16">
        <v>0</v>
      </c>
      <c r="P74" s="16">
        <v>0</v>
      </c>
      <c r="Q74" s="214">
        <v>-36893</v>
      </c>
      <c r="R74" s="224" t="s">
        <v>38</v>
      </c>
      <c r="S74" s="225" t="s">
        <v>38</v>
      </c>
      <c r="T74" s="226" t="s">
        <v>38</v>
      </c>
      <c r="U74" s="242">
        <v>151000</v>
      </c>
      <c r="V74" s="214">
        <v>18000</v>
      </c>
      <c r="W74" s="214">
        <v>0</v>
      </c>
      <c r="X74" s="214">
        <v>169000</v>
      </c>
      <c r="Y74" s="243">
        <v>165790</v>
      </c>
      <c r="Z74" s="85">
        <v>165790</v>
      </c>
      <c r="AA74" s="243">
        <v>0</v>
      </c>
      <c r="AB74" s="243">
        <v>0</v>
      </c>
      <c r="AC74" s="224" t="s">
        <v>38</v>
      </c>
      <c r="AD74" s="225" t="s">
        <v>38</v>
      </c>
      <c r="AE74" s="226" t="s">
        <v>38</v>
      </c>
      <c r="AF74" s="18">
        <v>495317</v>
      </c>
      <c r="AG74" s="17" t="s">
        <v>38</v>
      </c>
      <c r="AH74" s="19" t="s">
        <v>38</v>
      </c>
      <c r="AI74" s="77">
        <f t="shared" ref="AI74:AI85" si="17">N74-Z74</f>
        <v>495317</v>
      </c>
      <c r="AJ74" s="260" t="s">
        <v>38</v>
      </c>
      <c r="AK74" s="261" t="s">
        <v>73</v>
      </c>
      <c r="AL74" s="262" t="s">
        <v>64</v>
      </c>
      <c r="AM74" s="262" t="s">
        <v>38</v>
      </c>
      <c r="AN74" s="262" t="s">
        <v>38</v>
      </c>
      <c r="AO74" s="262" t="s">
        <v>38</v>
      </c>
      <c r="AP74" s="263" t="s">
        <v>65</v>
      </c>
      <c r="AQ74" s="264" t="s">
        <v>38</v>
      </c>
      <c r="AR74" s="261" t="s">
        <v>73</v>
      </c>
      <c r="AS74" s="262" t="s">
        <v>64</v>
      </c>
      <c r="AT74" s="262" t="s">
        <v>38</v>
      </c>
      <c r="AU74" s="262" t="s">
        <v>38</v>
      </c>
      <c r="AV74" s="262" t="s">
        <v>38</v>
      </c>
      <c r="AW74" s="263" t="s">
        <v>65</v>
      </c>
      <c r="AX74" s="265" t="s">
        <v>38</v>
      </c>
      <c r="AY74" s="368"/>
      <c r="AZ74" s="368"/>
      <c r="BA74" s="368"/>
    </row>
    <row r="75" spans="1:53" ht="26.25" customHeight="1" x14ac:dyDescent="0.15">
      <c r="A75" s="39" t="s">
        <v>73</v>
      </c>
      <c r="B75" s="13" t="s">
        <v>64</v>
      </c>
      <c r="C75" s="13" t="s">
        <v>40</v>
      </c>
      <c r="D75" s="13" t="s">
        <v>38</v>
      </c>
      <c r="E75" s="13" t="s">
        <v>38</v>
      </c>
      <c r="F75" s="14" t="s">
        <v>120</v>
      </c>
      <c r="G75" s="23" t="s">
        <v>38</v>
      </c>
      <c r="H75" s="21"/>
      <c r="I75" s="15">
        <v>686000</v>
      </c>
      <c r="J75" s="16">
        <v>12000</v>
      </c>
      <c r="K75" s="16">
        <v>0</v>
      </c>
      <c r="L75" s="16">
        <v>698000</v>
      </c>
      <c r="M75" s="214">
        <v>661107</v>
      </c>
      <c r="N75" s="80">
        <v>661107</v>
      </c>
      <c r="O75" s="16">
        <v>0</v>
      </c>
      <c r="P75" s="16">
        <v>0</v>
      </c>
      <c r="Q75" s="214">
        <v>-36893</v>
      </c>
      <c r="R75" s="224" t="s">
        <v>38</v>
      </c>
      <c r="S75" s="225" t="s">
        <v>38</v>
      </c>
      <c r="T75" s="226" t="s">
        <v>38</v>
      </c>
      <c r="U75" s="242">
        <v>151000</v>
      </c>
      <c r="V75" s="214">
        <v>18000</v>
      </c>
      <c r="W75" s="214">
        <v>0</v>
      </c>
      <c r="X75" s="214">
        <v>169000</v>
      </c>
      <c r="Y75" s="243">
        <v>165790</v>
      </c>
      <c r="Z75" s="85">
        <v>165790</v>
      </c>
      <c r="AA75" s="243">
        <v>0</v>
      </c>
      <c r="AB75" s="243">
        <v>0</v>
      </c>
      <c r="AC75" s="224" t="s">
        <v>38</v>
      </c>
      <c r="AD75" s="225" t="s">
        <v>38</v>
      </c>
      <c r="AE75" s="226" t="s">
        <v>38</v>
      </c>
      <c r="AF75" s="18">
        <v>495317</v>
      </c>
      <c r="AG75" s="17" t="s">
        <v>38</v>
      </c>
      <c r="AH75" s="19" t="s">
        <v>38</v>
      </c>
      <c r="AI75" s="77">
        <f t="shared" si="17"/>
        <v>495317</v>
      </c>
      <c r="AJ75" s="260" t="s">
        <v>38</v>
      </c>
      <c r="AK75" s="261" t="s">
        <v>73</v>
      </c>
      <c r="AL75" s="262" t="s">
        <v>64</v>
      </c>
      <c r="AM75" s="262" t="s">
        <v>40</v>
      </c>
      <c r="AN75" s="262" t="s">
        <v>38</v>
      </c>
      <c r="AO75" s="262" t="s">
        <v>38</v>
      </c>
      <c r="AP75" s="263" t="s">
        <v>120</v>
      </c>
      <c r="AQ75" s="264" t="s">
        <v>38</v>
      </c>
      <c r="AR75" s="261" t="s">
        <v>73</v>
      </c>
      <c r="AS75" s="262" t="s">
        <v>64</v>
      </c>
      <c r="AT75" s="262" t="s">
        <v>40</v>
      </c>
      <c r="AU75" s="262" t="s">
        <v>38</v>
      </c>
      <c r="AV75" s="262" t="s">
        <v>38</v>
      </c>
      <c r="AW75" s="263" t="s">
        <v>120</v>
      </c>
      <c r="AX75" s="265" t="s">
        <v>38</v>
      </c>
      <c r="AY75" s="368"/>
      <c r="AZ75" s="368"/>
      <c r="BA75" s="368"/>
    </row>
    <row r="76" spans="1:53" ht="26.25" customHeight="1" thickBot="1" x14ac:dyDescent="0.2">
      <c r="A76" s="40" t="s">
        <v>73</v>
      </c>
      <c r="B76" s="41" t="s">
        <v>64</v>
      </c>
      <c r="C76" s="41" t="s">
        <v>40</v>
      </c>
      <c r="D76" s="41" t="s">
        <v>59</v>
      </c>
      <c r="E76" s="41" t="s">
        <v>38</v>
      </c>
      <c r="F76" s="42" t="s">
        <v>121</v>
      </c>
      <c r="G76" s="43" t="s">
        <v>38</v>
      </c>
      <c r="H76" s="44"/>
      <c r="I76" s="45">
        <v>686000</v>
      </c>
      <c r="J76" s="46">
        <v>12000</v>
      </c>
      <c r="K76" s="46">
        <v>0</v>
      </c>
      <c r="L76" s="46">
        <v>698000</v>
      </c>
      <c r="M76" s="215">
        <v>661107</v>
      </c>
      <c r="N76" s="81">
        <v>661107</v>
      </c>
      <c r="O76" s="46">
        <v>0</v>
      </c>
      <c r="P76" s="46">
        <v>0</v>
      </c>
      <c r="Q76" s="215">
        <v>-36893</v>
      </c>
      <c r="R76" s="227" t="s">
        <v>38</v>
      </c>
      <c r="S76" s="228" t="s">
        <v>38</v>
      </c>
      <c r="T76" s="229" t="s">
        <v>38</v>
      </c>
      <c r="U76" s="244">
        <v>151000</v>
      </c>
      <c r="V76" s="215">
        <v>18000</v>
      </c>
      <c r="W76" s="215">
        <v>0</v>
      </c>
      <c r="X76" s="215">
        <v>169000</v>
      </c>
      <c r="Y76" s="245">
        <v>165790</v>
      </c>
      <c r="Z76" s="86">
        <v>165790</v>
      </c>
      <c r="AA76" s="245">
        <v>0</v>
      </c>
      <c r="AB76" s="245">
        <v>0</v>
      </c>
      <c r="AC76" s="227" t="s">
        <v>38</v>
      </c>
      <c r="AD76" s="228" t="s">
        <v>38</v>
      </c>
      <c r="AE76" s="229" t="s">
        <v>38</v>
      </c>
      <c r="AF76" s="49">
        <v>495317</v>
      </c>
      <c r="AG76" s="47" t="s">
        <v>38</v>
      </c>
      <c r="AH76" s="48" t="s">
        <v>38</v>
      </c>
      <c r="AI76" s="50">
        <f t="shared" si="17"/>
        <v>495317</v>
      </c>
      <c r="AJ76" s="297" t="s">
        <v>38</v>
      </c>
      <c r="AK76" s="298" t="s">
        <v>73</v>
      </c>
      <c r="AL76" s="299" t="s">
        <v>64</v>
      </c>
      <c r="AM76" s="299" t="s">
        <v>40</v>
      </c>
      <c r="AN76" s="299" t="s">
        <v>59</v>
      </c>
      <c r="AO76" s="299" t="s">
        <v>38</v>
      </c>
      <c r="AP76" s="300" t="s">
        <v>121</v>
      </c>
      <c r="AQ76" s="301" t="s">
        <v>38</v>
      </c>
      <c r="AR76" s="298" t="s">
        <v>73</v>
      </c>
      <c r="AS76" s="299" t="s">
        <v>64</v>
      </c>
      <c r="AT76" s="299" t="s">
        <v>40</v>
      </c>
      <c r="AU76" s="299" t="s">
        <v>59</v>
      </c>
      <c r="AV76" s="299" t="s">
        <v>38</v>
      </c>
      <c r="AW76" s="300" t="s">
        <v>121</v>
      </c>
      <c r="AX76" s="302" t="s">
        <v>38</v>
      </c>
      <c r="AY76" s="369"/>
      <c r="AZ76" s="369"/>
      <c r="BA76" s="369"/>
    </row>
    <row r="77" spans="1:53" ht="26.25" customHeight="1" thickBot="1" x14ac:dyDescent="0.2">
      <c r="A77" s="100" t="s">
        <v>73</v>
      </c>
      <c r="B77" s="101" t="s">
        <v>64</v>
      </c>
      <c r="C77" s="101" t="s">
        <v>40</v>
      </c>
      <c r="D77" s="101" t="s">
        <v>59</v>
      </c>
      <c r="E77" s="101" t="s">
        <v>61</v>
      </c>
      <c r="F77" s="102" t="s">
        <v>122</v>
      </c>
      <c r="G77" s="103" t="s">
        <v>123</v>
      </c>
      <c r="H77" s="104" t="s">
        <v>142</v>
      </c>
      <c r="I77" s="105">
        <v>6000</v>
      </c>
      <c r="J77" s="106">
        <v>1000</v>
      </c>
      <c r="K77" s="106">
        <v>0</v>
      </c>
      <c r="L77" s="106">
        <v>7000</v>
      </c>
      <c r="M77" s="216">
        <v>7000</v>
      </c>
      <c r="N77" s="107">
        <v>7000</v>
      </c>
      <c r="O77" s="106">
        <v>0</v>
      </c>
      <c r="P77" s="106">
        <v>0</v>
      </c>
      <c r="Q77" s="216">
        <v>0</v>
      </c>
      <c r="R77" s="230" t="s">
        <v>38</v>
      </c>
      <c r="S77" s="231" t="s">
        <v>38</v>
      </c>
      <c r="T77" s="232" t="s">
        <v>38</v>
      </c>
      <c r="U77" s="246">
        <v>6000</v>
      </c>
      <c r="V77" s="216">
        <v>0</v>
      </c>
      <c r="W77" s="216">
        <v>0</v>
      </c>
      <c r="X77" s="216">
        <v>6000</v>
      </c>
      <c r="Y77" s="247">
        <v>6500</v>
      </c>
      <c r="Z77" s="110">
        <v>6500</v>
      </c>
      <c r="AA77" s="247">
        <v>0</v>
      </c>
      <c r="AB77" s="247">
        <v>0</v>
      </c>
      <c r="AC77" s="230" t="s">
        <v>38</v>
      </c>
      <c r="AD77" s="231" t="s">
        <v>38</v>
      </c>
      <c r="AE77" s="232" t="s">
        <v>38</v>
      </c>
      <c r="AF77" s="111">
        <v>500</v>
      </c>
      <c r="AG77" s="108" t="s">
        <v>38</v>
      </c>
      <c r="AH77" s="109" t="s">
        <v>38</v>
      </c>
      <c r="AI77" s="112">
        <f t="shared" si="17"/>
        <v>500</v>
      </c>
      <c r="AJ77" s="272" t="s">
        <v>38</v>
      </c>
      <c r="AK77" s="273" t="s">
        <v>73</v>
      </c>
      <c r="AL77" s="274" t="s">
        <v>64</v>
      </c>
      <c r="AM77" s="274" t="s">
        <v>40</v>
      </c>
      <c r="AN77" s="274" t="s">
        <v>59</v>
      </c>
      <c r="AO77" s="274" t="s">
        <v>61</v>
      </c>
      <c r="AP77" s="275" t="s">
        <v>122</v>
      </c>
      <c r="AQ77" s="276" t="s">
        <v>123</v>
      </c>
      <c r="AR77" s="273" t="s">
        <v>73</v>
      </c>
      <c r="AS77" s="274" t="s">
        <v>64</v>
      </c>
      <c r="AT77" s="274" t="s">
        <v>40</v>
      </c>
      <c r="AU77" s="274" t="s">
        <v>59</v>
      </c>
      <c r="AV77" s="274" t="s">
        <v>61</v>
      </c>
      <c r="AW77" s="275" t="s">
        <v>122</v>
      </c>
      <c r="AX77" s="277" t="s">
        <v>123</v>
      </c>
      <c r="AY77" s="75"/>
      <c r="AZ77" s="75"/>
      <c r="BA77" s="75"/>
    </row>
    <row r="78" spans="1:53" ht="26.25" customHeight="1" thickBot="1" x14ac:dyDescent="0.2">
      <c r="A78" s="100" t="s">
        <v>73</v>
      </c>
      <c r="B78" s="101" t="s">
        <v>64</v>
      </c>
      <c r="C78" s="101" t="s">
        <v>40</v>
      </c>
      <c r="D78" s="101" t="s">
        <v>59</v>
      </c>
      <c r="E78" s="101" t="s">
        <v>124</v>
      </c>
      <c r="F78" s="102" t="s">
        <v>125</v>
      </c>
      <c r="G78" s="103" t="s">
        <v>123</v>
      </c>
      <c r="H78" s="104" t="s">
        <v>142</v>
      </c>
      <c r="I78" s="105">
        <v>55000</v>
      </c>
      <c r="J78" s="106">
        <v>4000</v>
      </c>
      <c r="K78" s="106">
        <v>0</v>
      </c>
      <c r="L78" s="106">
        <v>59000</v>
      </c>
      <c r="M78" s="216">
        <v>59000</v>
      </c>
      <c r="N78" s="107">
        <v>59000</v>
      </c>
      <c r="O78" s="106">
        <v>0</v>
      </c>
      <c r="P78" s="106">
        <v>0</v>
      </c>
      <c r="Q78" s="216">
        <v>0</v>
      </c>
      <c r="R78" s="230" t="s">
        <v>38</v>
      </c>
      <c r="S78" s="231" t="s">
        <v>38</v>
      </c>
      <c r="T78" s="232" t="s">
        <v>38</v>
      </c>
      <c r="U78" s="246">
        <v>55000</v>
      </c>
      <c r="V78" s="216">
        <v>3000</v>
      </c>
      <c r="W78" s="216">
        <v>0</v>
      </c>
      <c r="X78" s="216">
        <v>58000</v>
      </c>
      <c r="Y78" s="247">
        <v>58000</v>
      </c>
      <c r="Z78" s="110">
        <v>58000</v>
      </c>
      <c r="AA78" s="247">
        <v>0</v>
      </c>
      <c r="AB78" s="247">
        <v>0</v>
      </c>
      <c r="AC78" s="230" t="s">
        <v>38</v>
      </c>
      <c r="AD78" s="231" t="s">
        <v>38</v>
      </c>
      <c r="AE78" s="232" t="s">
        <v>38</v>
      </c>
      <c r="AF78" s="111">
        <v>1000</v>
      </c>
      <c r="AG78" s="108" t="s">
        <v>38</v>
      </c>
      <c r="AH78" s="109" t="s">
        <v>38</v>
      </c>
      <c r="AI78" s="112">
        <f t="shared" si="17"/>
        <v>1000</v>
      </c>
      <c r="AJ78" s="272" t="s">
        <v>38</v>
      </c>
      <c r="AK78" s="273" t="s">
        <v>73</v>
      </c>
      <c r="AL78" s="274" t="s">
        <v>64</v>
      </c>
      <c r="AM78" s="274" t="s">
        <v>40</v>
      </c>
      <c r="AN78" s="274" t="s">
        <v>59</v>
      </c>
      <c r="AO78" s="274" t="s">
        <v>124</v>
      </c>
      <c r="AP78" s="275" t="s">
        <v>125</v>
      </c>
      <c r="AQ78" s="276" t="s">
        <v>123</v>
      </c>
      <c r="AR78" s="273" t="s">
        <v>73</v>
      </c>
      <c r="AS78" s="274" t="s">
        <v>64</v>
      </c>
      <c r="AT78" s="274" t="s">
        <v>40</v>
      </c>
      <c r="AU78" s="274" t="s">
        <v>59</v>
      </c>
      <c r="AV78" s="274" t="s">
        <v>124</v>
      </c>
      <c r="AW78" s="275" t="s">
        <v>125</v>
      </c>
      <c r="AX78" s="277" t="s">
        <v>123</v>
      </c>
      <c r="AY78" s="75"/>
      <c r="AZ78" s="75"/>
      <c r="BA78" s="75"/>
    </row>
    <row r="79" spans="1:53" ht="26.25" customHeight="1" thickBot="1" x14ac:dyDescent="0.2">
      <c r="A79" s="100" t="s">
        <v>73</v>
      </c>
      <c r="B79" s="101" t="s">
        <v>64</v>
      </c>
      <c r="C79" s="101" t="s">
        <v>40</v>
      </c>
      <c r="D79" s="101" t="s">
        <v>59</v>
      </c>
      <c r="E79" s="101" t="s">
        <v>52</v>
      </c>
      <c r="F79" s="102" t="s">
        <v>126</v>
      </c>
      <c r="G79" s="103" t="s">
        <v>123</v>
      </c>
      <c r="H79" s="104" t="s">
        <v>142</v>
      </c>
      <c r="I79" s="105">
        <v>0</v>
      </c>
      <c r="J79" s="106">
        <v>0</v>
      </c>
      <c r="K79" s="106">
        <v>0</v>
      </c>
      <c r="L79" s="106">
        <v>0</v>
      </c>
      <c r="M79" s="216">
        <v>0</v>
      </c>
      <c r="N79" s="107">
        <v>0</v>
      </c>
      <c r="O79" s="106">
        <v>0</v>
      </c>
      <c r="P79" s="106">
        <v>0</v>
      </c>
      <c r="Q79" s="216">
        <v>0</v>
      </c>
      <c r="R79" s="230" t="s">
        <v>38</v>
      </c>
      <c r="S79" s="231" t="s">
        <v>38</v>
      </c>
      <c r="T79" s="232" t="s">
        <v>38</v>
      </c>
      <c r="U79" s="246">
        <v>60000</v>
      </c>
      <c r="V79" s="216">
        <v>9000</v>
      </c>
      <c r="W79" s="216">
        <v>0</v>
      </c>
      <c r="X79" s="216">
        <v>69000</v>
      </c>
      <c r="Y79" s="247">
        <v>65290</v>
      </c>
      <c r="Z79" s="110">
        <v>65290</v>
      </c>
      <c r="AA79" s="247">
        <v>0</v>
      </c>
      <c r="AB79" s="247">
        <v>0</v>
      </c>
      <c r="AC79" s="230" t="s">
        <v>38</v>
      </c>
      <c r="AD79" s="231" t="s">
        <v>38</v>
      </c>
      <c r="AE79" s="232" t="s">
        <v>38</v>
      </c>
      <c r="AF79" s="111">
        <v>-65290</v>
      </c>
      <c r="AG79" s="108" t="s">
        <v>38</v>
      </c>
      <c r="AH79" s="109" t="s">
        <v>38</v>
      </c>
      <c r="AI79" s="112">
        <f t="shared" si="17"/>
        <v>-65290</v>
      </c>
      <c r="AJ79" s="272" t="s">
        <v>38</v>
      </c>
      <c r="AK79" s="273" t="s">
        <v>73</v>
      </c>
      <c r="AL79" s="274" t="s">
        <v>64</v>
      </c>
      <c r="AM79" s="274" t="s">
        <v>40</v>
      </c>
      <c r="AN79" s="274" t="s">
        <v>59</v>
      </c>
      <c r="AO79" s="274" t="s">
        <v>52</v>
      </c>
      <c r="AP79" s="275" t="s">
        <v>126</v>
      </c>
      <c r="AQ79" s="276" t="s">
        <v>123</v>
      </c>
      <c r="AR79" s="273" t="s">
        <v>73</v>
      </c>
      <c r="AS79" s="274" t="s">
        <v>64</v>
      </c>
      <c r="AT79" s="274" t="s">
        <v>40</v>
      </c>
      <c r="AU79" s="274" t="s">
        <v>59</v>
      </c>
      <c r="AV79" s="274" t="s">
        <v>52</v>
      </c>
      <c r="AW79" s="275" t="s">
        <v>126</v>
      </c>
      <c r="AX79" s="277" t="s">
        <v>123</v>
      </c>
      <c r="AY79" s="75"/>
      <c r="AZ79" s="75"/>
      <c r="BA79" s="75"/>
    </row>
    <row r="80" spans="1:53" ht="26.25" customHeight="1" thickBot="1" x14ac:dyDescent="0.2">
      <c r="A80" s="100" t="s">
        <v>73</v>
      </c>
      <c r="B80" s="101" t="s">
        <v>64</v>
      </c>
      <c r="C80" s="101" t="s">
        <v>40</v>
      </c>
      <c r="D80" s="101" t="s">
        <v>59</v>
      </c>
      <c r="E80" s="101" t="s">
        <v>127</v>
      </c>
      <c r="F80" s="102" t="s">
        <v>128</v>
      </c>
      <c r="G80" s="103" t="s">
        <v>123</v>
      </c>
      <c r="H80" s="104" t="s">
        <v>142</v>
      </c>
      <c r="I80" s="105">
        <v>260000</v>
      </c>
      <c r="J80" s="106">
        <v>15000</v>
      </c>
      <c r="K80" s="106">
        <v>0</v>
      </c>
      <c r="L80" s="106">
        <v>275000</v>
      </c>
      <c r="M80" s="216">
        <v>243095</v>
      </c>
      <c r="N80" s="107">
        <v>243095</v>
      </c>
      <c r="O80" s="106">
        <v>0</v>
      </c>
      <c r="P80" s="106">
        <v>0</v>
      </c>
      <c r="Q80" s="216">
        <v>-31905</v>
      </c>
      <c r="R80" s="230" t="s">
        <v>38</v>
      </c>
      <c r="S80" s="231" t="s">
        <v>38</v>
      </c>
      <c r="T80" s="232" t="s">
        <v>38</v>
      </c>
      <c r="U80" s="246">
        <v>0</v>
      </c>
      <c r="V80" s="216">
        <v>0</v>
      </c>
      <c r="W80" s="216">
        <v>0</v>
      </c>
      <c r="X80" s="216">
        <v>0</v>
      </c>
      <c r="Y80" s="247">
        <v>0</v>
      </c>
      <c r="Z80" s="110">
        <v>0</v>
      </c>
      <c r="AA80" s="247">
        <v>0</v>
      </c>
      <c r="AB80" s="247">
        <v>0</v>
      </c>
      <c r="AC80" s="230" t="s">
        <v>38</v>
      </c>
      <c r="AD80" s="231" t="s">
        <v>38</v>
      </c>
      <c r="AE80" s="232" t="s">
        <v>38</v>
      </c>
      <c r="AF80" s="111">
        <v>243095</v>
      </c>
      <c r="AG80" s="108" t="s">
        <v>38</v>
      </c>
      <c r="AH80" s="109" t="s">
        <v>38</v>
      </c>
      <c r="AI80" s="112">
        <f t="shared" si="17"/>
        <v>243095</v>
      </c>
      <c r="AJ80" s="272" t="s">
        <v>38</v>
      </c>
      <c r="AK80" s="273" t="s">
        <v>73</v>
      </c>
      <c r="AL80" s="274" t="s">
        <v>64</v>
      </c>
      <c r="AM80" s="274" t="s">
        <v>40</v>
      </c>
      <c r="AN80" s="274" t="s">
        <v>59</v>
      </c>
      <c r="AO80" s="274" t="s">
        <v>127</v>
      </c>
      <c r="AP80" s="275" t="s">
        <v>128</v>
      </c>
      <c r="AQ80" s="276" t="s">
        <v>123</v>
      </c>
      <c r="AR80" s="273" t="s">
        <v>73</v>
      </c>
      <c r="AS80" s="274" t="s">
        <v>64</v>
      </c>
      <c r="AT80" s="274" t="s">
        <v>40</v>
      </c>
      <c r="AU80" s="274" t="s">
        <v>59</v>
      </c>
      <c r="AV80" s="274" t="s">
        <v>127</v>
      </c>
      <c r="AW80" s="275" t="s">
        <v>128</v>
      </c>
      <c r="AX80" s="277" t="s">
        <v>123</v>
      </c>
      <c r="AY80" s="75"/>
      <c r="AZ80" s="75"/>
      <c r="BA80" s="75"/>
    </row>
    <row r="81" spans="1:53" ht="26.25" customHeight="1" thickBot="1" x14ac:dyDescent="0.2">
      <c r="A81" s="100" t="s">
        <v>73</v>
      </c>
      <c r="B81" s="101" t="s">
        <v>64</v>
      </c>
      <c r="C81" s="101" t="s">
        <v>40</v>
      </c>
      <c r="D81" s="101" t="s">
        <v>59</v>
      </c>
      <c r="E81" s="101" t="s">
        <v>129</v>
      </c>
      <c r="F81" s="102" t="s">
        <v>130</v>
      </c>
      <c r="G81" s="103" t="s">
        <v>123</v>
      </c>
      <c r="H81" s="104" t="s">
        <v>142</v>
      </c>
      <c r="I81" s="105">
        <v>0</v>
      </c>
      <c r="J81" s="106">
        <v>4000</v>
      </c>
      <c r="K81" s="106">
        <v>0</v>
      </c>
      <c r="L81" s="106">
        <v>4000</v>
      </c>
      <c r="M81" s="216">
        <v>4000</v>
      </c>
      <c r="N81" s="107">
        <v>4000</v>
      </c>
      <c r="O81" s="106">
        <v>0</v>
      </c>
      <c r="P81" s="106">
        <v>0</v>
      </c>
      <c r="Q81" s="216">
        <v>0</v>
      </c>
      <c r="R81" s="230" t="s">
        <v>38</v>
      </c>
      <c r="S81" s="231" t="s">
        <v>38</v>
      </c>
      <c r="T81" s="232" t="s">
        <v>38</v>
      </c>
      <c r="U81" s="246">
        <v>4000</v>
      </c>
      <c r="V81" s="216">
        <v>0</v>
      </c>
      <c r="W81" s="216">
        <v>0</v>
      </c>
      <c r="X81" s="216">
        <v>4000</v>
      </c>
      <c r="Y81" s="247">
        <v>4000</v>
      </c>
      <c r="Z81" s="110">
        <v>4000</v>
      </c>
      <c r="AA81" s="247">
        <v>0</v>
      </c>
      <c r="AB81" s="247">
        <v>0</v>
      </c>
      <c r="AC81" s="230" t="s">
        <v>38</v>
      </c>
      <c r="AD81" s="231" t="s">
        <v>38</v>
      </c>
      <c r="AE81" s="232" t="s">
        <v>38</v>
      </c>
      <c r="AF81" s="111">
        <v>0</v>
      </c>
      <c r="AG81" s="108" t="s">
        <v>38</v>
      </c>
      <c r="AH81" s="109" t="s">
        <v>38</v>
      </c>
      <c r="AI81" s="112">
        <f t="shared" si="17"/>
        <v>0</v>
      </c>
      <c r="AJ81" s="272" t="s">
        <v>38</v>
      </c>
      <c r="AK81" s="273" t="s">
        <v>73</v>
      </c>
      <c r="AL81" s="274" t="s">
        <v>64</v>
      </c>
      <c r="AM81" s="274" t="s">
        <v>40</v>
      </c>
      <c r="AN81" s="274" t="s">
        <v>59</v>
      </c>
      <c r="AO81" s="274" t="s">
        <v>129</v>
      </c>
      <c r="AP81" s="275" t="s">
        <v>130</v>
      </c>
      <c r="AQ81" s="276" t="s">
        <v>123</v>
      </c>
      <c r="AR81" s="273" t="s">
        <v>73</v>
      </c>
      <c r="AS81" s="274" t="s">
        <v>64</v>
      </c>
      <c r="AT81" s="274" t="s">
        <v>40</v>
      </c>
      <c r="AU81" s="274" t="s">
        <v>59</v>
      </c>
      <c r="AV81" s="274" t="s">
        <v>129</v>
      </c>
      <c r="AW81" s="275" t="s">
        <v>130</v>
      </c>
      <c r="AX81" s="277" t="s">
        <v>123</v>
      </c>
      <c r="AY81" s="75"/>
      <c r="AZ81" s="75"/>
      <c r="BA81" s="75"/>
    </row>
    <row r="82" spans="1:53" ht="26.25" customHeight="1" thickBot="1" x14ac:dyDescent="0.2">
      <c r="A82" s="100" t="s">
        <v>73</v>
      </c>
      <c r="B82" s="101" t="s">
        <v>64</v>
      </c>
      <c r="C82" s="101" t="s">
        <v>40</v>
      </c>
      <c r="D82" s="101" t="s">
        <v>59</v>
      </c>
      <c r="E82" s="101" t="s">
        <v>131</v>
      </c>
      <c r="F82" s="102" t="s">
        <v>132</v>
      </c>
      <c r="G82" s="103" t="s">
        <v>123</v>
      </c>
      <c r="H82" s="104" t="s">
        <v>142</v>
      </c>
      <c r="I82" s="105">
        <v>365000</v>
      </c>
      <c r="J82" s="106">
        <v>-18000</v>
      </c>
      <c r="K82" s="106">
        <v>0</v>
      </c>
      <c r="L82" s="106">
        <v>347000</v>
      </c>
      <c r="M82" s="216">
        <v>347000</v>
      </c>
      <c r="N82" s="107">
        <v>347000</v>
      </c>
      <c r="O82" s="106">
        <v>0</v>
      </c>
      <c r="P82" s="106">
        <v>0</v>
      </c>
      <c r="Q82" s="216">
        <v>0</v>
      </c>
      <c r="R82" s="230" t="s">
        <v>38</v>
      </c>
      <c r="S82" s="231" t="s">
        <v>38</v>
      </c>
      <c r="T82" s="232" t="s">
        <v>38</v>
      </c>
      <c r="U82" s="246">
        <v>0</v>
      </c>
      <c r="V82" s="216">
        <v>0</v>
      </c>
      <c r="W82" s="216">
        <v>0</v>
      </c>
      <c r="X82" s="216">
        <v>0</v>
      </c>
      <c r="Y82" s="247">
        <v>0</v>
      </c>
      <c r="Z82" s="110">
        <v>0</v>
      </c>
      <c r="AA82" s="247">
        <v>0</v>
      </c>
      <c r="AB82" s="247">
        <v>0</v>
      </c>
      <c r="AC82" s="230" t="s">
        <v>38</v>
      </c>
      <c r="AD82" s="231" t="s">
        <v>38</v>
      </c>
      <c r="AE82" s="232" t="s">
        <v>38</v>
      </c>
      <c r="AF82" s="111">
        <v>347000</v>
      </c>
      <c r="AG82" s="108" t="s">
        <v>38</v>
      </c>
      <c r="AH82" s="109" t="s">
        <v>38</v>
      </c>
      <c r="AI82" s="112">
        <f t="shared" si="17"/>
        <v>347000</v>
      </c>
      <c r="AJ82" s="272" t="s">
        <v>38</v>
      </c>
      <c r="AK82" s="273" t="s">
        <v>73</v>
      </c>
      <c r="AL82" s="274" t="s">
        <v>64</v>
      </c>
      <c r="AM82" s="274" t="s">
        <v>40</v>
      </c>
      <c r="AN82" s="274" t="s">
        <v>59</v>
      </c>
      <c r="AO82" s="274" t="s">
        <v>131</v>
      </c>
      <c r="AP82" s="275" t="s">
        <v>132</v>
      </c>
      <c r="AQ82" s="276" t="s">
        <v>123</v>
      </c>
      <c r="AR82" s="273" t="s">
        <v>73</v>
      </c>
      <c r="AS82" s="274" t="s">
        <v>64</v>
      </c>
      <c r="AT82" s="274" t="s">
        <v>40</v>
      </c>
      <c r="AU82" s="274" t="s">
        <v>59</v>
      </c>
      <c r="AV82" s="274" t="s">
        <v>131</v>
      </c>
      <c r="AW82" s="275" t="s">
        <v>132</v>
      </c>
      <c r="AX82" s="277" t="s">
        <v>123</v>
      </c>
      <c r="AY82" s="75"/>
      <c r="AZ82" s="75"/>
      <c r="BA82" s="75"/>
    </row>
    <row r="83" spans="1:53" ht="26.25" customHeight="1" thickBot="1" x14ac:dyDescent="0.2">
      <c r="A83" s="100" t="s">
        <v>73</v>
      </c>
      <c r="B83" s="101" t="s">
        <v>64</v>
      </c>
      <c r="C83" s="101" t="s">
        <v>40</v>
      </c>
      <c r="D83" s="101" t="s">
        <v>59</v>
      </c>
      <c r="E83" s="101" t="s">
        <v>133</v>
      </c>
      <c r="F83" s="102" t="s">
        <v>134</v>
      </c>
      <c r="G83" s="103" t="s">
        <v>123</v>
      </c>
      <c r="H83" s="104" t="s">
        <v>142</v>
      </c>
      <c r="I83" s="105">
        <v>0</v>
      </c>
      <c r="J83" s="106">
        <v>3000</v>
      </c>
      <c r="K83" s="106">
        <v>0</v>
      </c>
      <c r="L83" s="106">
        <v>3000</v>
      </c>
      <c r="M83" s="216">
        <v>1012</v>
      </c>
      <c r="N83" s="107">
        <v>1012</v>
      </c>
      <c r="O83" s="106">
        <v>0</v>
      </c>
      <c r="P83" s="106">
        <v>0</v>
      </c>
      <c r="Q83" s="216">
        <v>-1988</v>
      </c>
      <c r="R83" s="230" t="s">
        <v>38</v>
      </c>
      <c r="S83" s="231" t="s">
        <v>38</v>
      </c>
      <c r="T83" s="232" t="s">
        <v>38</v>
      </c>
      <c r="U83" s="246">
        <v>0</v>
      </c>
      <c r="V83" s="216">
        <v>0</v>
      </c>
      <c r="W83" s="216">
        <v>0</v>
      </c>
      <c r="X83" s="216">
        <v>0</v>
      </c>
      <c r="Y83" s="247">
        <v>0</v>
      </c>
      <c r="Z83" s="110">
        <v>0</v>
      </c>
      <c r="AA83" s="247">
        <v>0</v>
      </c>
      <c r="AB83" s="247">
        <v>0</v>
      </c>
      <c r="AC83" s="230" t="s">
        <v>38</v>
      </c>
      <c r="AD83" s="231" t="s">
        <v>38</v>
      </c>
      <c r="AE83" s="232" t="s">
        <v>38</v>
      </c>
      <c r="AF83" s="111">
        <v>1012</v>
      </c>
      <c r="AG83" s="108" t="s">
        <v>38</v>
      </c>
      <c r="AH83" s="109" t="s">
        <v>38</v>
      </c>
      <c r="AI83" s="112">
        <f t="shared" si="17"/>
        <v>1012</v>
      </c>
      <c r="AJ83" s="272" t="s">
        <v>38</v>
      </c>
      <c r="AK83" s="273" t="s">
        <v>73</v>
      </c>
      <c r="AL83" s="274" t="s">
        <v>64</v>
      </c>
      <c r="AM83" s="274" t="s">
        <v>40</v>
      </c>
      <c r="AN83" s="274" t="s">
        <v>59</v>
      </c>
      <c r="AO83" s="274" t="s">
        <v>133</v>
      </c>
      <c r="AP83" s="275" t="s">
        <v>134</v>
      </c>
      <c r="AQ83" s="276" t="s">
        <v>123</v>
      </c>
      <c r="AR83" s="273" t="s">
        <v>73</v>
      </c>
      <c r="AS83" s="274" t="s">
        <v>64</v>
      </c>
      <c r="AT83" s="274" t="s">
        <v>40</v>
      </c>
      <c r="AU83" s="274" t="s">
        <v>59</v>
      </c>
      <c r="AV83" s="274" t="s">
        <v>133</v>
      </c>
      <c r="AW83" s="275" t="s">
        <v>134</v>
      </c>
      <c r="AX83" s="277" t="s">
        <v>123</v>
      </c>
      <c r="AY83" s="75"/>
      <c r="AZ83" s="75"/>
      <c r="BA83" s="75"/>
    </row>
    <row r="84" spans="1:53" ht="26.25" customHeight="1" thickBot="1" x14ac:dyDescent="0.2">
      <c r="A84" s="100" t="s">
        <v>73</v>
      </c>
      <c r="B84" s="101" t="s">
        <v>64</v>
      </c>
      <c r="C84" s="101" t="s">
        <v>40</v>
      </c>
      <c r="D84" s="101" t="s">
        <v>59</v>
      </c>
      <c r="E84" s="101" t="s">
        <v>135</v>
      </c>
      <c r="F84" s="102" t="s">
        <v>136</v>
      </c>
      <c r="G84" s="103" t="s">
        <v>123</v>
      </c>
      <c r="H84" s="104" t="s">
        <v>142</v>
      </c>
      <c r="I84" s="105">
        <v>0</v>
      </c>
      <c r="J84" s="106">
        <v>0</v>
      </c>
      <c r="K84" s="106">
        <v>0</v>
      </c>
      <c r="L84" s="106">
        <v>0</v>
      </c>
      <c r="M84" s="216">
        <v>0</v>
      </c>
      <c r="N84" s="107">
        <v>0</v>
      </c>
      <c r="O84" s="106">
        <v>0</v>
      </c>
      <c r="P84" s="106">
        <v>0</v>
      </c>
      <c r="Q84" s="216">
        <v>0</v>
      </c>
      <c r="R84" s="230" t="s">
        <v>38</v>
      </c>
      <c r="S84" s="231" t="s">
        <v>38</v>
      </c>
      <c r="T84" s="232" t="s">
        <v>38</v>
      </c>
      <c r="U84" s="246">
        <v>26000</v>
      </c>
      <c r="V84" s="216">
        <v>6000</v>
      </c>
      <c r="W84" s="216">
        <v>0</v>
      </c>
      <c r="X84" s="216">
        <v>32000</v>
      </c>
      <c r="Y84" s="247">
        <v>32000</v>
      </c>
      <c r="Z84" s="110">
        <v>32000</v>
      </c>
      <c r="AA84" s="247">
        <v>0</v>
      </c>
      <c r="AB84" s="247">
        <v>0</v>
      </c>
      <c r="AC84" s="230" t="s">
        <v>38</v>
      </c>
      <c r="AD84" s="231" t="s">
        <v>38</v>
      </c>
      <c r="AE84" s="232" t="s">
        <v>38</v>
      </c>
      <c r="AF84" s="111">
        <v>-32000</v>
      </c>
      <c r="AG84" s="108" t="s">
        <v>38</v>
      </c>
      <c r="AH84" s="109" t="s">
        <v>38</v>
      </c>
      <c r="AI84" s="112">
        <f t="shared" si="17"/>
        <v>-32000</v>
      </c>
      <c r="AJ84" s="272" t="s">
        <v>38</v>
      </c>
      <c r="AK84" s="273" t="s">
        <v>73</v>
      </c>
      <c r="AL84" s="274" t="s">
        <v>64</v>
      </c>
      <c r="AM84" s="274" t="s">
        <v>40</v>
      </c>
      <c r="AN84" s="274" t="s">
        <v>59</v>
      </c>
      <c r="AO84" s="274" t="s">
        <v>135</v>
      </c>
      <c r="AP84" s="275" t="s">
        <v>136</v>
      </c>
      <c r="AQ84" s="276" t="s">
        <v>123</v>
      </c>
      <c r="AR84" s="273" t="s">
        <v>73</v>
      </c>
      <c r="AS84" s="274" t="s">
        <v>64</v>
      </c>
      <c r="AT84" s="274" t="s">
        <v>40</v>
      </c>
      <c r="AU84" s="274" t="s">
        <v>59</v>
      </c>
      <c r="AV84" s="274" t="s">
        <v>135</v>
      </c>
      <c r="AW84" s="275" t="s">
        <v>136</v>
      </c>
      <c r="AX84" s="277" t="s">
        <v>123</v>
      </c>
      <c r="AY84" s="75"/>
      <c r="AZ84" s="75"/>
      <c r="BA84" s="75"/>
    </row>
    <row r="85" spans="1:53" ht="26.25" customHeight="1" thickBot="1" x14ac:dyDescent="0.2">
      <c r="A85" s="100" t="s">
        <v>73</v>
      </c>
      <c r="B85" s="101" t="s">
        <v>64</v>
      </c>
      <c r="C85" s="101" t="s">
        <v>40</v>
      </c>
      <c r="D85" s="101" t="s">
        <v>59</v>
      </c>
      <c r="E85" s="101" t="s">
        <v>137</v>
      </c>
      <c r="F85" s="102" t="s">
        <v>138</v>
      </c>
      <c r="G85" s="103" t="s">
        <v>123</v>
      </c>
      <c r="H85" s="104" t="s">
        <v>142</v>
      </c>
      <c r="I85" s="105">
        <v>0</v>
      </c>
      <c r="J85" s="106">
        <v>3000</v>
      </c>
      <c r="K85" s="106">
        <v>0</v>
      </c>
      <c r="L85" s="106">
        <v>3000</v>
      </c>
      <c r="M85" s="216">
        <v>0</v>
      </c>
      <c r="N85" s="107">
        <v>0</v>
      </c>
      <c r="O85" s="106">
        <v>0</v>
      </c>
      <c r="P85" s="106">
        <v>0</v>
      </c>
      <c r="Q85" s="216">
        <v>-3000</v>
      </c>
      <c r="R85" s="230" t="s">
        <v>38</v>
      </c>
      <c r="S85" s="231" t="s">
        <v>38</v>
      </c>
      <c r="T85" s="232" t="s">
        <v>38</v>
      </c>
      <c r="U85" s="246" t="s">
        <v>38</v>
      </c>
      <c r="V85" s="216" t="s">
        <v>38</v>
      </c>
      <c r="W85" s="216" t="s">
        <v>38</v>
      </c>
      <c r="X85" s="216" t="s">
        <v>38</v>
      </c>
      <c r="Y85" s="247" t="s">
        <v>38</v>
      </c>
      <c r="Z85" s="110">
        <v>0</v>
      </c>
      <c r="AA85" s="247" t="s">
        <v>38</v>
      </c>
      <c r="AB85" s="247" t="s">
        <v>38</v>
      </c>
      <c r="AC85" s="230" t="s">
        <v>38</v>
      </c>
      <c r="AD85" s="231" t="s">
        <v>38</v>
      </c>
      <c r="AE85" s="232" t="s">
        <v>38</v>
      </c>
      <c r="AF85" s="111">
        <v>0</v>
      </c>
      <c r="AG85" s="108" t="s">
        <v>38</v>
      </c>
      <c r="AH85" s="109" t="s">
        <v>38</v>
      </c>
      <c r="AI85" s="112">
        <f t="shared" si="17"/>
        <v>0</v>
      </c>
      <c r="AJ85" s="272" t="s">
        <v>38</v>
      </c>
      <c r="AK85" s="273" t="s">
        <v>73</v>
      </c>
      <c r="AL85" s="274" t="s">
        <v>64</v>
      </c>
      <c r="AM85" s="274" t="s">
        <v>40</v>
      </c>
      <c r="AN85" s="274" t="s">
        <v>59</v>
      </c>
      <c r="AO85" s="274" t="s">
        <v>137</v>
      </c>
      <c r="AP85" s="275" t="s">
        <v>138</v>
      </c>
      <c r="AQ85" s="276" t="s">
        <v>123</v>
      </c>
      <c r="AR85" s="273" t="s">
        <v>38</v>
      </c>
      <c r="AS85" s="274" t="s">
        <v>38</v>
      </c>
      <c r="AT85" s="274" t="s">
        <v>38</v>
      </c>
      <c r="AU85" s="274" t="s">
        <v>38</v>
      </c>
      <c r="AV85" s="274" t="s">
        <v>38</v>
      </c>
      <c r="AW85" s="275" t="s">
        <v>38</v>
      </c>
      <c r="AX85" s="277" t="s">
        <v>38</v>
      </c>
      <c r="AY85" s="75"/>
      <c r="AZ85" s="75"/>
      <c r="BA85" s="75"/>
    </row>
  </sheetData>
  <mergeCells count="130">
    <mergeCell ref="AZ4:AZ8"/>
    <mergeCell ref="BA4:BA8"/>
    <mergeCell ref="AZ68:AZ72"/>
    <mergeCell ref="BA68:BA72"/>
    <mergeCell ref="AX69:AX71"/>
    <mergeCell ref="I70:I72"/>
    <mergeCell ref="J70:J72"/>
    <mergeCell ref="K70:K72"/>
    <mergeCell ref="L70:L72"/>
    <mergeCell ref="R70:R71"/>
    <mergeCell ref="AA69:AA71"/>
    <mergeCell ref="AB69:AB71"/>
    <mergeCell ref="AC69:AD69"/>
    <mergeCell ref="AE69:AE71"/>
    <mergeCell ref="AF69:AF71"/>
    <mergeCell ref="AG69:AG71"/>
    <mergeCell ref="AD70:AD71"/>
    <mergeCell ref="AJ68:AJ72"/>
    <mergeCell ref="AK68:AQ68"/>
    <mergeCell ref="AR68:AX68"/>
    <mergeCell ref="AC70:AC71"/>
    <mergeCell ref="AH69:AH71"/>
    <mergeCell ref="AK69:AP71"/>
    <mergeCell ref="AQ69:AQ71"/>
    <mergeCell ref="AR69:AW71"/>
    <mergeCell ref="AF68:AH68"/>
    <mergeCell ref="S70:S71"/>
    <mergeCell ref="U70:U72"/>
    <mergeCell ref="Y69:Y71"/>
    <mergeCell ref="Z69:Z71"/>
    <mergeCell ref="Q69:Q72"/>
    <mergeCell ref="R69:S69"/>
    <mergeCell ref="A64:G64"/>
    <mergeCell ref="A68:F71"/>
    <mergeCell ref="I68:T68"/>
    <mergeCell ref="U68:AE68"/>
    <mergeCell ref="I69:L69"/>
    <mergeCell ref="M69:M71"/>
    <mergeCell ref="N69:N71"/>
    <mergeCell ref="O69:O71"/>
    <mergeCell ref="P69:P71"/>
    <mergeCell ref="V70:V72"/>
    <mergeCell ref="W70:W72"/>
    <mergeCell ref="X70:X72"/>
    <mergeCell ref="T69:T71"/>
    <mergeCell ref="U69:X69"/>
    <mergeCell ref="A1:AH1"/>
    <mergeCell ref="A4:F7"/>
    <mergeCell ref="I4:T4"/>
    <mergeCell ref="U4:AE4"/>
    <mergeCell ref="AF4:AH4"/>
    <mergeCell ref="T5:T7"/>
    <mergeCell ref="U5:X5"/>
    <mergeCell ref="Y5:Y7"/>
    <mergeCell ref="Z5:Z7"/>
    <mergeCell ref="I5:L5"/>
    <mergeCell ref="M5:M7"/>
    <mergeCell ref="N5:N7"/>
    <mergeCell ref="O5:O7"/>
    <mergeCell ref="AC6:AC7"/>
    <mergeCell ref="AH5:AH7"/>
    <mergeCell ref="AK5:AP7"/>
    <mergeCell ref="AQ5:AQ7"/>
    <mergeCell ref="AR5:AW7"/>
    <mergeCell ref="P5:P7"/>
    <mergeCell ref="AX5:AX7"/>
    <mergeCell ref="I6:I8"/>
    <mergeCell ref="J6:J8"/>
    <mergeCell ref="K6:K8"/>
    <mergeCell ref="L6:L8"/>
    <mergeCell ref="R6:R7"/>
    <mergeCell ref="AA5:AA7"/>
    <mergeCell ref="AB5:AB7"/>
    <mergeCell ref="AC5:AD5"/>
    <mergeCell ref="AE5:AE7"/>
    <mergeCell ref="AF5:AF7"/>
    <mergeCell ref="AG5:AG7"/>
    <mergeCell ref="AD6:AD7"/>
    <mergeCell ref="AJ4:AJ8"/>
    <mergeCell ref="AK4:AQ4"/>
    <mergeCell ref="Q5:Q8"/>
    <mergeCell ref="R5:S5"/>
    <mergeCell ref="AY73:AY76"/>
    <mergeCell ref="G68:H71"/>
    <mergeCell ref="G4:H7"/>
    <mergeCell ref="AI4:AI8"/>
    <mergeCell ref="AY4:AY8"/>
    <mergeCell ref="AI68:AI72"/>
    <mergeCell ref="AY68:AY72"/>
    <mergeCell ref="AY9:AY13"/>
    <mergeCell ref="AY14:AY18"/>
    <mergeCell ref="AY19:AY21"/>
    <mergeCell ref="AY22:AY23"/>
    <mergeCell ref="AY24:AY25"/>
    <mergeCell ref="AY26:AY29"/>
    <mergeCell ref="AY31:AY32"/>
    <mergeCell ref="AY36:AY38"/>
    <mergeCell ref="AY39:AY43"/>
    <mergeCell ref="AY44:AY48"/>
    <mergeCell ref="AY49:AY52"/>
    <mergeCell ref="S6:S7"/>
    <mergeCell ref="U6:U8"/>
    <mergeCell ref="V6:V8"/>
    <mergeCell ref="W6:W8"/>
    <mergeCell ref="X6:X8"/>
    <mergeCell ref="AR4:AX4"/>
    <mergeCell ref="AZ73:AZ76"/>
    <mergeCell ref="BA73:BA76"/>
    <mergeCell ref="AZ9:AZ13"/>
    <mergeCell ref="BA9:BA13"/>
    <mergeCell ref="AZ14:AZ18"/>
    <mergeCell ref="BA14:BA18"/>
    <mergeCell ref="AZ19:AZ21"/>
    <mergeCell ref="BA19:BA21"/>
    <mergeCell ref="AZ22:AZ23"/>
    <mergeCell ref="BA22:BA23"/>
    <mergeCell ref="AZ24:AZ25"/>
    <mergeCell ref="BA24:BA25"/>
    <mergeCell ref="AZ26:AZ29"/>
    <mergeCell ref="BA26:BA29"/>
    <mergeCell ref="AZ31:AZ32"/>
    <mergeCell ref="BA31:BA32"/>
    <mergeCell ref="AZ36:AZ38"/>
    <mergeCell ref="BA36:BA38"/>
    <mergeCell ref="AZ39:AZ43"/>
    <mergeCell ref="BA39:BA43"/>
    <mergeCell ref="AZ44:AZ48"/>
    <mergeCell ref="BA44:BA48"/>
    <mergeCell ref="AZ49:AZ52"/>
    <mergeCell ref="BA49:BA5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入力用 (書き方例)</vt:lpstr>
      <vt:lpstr>一般_歳入</vt:lpstr>
      <vt:lpstr>入力用（ブランク）</vt:lpstr>
      <vt:lpstr>NF5651</vt:lpstr>
      <vt:lpstr>'NF5651'!Print_Area</vt:lpstr>
      <vt:lpstr>一般_歳入!Print_Area</vt:lpstr>
      <vt:lpstr>'入力用 (書き方例)'!Print_Area</vt:lpstr>
      <vt:lpstr>'入力用（ブランク）'!Print_Area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2015-04-08T05:00:43Z</dcterms:created>
  <dcterms:modified xsi:type="dcterms:W3CDTF">2025-08-04T02:41:39Z</dcterms:modified>
</cp:coreProperties>
</file>