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10492334-1C8B-4D93-BA9C-C6C56612C8B1}" xr6:coauthVersionLast="44" xr6:coauthVersionMax="47" xr10:uidLastSave="{00000000-0000-0000-0000-000000000000}"/>
  <bookViews>
    <workbookView xWindow="-120" yWindow="-120" windowWidth="20730" windowHeight="11160" firstSheet="1" activeTab="1" xr2:uid="{533486EF-D635-4BC5-A7D0-1A9B9C69A636}"/>
  </bookViews>
  <sheets>
    <sheet name="入力用 (書き方例)" sheetId="7" state="hidden" r:id="rId1"/>
    <sheet name="一般会計歳入" sheetId="4" r:id="rId2"/>
    <sheet name="IDの附番ルール説明" sheetId="8" r:id="rId3"/>
    <sheet name="入力用（ブランク）" sheetId="6" state="hidden" r:id="rId4"/>
    <sheet name="NF5651" sheetId="1" state="hidden" r:id="rId5"/>
  </sheets>
  <definedNames>
    <definedName name="_xlnm._FilterDatabase" localSheetId="1" hidden="1">一般会計歳入!$B$1:$Z$324</definedName>
    <definedName name="_xlnm._FilterDatabase" localSheetId="0" hidden="1">'入力用 (書き方例)'!$A$3:$AP$40</definedName>
    <definedName name="_xlnm._FilterDatabase" localSheetId="3" hidden="1">'入力用（ブランク）'!$A$3:$AP$7</definedName>
    <definedName name="_xlnm.Print_Area" localSheetId="4">'NF5651'!$A$1:$AH$64</definedName>
    <definedName name="_xlnm.Print_Area" localSheetId="1">一般会計歳入!$A$1:$AA$324</definedName>
    <definedName name="_xlnm.Print_Area" localSheetId="0">'入力用 (書き方例)'!$A$1:$AP$7</definedName>
    <definedName name="_xlnm.Print_Area" localSheetId="3">'入力用（ブランク）'!$A$1:$AP$5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2" i="4" l="1"/>
  <c r="K2" i="4"/>
  <c r="L2" i="4"/>
  <c r="M2" i="4"/>
  <c r="N2" i="4"/>
  <c r="P2" i="4"/>
  <c r="AA324" i="4" l="1"/>
  <c r="AA323" i="4"/>
  <c r="AA322" i="4"/>
  <c r="AA321" i="4"/>
  <c r="AA320" i="4"/>
  <c r="AA319" i="4"/>
  <c r="AA318" i="4"/>
  <c r="AA317" i="4"/>
  <c r="AA316" i="4"/>
  <c r="AA315" i="4"/>
  <c r="AA314" i="4"/>
  <c r="AA313" i="4"/>
  <c r="AA312" i="4"/>
  <c r="AA311" i="4"/>
  <c r="AA310" i="4"/>
  <c r="AA309" i="4"/>
  <c r="AA307" i="4"/>
  <c r="AA306" i="4"/>
  <c r="AA305" i="4"/>
  <c r="AA304" i="4"/>
  <c r="AA303" i="4"/>
  <c r="AA302" i="4"/>
  <c r="AA301" i="4"/>
  <c r="AA300" i="4"/>
  <c r="AA299" i="4"/>
  <c r="AA298" i="4"/>
  <c r="AA297" i="4"/>
  <c r="AA296" i="4"/>
  <c r="AA295" i="4"/>
  <c r="AA294" i="4"/>
  <c r="AA293" i="4"/>
  <c r="AA292" i="4"/>
  <c r="AA291" i="4"/>
  <c r="AA290" i="4"/>
  <c r="AA289" i="4"/>
  <c r="AA288" i="4"/>
  <c r="AA287" i="4"/>
  <c r="AA286" i="4"/>
  <c r="AA285" i="4"/>
  <c r="AA284" i="4"/>
  <c r="AA283" i="4"/>
  <c r="AA282" i="4"/>
  <c r="AA281" i="4"/>
  <c r="AA280" i="4"/>
  <c r="AA279" i="4"/>
  <c r="AA278" i="4"/>
  <c r="AA277" i="4"/>
  <c r="AA276" i="4"/>
  <c r="AA275" i="4"/>
  <c r="AA274" i="4"/>
  <c r="AA273" i="4"/>
  <c r="AA272" i="4"/>
  <c r="AA271" i="4"/>
  <c r="AA270" i="4"/>
  <c r="AA269" i="4"/>
  <c r="AA268" i="4"/>
  <c r="AA267" i="4"/>
  <c r="AA266" i="4"/>
  <c r="AA265" i="4"/>
  <c r="AA264" i="4"/>
  <c r="AA263" i="4"/>
  <c r="AA262" i="4"/>
  <c r="AA261" i="4"/>
  <c r="AA260" i="4"/>
  <c r="AA259" i="4"/>
  <c r="AA258" i="4"/>
  <c r="AA257" i="4"/>
  <c r="AA256" i="4"/>
  <c r="AA255" i="4"/>
  <c r="AA254" i="4"/>
  <c r="AA253" i="4"/>
  <c r="AA252" i="4"/>
  <c r="AA251" i="4"/>
  <c r="AA250" i="4"/>
  <c r="AA249" i="4"/>
  <c r="AA247" i="4"/>
  <c r="AA246" i="4"/>
  <c r="AA245" i="4"/>
  <c r="AA243" i="4"/>
  <c r="AA242" i="4"/>
  <c r="AA241" i="4"/>
  <c r="AA240" i="4"/>
  <c r="AA239" i="4"/>
  <c r="AA238" i="4"/>
  <c r="AA237" i="4"/>
  <c r="AA236" i="4"/>
  <c r="AA235" i="4"/>
  <c r="AA234" i="4"/>
  <c r="AA233" i="4"/>
  <c r="AA232" i="4"/>
  <c r="AA231" i="4"/>
  <c r="AA230" i="4"/>
  <c r="AA229" i="4"/>
  <c r="AA228" i="4"/>
  <c r="AA226" i="4"/>
  <c r="AA225" i="4"/>
  <c r="AA224" i="4"/>
  <c r="AA223" i="4"/>
  <c r="AA222" i="4"/>
  <c r="AA221" i="4"/>
  <c r="AA220" i="4"/>
  <c r="AA218" i="4"/>
  <c r="AA217" i="4"/>
  <c r="AA216" i="4"/>
  <c r="AA215" i="4"/>
  <c r="AA214" i="4"/>
  <c r="AA213" i="4"/>
  <c r="AA212" i="4"/>
  <c r="AA211" i="4"/>
  <c r="AA210" i="4"/>
  <c r="AA209" i="4"/>
  <c r="AA208" i="4"/>
  <c r="AA207" i="4"/>
  <c r="AA206" i="4"/>
  <c r="AA204" i="4"/>
  <c r="AA203" i="4"/>
  <c r="AA202" i="4"/>
  <c r="AA201" i="4"/>
  <c r="AA200" i="4"/>
  <c r="AA199" i="4"/>
  <c r="AA198" i="4"/>
  <c r="AA197" i="4"/>
  <c r="AA196" i="4"/>
  <c r="AA195" i="4"/>
  <c r="AA194" i="4"/>
  <c r="AA193" i="4"/>
  <c r="AA192" i="4"/>
  <c r="AA191" i="4"/>
  <c r="AA190" i="4"/>
  <c r="AA189" i="4"/>
  <c r="AA188" i="4"/>
  <c r="AA187" i="4"/>
  <c r="AA186" i="4"/>
  <c r="AA185" i="4"/>
  <c r="AA184" i="4"/>
  <c r="AA183" i="4"/>
  <c r="AA182" i="4"/>
  <c r="AA181" i="4"/>
  <c r="AA180" i="4"/>
  <c r="AA179" i="4"/>
  <c r="AA178" i="4"/>
  <c r="AA177" i="4"/>
  <c r="AA176" i="4"/>
  <c r="AA175" i="4"/>
  <c r="AA174" i="4"/>
  <c r="AA173" i="4"/>
  <c r="AA172" i="4"/>
  <c r="AA171" i="4"/>
  <c r="AA170" i="4"/>
  <c r="AA169" i="4"/>
  <c r="AA168" i="4"/>
  <c r="AA167" i="4"/>
  <c r="AA166" i="4"/>
  <c r="AA165" i="4"/>
  <c r="AA164" i="4"/>
  <c r="AA163" i="4"/>
  <c r="AA162" i="4"/>
  <c r="AA161" i="4"/>
  <c r="AA160" i="4"/>
  <c r="AA159" i="4"/>
  <c r="AA158" i="4"/>
  <c r="AA157" i="4"/>
  <c r="AA156" i="4"/>
  <c r="AA155" i="4"/>
  <c r="AA154" i="4"/>
  <c r="AA153" i="4"/>
  <c r="AA152" i="4"/>
  <c r="AA151" i="4"/>
  <c r="AA150" i="4"/>
  <c r="AA149" i="4"/>
  <c r="AA148" i="4"/>
  <c r="AA147" i="4"/>
  <c r="AA146" i="4"/>
  <c r="AA145" i="4"/>
  <c r="AA144" i="4"/>
  <c r="AA143" i="4"/>
  <c r="AA141" i="4"/>
  <c r="AA140" i="4"/>
  <c r="AA139" i="4"/>
  <c r="AA138" i="4"/>
  <c r="AA137" i="4"/>
  <c r="AA136" i="4"/>
  <c r="AA135" i="4"/>
  <c r="AA134" i="4"/>
  <c r="AA133" i="4"/>
  <c r="AA132" i="4"/>
  <c r="AA131" i="4"/>
  <c r="AA130" i="4"/>
  <c r="AA129" i="4"/>
  <c r="AA128" i="4"/>
  <c r="AA127" i="4"/>
  <c r="AA126" i="4"/>
  <c r="AA125" i="4"/>
  <c r="AA124" i="4"/>
  <c r="AA123" i="4"/>
  <c r="AA122" i="4"/>
  <c r="AA121" i="4"/>
  <c r="AA120" i="4"/>
  <c r="AA119" i="4"/>
  <c r="AA118" i="4"/>
  <c r="AA117" i="4"/>
  <c r="AA116" i="4"/>
  <c r="AA115" i="4"/>
  <c r="AA114" i="4"/>
  <c r="AA113" i="4"/>
  <c r="AA112" i="4"/>
  <c r="AA111" i="4"/>
  <c r="AA110" i="4"/>
  <c r="AA109" i="4"/>
  <c r="AA108" i="4"/>
  <c r="AA107" i="4"/>
  <c r="AA106" i="4"/>
  <c r="AA105" i="4"/>
  <c r="AA104" i="4"/>
  <c r="AA103" i="4"/>
  <c r="AA102" i="4"/>
  <c r="AA101" i="4"/>
  <c r="AA100" i="4"/>
  <c r="AA99" i="4"/>
  <c r="AA98" i="4"/>
  <c r="AA97" i="4"/>
  <c r="AA96" i="4"/>
  <c r="AA94" i="4"/>
  <c r="AA93" i="4"/>
  <c r="AA92" i="4"/>
  <c r="AA91" i="4"/>
  <c r="AA90" i="4"/>
  <c r="AA89" i="4"/>
  <c r="AA88" i="4"/>
  <c r="AA87" i="4"/>
  <c r="AA86" i="4"/>
  <c r="AA85" i="4"/>
  <c r="AA84" i="4"/>
  <c r="AA83" i="4"/>
  <c r="AA82" i="4"/>
  <c r="AA81" i="4"/>
  <c r="AA80" i="4"/>
  <c r="AA79" i="4"/>
  <c r="AA78" i="4"/>
  <c r="AA77" i="4"/>
  <c r="AA76" i="4"/>
  <c r="AA75" i="4"/>
  <c r="AA74" i="4"/>
  <c r="AA73" i="4"/>
  <c r="AA72" i="4"/>
  <c r="AA71" i="4"/>
  <c r="AA70" i="4"/>
  <c r="AA69" i="4"/>
  <c r="AA68" i="4"/>
  <c r="AA67" i="4"/>
  <c r="AA66" i="4"/>
  <c r="AA65" i="4"/>
  <c r="AA64" i="4"/>
  <c r="AA63" i="4"/>
  <c r="AA62" i="4"/>
  <c r="AA61" i="4"/>
  <c r="AA60" i="4"/>
  <c r="AA59" i="4"/>
  <c r="AA58" i="4"/>
  <c r="AA57" i="4"/>
  <c r="AA56" i="4"/>
  <c r="AA55" i="4"/>
  <c r="AA53" i="4"/>
  <c r="AA52" i="4"/>
  <c r="AA51" i="4"/>
  <c r="AA50" i="4"/>
  <c r="AA49" i="4"/>
  <c r="AA48" i="4"/>
  <c r="AA47" i="4"/>
  <c r="AA46" i="4"/>
  <c r="AA45" i="4"/>
  <c r="AA44" i="4"/>
  <c r="AA42" i="4"/>
  <c r="AA41" i="4"/>
  <c r="AA40" i="4"/>
  <c r="AA39" i="4"/>
  <c r="AA37" i="4"/>
  <c r="AA36" i="4"/>
  <c r="AA35" i="4"/>
  <c r="AA34" i="4"/>
  <c r="AA33" i="4"/>
  <c r="AA32" i="4"/>
  <c r="AA31" i="4"/>
  <c r="AA30" i="4"/>
  <c r="AA29" i="4"/>
  <c r="AA28" i="4"/>
  <c r="AA27" i="4"/>
  <c r="AA26" i="4"/>
  <c r="AA25" i="4"/>
  <c r="AA24" i="4"/>
  <c r="AA23" i="4"/>
  <c r="AA22" i="4"/>
  <c r="AA21" i="4"/>
  <c r="AA19" i="4"/>
  <c r="AA18" i="4"/>
  <c r="AA17" i="4"/>
  <c r="AA16" i="4"/>
  <c r="AA15" i="4"/>
  <c r="AA14" i="4"/>
  <c r="AA13" i="4"/>
  <c r="AA12" i="4"/>
  <c r="AA11" i="4"/>
  <c r="AA10" i="4"/>
  <c r="AA9" i="4"/>
  <c r="AA8" i="4"/>
  <c r="AA7" i="4"/>
  <c r="AA6" i="4"/>
  <c r="AA5" i="4"/>
  <c r="AA4" i="4"/>
  <c r="AA3" i="4"/>
  <c r="O324" i="4"/>
  <c r="O323" i="4"/>
  <c r="O322" i="4"/>
  <c r="O321" i="4"/>
  <c r="O320" i="4"/>
  <c r="O319" i="4"/>
  <c r="O318" i="4"/>
  <c r="O317" i="4"/>
  <c r="O316" i="4"/>
  <c r="O315" i="4"/>
  <c r="O314" i="4"/>
  <c r="O313" i="4"/>
  <c r="O312" i="4"/>
  <c r="O311" i="4"/>
  <c r="O310" i="4"/>
  <c r="O309" i="4"/>
  <c r="O307" i="4"/>
  <c r="O306" i="4"/>
  <c r="O305" i="4"/>
  <c r="O304" i="4"/>
  <c r="O303" i="4"/>
  <c r="O302" i="4"/>
  <c r="O301" i="4"/>
  <c r="O300" i="4"/>
  <c r="O299" i="4"/>
  <c r="O298" i="4"/>
  <c r="O297" i="4"/>
  <c r="O296" i="4"/>
  <c r="O295" i="4"/>
  <c r="O294" i="4"/>
  <c r="O293" i="4"/>
  <c r="O292" i="4"/>
  <c r="O291" i="4"/>
  <c r="O290" i="4"/>
  <c r="O289" i="4"/>
  <c r="O288" i="4"/>
  <c r="O287" i="4"/>
  <c r="O286" i="4"/>
  <c r="O285" i="4"/>
  <c r="O284" i="4"/>
  <c r="O283" i="4"/>
  <c r="O282" i="4"/>
  <c r="O281" i="4"/>
  <c r="O280" i="4"/>
  <c r="O279" i="4"/>
  <c r="O278" i="4"/>
  <c r="O277" i="4"/>
  <c r="O276" i="4"/>
  <c r="O275" i="4"/>
  <c r="O274" i="4"/>
  <c r="O273" i="4"/>
  <c r="O272" i="4"/>
  <c r="O271" i="4"/>
  <c r="O270" i="4"/>
  <c r="O269" i="4"/>
  <c r="O268" i="4"/>
  <c r="O267" i="4"/>
  <c r="O266" i="4"/>
  <c r="O265" i="4"/>
  <c r="O264" i="4"/>
  <c r="O263" i="4"/>
  <c r="O262" i="4"/>
  <c r="O261" i="4"/>
  <c r="O260" i="4"/>
  <c r="O259" i="4"/>
  <c r="O258" i="4"/>
  <c r="O257" i="4"/>
  <c r="O256" i="4"/>
  <c r="O255" i="4"/>
  <c r="O254" i="4"/>
  <c r="O253" i="4"/>
  <c r="O252" i="4"/>
  <c r="O251" i="4"/>
  <c r="O250" i="4"/>
  <c r="O249" i="4"/>
  <c r="O247" i="4"/>
  <c r="O246" i="4"/>
  <c r="O245" i="4"/>
  <c r="O243" i="4"/>
  <c r="O242" i="4"/>
  <c r="O241" i="4"/>
  <c r="O240" i="4"/>
  <c r="O239" i="4"/>
  <c r="O238" i="4"/>
  <c r="O237" i="4"/>
  <c r="O236" i="4"/>
  <c r="O235" i="4"/>
  <c r="O234" i="4"/>
  <c r="O233" i="4"/>
  <c r="O232" i="4"/>
  <c r="O231" i="4"/>
  <c r="O230" i="4"/>
  <c r="O229" i="4"/>
  <c r="O228" i="4"/>
  <c r="O226" i="4"/>
  <c r="O225" i="4"/>
  <c r="O224" i="4"/>
  <c r="O223" i="4"/>
  <c r="O222" i="4"/>
  <c r="O221" i="4"/>
  <c r="O220" i="4"/>
  <c r="O218" i="4"/>
  <c r="O217" i="4"/>
  <c r="O216" i="4"/>
  <c r="O215" i="4"/>
  <c r="O214" i="4"/>
  <c r="O213" i="4"/>
  <c r="O212" i="4"/>
  <c r="O211" i="4"/>
  <c r="O210" i="4"/>
  <c r="O209" i="4"/>
  <c r="O208" i="4"/>
  <c r="O207" i="4"/>
  <c r="O206" i="4"/>
  <c r="O204" i="4"/>
  <c r="O203" i="4"/>
  <c r="O202" i="4"/>
  <c r="O201" i="4"/>
  <c r="O200" i="4"/>
  <c r="O199" i="4"/>
  <c r="O198" i="4"/>
  <c r="O197" i="4"/>
  <c r="O196" i="4"/>
  <c r="O195" i="4"/>
  <c r="O194" i="4"/>
  <c r="O193" i="4"/>
  <c r="O192" i="4"/>
  <c r="O191" i="4"/>
  <c r="O190" i="4"/>
  <c r="O189" i="4"/>
  <c r="O188" i="4"/>
  <c r="O187" i="4"/>
  <c r="O186" i="4"/>
  <c r="O185" i="4"/>
  <c r="O184" i="4"/>
  <c r="O183" i="4"/>
  <c r="O182" i="4"/>
  <c r="O181" i="4"/>
  <c r="O180" i="4"/>
  <c r="O179" i="4"/>
  <c r="O178" i="4"/>
  <c r="O177" i="4"/>
  <c r="O176" i="4"/>
  <c r="O175" i="4"/>
  <c r="O174" i="4"/>
  <c r="O173" i="4"/>
  <c r="O172" i="4"/>
  <c r="O171" i="4"/>
  <c r="O170" i="4"/>
  <c r="O169" i="4"/>
  <c r="O168" i="4"/>
  <c r="O167" i="4"/>
  <c r="O166" i="4"/>
  <c r="O165" i="4"/>
  <c r="O164" i="4"/>
  <c r="O163" i="4"/>
  <c r="O162" i="4"/>
  <c r="O161" i="4"/>
  <c r="O160" i="4"/>
  <c r="O159" i="4"/>
  <c r="O158" i="4"/>
  <c r="O157" i="4"/>
  <c r="O156" i="4"/>
  <c r="O155" i="4"/>
  <c r="O154" i="4"/>
  <c r="O153" i="4"/>
  <c r="O152" i="4"/>
  <c r="O151" i="4"/>
  <c r="O150" i="4"/>
  <c r="O149" i="4"/>
  <c r="O148" i="4"/>
  <c r="O147" i="4"/>
  <c r="O146" i="4"/>
  <c r="O145" i="4"/>
  <c r="O144" i="4"/>
  <c r="O143" i="4"/>
  <c r="O141" i="4"/>
  <c r="O140" i="4"/>
  <c r="O139" i="4"/>
  <c r="O138" i="4"/>
  <c r="O137" i="4"/>
  <c r="O136" i="4"/>
  <c r="O135" i="4"/>
  <c r="O134" i="4"/>
  <c r="O133" i="4"/>
  <c r="O132" i="4"/>
  <c r="O131" i="4"/>
  <c r="O130" i="4"/>
  <c r="O129" i="4"/>
  <c r="O128" i="4"/>
  <c r="O127" i="4"/>
  <c r="O126" i="4"/>
  <c r="O125" i="4"/>
  <c r="O124" i="4"/>
  <c r="O123" i="4"/>
  <c r="O122" i="4"/>
  <c r="O121" i="4"/>
  <c r="O120" i="4"/>
  <c r="O119" i="4"/>
  <c r="O118" i="4"/>
  <c r="O117" i="4"/>
  <c r="O116" i="4"/>
  <c r="O115" i="4"/>
  <c r="O114" i="4"/>
  <c r="O113" i="4"/>
  <c r="O112" i="4"/>
  <c r="O111" i="4"/>
  <c r="O110" i="4"/>
  <c r="O109" i="4"/>
  <c r="O108" i="4"/>
  <c r="O107" i="4"/>
  <c r="O106" i="4"/>
  <c r="O105" i="4"/>
  <c r="O104" i="4"/>
  <c r="O103" i="4"/>
  <c r="O102" i="4"/>
  <c r="O101" i="4"/>
  <c r="O100" i="4"/>
  <c r="O99" i="4"/>
  <c r="O98" i="4"/>
  <c r="O97" i="4"/>
  <c r="O96" i="4"/>
  <c r="O94" i="4"/>
  <c r="O93" i="4"/>
  <c r="O92" i="4"/>
  <c r="O91" i="4"/>
  <c r="O90" i="4"/>
  <c r="O89" i="4"/>
  <c r="O88" i="4"/>
  <c r="O87" i="4"/>
  <c r="O86" i="4"/>
  <c r="O85" i="4"/>
  <c r="O84" i="4"/>
  <c r="O83" i="4"/>
  <c r="O82" i="4"/>
  <c r="O81" i="4"/>
  <c r="O80" i="4"/>
  <c r="O79" i="4"/>
  <c r="O78" i="4"/>
  <c r="O77" i="4"/>
  <c r="O76" i="4"/>
  <c r="O75" i="4"/>
  <c r="O74" i="4"/>
  <c r="O73" i="4"/>
  <c r="O72" i="4"/>
  <c r="O71" i="4"/>
  <c r="O70" i="4"/>
  <c r="O69" i="4"/>
  <c r="O68" i="4"/>
  <c r="O67" i="4"/>
  <c r="O66" i="4"/>
  <c r="O65" i="4"/>
  <c r="O64" i="4"/>
  <c r="O63" i="4"/>
  <c r="O62" i="4"/>
  <c r="O61" i="4"/>
  <c r="O60" i="4"/>
  <c r="O59" i="4"/>
  <c r="O58" i="4"/>
  <c r="O57" i="4"/>
  <c r="O56" i="4"/>
  <c r="O55" i="4"/>
  <c r="O53" i="4"/>
  <c r="O52" i="4"/>
  <c r="O51" i="4"/>
  <c r="O50" i="4"/>
  <c r="O49" i="4"/>
  <c r="O48" i="4"/>
  <c r="O47" i="4"/>
  <c r="O46" i="4"/>
  <c r="O45" i="4"/>
  <c r="O44" i="4"/>
  <c r="O42" i="4"/>
  <c r="O41" i="4"/>
  <c r="O40" i="4"/>
  <c r="O39" i="4"/>
  <c r="O37" i="4"/>
  <c r="O36" i="4"/>
  <c r="O35" i="4"/>
  <c r="O34" i="4"/>
  <c r="O33" i="4"/>
  <c r="O32" i="4"/>
  <c r="O31" i="4"/>
  <c r="O30" i="4"/>
  <c r="O29" i="4"/>
  <c r="O28" i="4"/>
  <c r="O27" i="4"/>
  <c r="O26" i="4"/>
  <c r="O25" i="4"/>
  <c r="O24" i="4"/>
  <c r="O23" i="4"/>
  <c r="O22" i="4"/>
  <c r="O21" i="4"/>
  <c r="O19" i="4"/>
  <c r="O18" i="4"/>
  <c r="O17" i="4"/>
  <c r="O16" i="4"/>
  <c r="O15" i="4"/>
  <c r="O14" i="4"/>
  <c r="O13" i="4"/>
  <c r="O12" i="4"/>
  <c r="O11" i="4"/>
  <c r="O10" i="4"/>
  <c r="O9" i="4"/>
  <c r="O8" i="4"/>
  <c r="O7" i="4"/>
  <c r="O6" i="4"/>
  <c r="O5" i="4"/>
  <c r="O4" i="4"/>
  <c r="O3" i="4"/>
  <c r="K95" i="4"/>
  <c r="L95" i="4"/>
  <c r="M95" i="4"/>
  <c r="AB95" i="4"/>
  <c r="N95" i="4"/>
  <c r="P95" i="4"/>
  <c r="Q95" i="4"/>
  <c r="AC95" i="4"/>
  <c r="AG95" i="4"/>
  <c r="AH95" i="4"/>
  <c r="AI95" i="4"/>
  <c r="AJ95" i="4"/>
  <c r="AK95" i="4"/>
  <c r="R95" i="4"/>
  <c r="J95" i="4"/>
  <c r="AB54" i="4"/>
  <c r="P54" i="4"/>
  <c r="Q54" i="4"/>
  <c r="AC54" i="4"/>
  <c r="AG54" i="4"/>
  <c r="AH54" i="4"/>
  <c r="AI54" i="4"/>
  <c r="AJ54" i="4"/>
  <c r="AK54" i="4"/>
  <c r="R54" i="4"/>
  <c r="AB43" i="4"/>
  <c r="AA43" i="4"/>
  <c r="P43" i="4"/>
  <c r="Q43" i="4"/>
  <c r="AC43" i="4"/>
  <c r="AG43" i="4"/>
  <c r="AH43" i="4"/>
  <c r="AI43" i="4"/>
  <c r="AJ43" i="4"/>
  <c r="AK43" i="4"/>
  <c r="R43" i="4"/>
  <c r="K38" i="4"/>
  <c r="L38" i="4"/>
  <c r="M38" i="4"/>
  <c r="AB38" i="4"/>
  <c r="N38" i="4"/>
  <c r="AA38" i="4" s="1"/>
  <c r="P38" i="4"/>
  <c r="Q38" i="4"/>
  <c r="AC38" i="4"/>
  <c r="AG38" i="4"/>
  <c r="AH38" i="4"/>
  <c r="AI38" i="4"/>
  <c r="AJ38" i="4"/>
  <c r="AK38" i="4"/>
  <c r="R38" i="4"/>
  <c r="J38" i="4"/>
  <c r="K20" i="4"/>
  <c r="L20" i="4"/>
  <c r="M20" i="4"/>
  <c r="AB20" i="4"/>
  <c r="N20" i="4"/>
  <c r="P20" i="4"/>
  <c r="Q20" i="4"/>
  <c r="AC20" i="4"/>
  <c r="AG20" i="4"/>
  <c r="AH20" i="4"/>
  <c r="AI20" i="4"/>
  <c r="AJ20" i="4"/>
  <c r="AK20" i="4"/>
  <c r="R20" i="4"/>
  <c r="J20" i="4"/>
  <c r="AB2" i="4"/>
  <c r="Q2" i="4"/>
  <c r="AC2" i="4"/>
  <c r="AD2" i="4"/>
  <c r="AE2" i="4"/>
  <c r="AF2" i="4"/>
  <c r="AG2" i="4"/>
  <c r="AH2" i="4"/>
  <c r="AI2" i="4"/>
  <c r="AJ2" i="4"/>
  <c r="AK2" i="4"/>
  <c r="R2" i="4"/>
  <c r="L308" i="4"/>
  <c r="M308" i="4"/>
  <c r="AB308" i="4"/>
  <c r="N308" i="4"/>
  <c r="AA308" i="4" s="1"/>
  <c r="P308" i="4"/>
  <c r="Q308" i="4"/>
  <c r="AC308" i="4"/>
  <c r="AG308" i="4"/>
  <c r="AH308" i="4"/>
  <c r="AI308" i="4"/>
  <c r="AJ308" i="4"/>
  <c r="AK308" i="4"/>
  <c r="R308" i="4"/>
  <c r="K308" i="4"/>
  <c r="J308" i="4"/>
  <c r="AB248" i="4"/>
  <c r="P248" i="4"/>
  <c r="Q248" i="4"/>
  <c r="AC248" i="4"/>
  <c r="AG248" i="4"/>
  <c r="AH248" i="4"/>
  <c r="AI248" i="4"/>
  <c r="AJ248" i="4"/>
  <c r="AK248" i="4"/>
  <c r="K244" i="4"/>
  <c r="L244" i="4"/>
  <c r="M244" i="4"/>
  <c r="AB244" i="4"/>
  <c r="N244" i="4"/>
  <c r="P244" i="4"/>
  <c r="Q244" i="4"/>
  <c r="AC244" i="4"/>
  <c r="AG244" i="4"/>
  <c r="AH244" i="4"/>
  <c r="AI244" i="4"/>
  <c r="AJ244" i="4"/>
  <c r="AK244" i="4"/>
  <c r="R244" i="4"/>
  <c r="J244" i="4"/>
  <c r="AB227" i="4"/>
  <c r="P227" i="4"/>
  <c r="Q227" i="4"/>
  <c r="AC227" i="4"/>
  <c r="AG227" i="4"/>
  <c r="AH227" i="4"/>
  <c r="AI227" i="4"/>
  <c r="AJ227" i="4"/>
  <c r="AK227" i="4"/>
  <c r="R227" i="4"/>
  <c r="AB219" i="4"/>
  <c r="P219" i="4"/>
  <c r="Q219" i="4"/>
  <c r="AC219" i="4"/>
  <c r="AG219" i="4"/>
  <c r="AH219" i="4"/>
  <c r="AI219" i="4"/>
  <c r="AJ219" i="4"/>
  <c r="AK219" i="4"/>
  <c r="R219" i="4"/>
  <c r="AB205" i="4"/>
  <c r="P205" i="4"/>
  <c r="Q205" i="4"/>
  <c r="AC205" i="4"/>
  <c r="AG205" i="4"/>
  <c r="AH205" i="4"/>
  <c r="AI205" i="4"/>
  <c r="AJ205" i="4"/>
  <c r="AK205" i="4"/>
  <c r="R205" i="4"/>
  <c r="AB142" i="4"/>
  <c r="AA142" i="4"/>
  <c r="P142" i="4"/>
  <c r="Q142" i="4"/>
  <c r="AC142" i="4"/>
  <c r="AG142" i="4"/>
  <c r="AH142" i="4"/>
  <c r="AI142" i="4"/>
  <c r="AJ142" i="4"/>
  <c r="AK142" i="4"/>
  <c r="S42" i="4"/>
  <c r="S19" i="4"/>
  <c r="S307" i="4"/>
  <c r="S306" i="4"/>
  <c r="S305" i="4"/>
  <c r="S304" i="4"/>
  <c r="S303" i="4"/>
  <c r="S302" i="4"/>
  <c r="S252" i="4"/>
  <c r="S241" i="4"/>
  <c r="S239" i="4"/>
  <c r="S238" i="4"/>
  <c r="S236" i="4"/>
  <c r="S223" i="4"/>
  <c r="S172" i="4"/>
  <c r="S171" i="4"/>
  <c r="S168" i="4"/>
  <c r="S167" i="4"/>
  <c r="S155" i="4"/>
  <c r="S154" i="4"/>
  <c r="S153" i="4"/>
  <c r="S125" i="4"/>
  <c r="S124" i="4"/>
  <c r="S123" i="4"/>
  <c r="S122" i="4"/>
  <c r="S105" i="4"/>
  <c r="S103" i="4"/>
  <c r="S102" i="4"/>
  <c r="O219" i="4" l="1"/>
  <c r="O205" i="4"/>
  <c r="O20" i="4"/>
  <c r="O95" i="4"/>
  <c r="S248" i="4"/>
  <c r="O142" i="4"/>
  <c r="AA95" i="4"/>
  <c r="O244" i="4"/>
  <c r="O2" i="4"/>
  <c r="O54" i="4"/>
  <c r="O38" i="4"/>
  <c r="AA205" i="4"/>
  <c r="AA244" i="4"/>
  <c r="AA248" i="4"/>
  <c r="O227" i="4"/>
  <c r="O43" i="4"/>
  <c r="O308" i="4"/>
  <c r="AA219" i="4"/>
  <c r="AA20" i="4"/>
  <c r="AA54" i="4"/>
  <c r="AA227" i="4"/>
  <c r="AA2" i="4"/>
  <c r="S2" i="4"/>
  <c r="O248" i="4"/>
  <c r="S38" i="4"/>
  <c r="S227" i="4"/>
  <c r="S20" i="4"/>
  <c r="S95" i="4"/>
  <c r="S142" i="4"/>
  <c r="S244" i="4"/>
  <c r="S219" i="4"/>
  <c r="S308" i="4"/>
  <c r="S54" i="4"/>
  <c r="S43" i="4"/>
  <c r="S301" i="4" l="1"/>
  <c r="S300" i="4"/>
  <c r="S299" i="4"/>
  <c r="S298" i="4"/>
  <c r="S297" i="4"/>
  <c r="S296" i="4"/>
  <c r="S295" i="4"/>
  <c r="S294" i="4"/>
  <c r="S234" i="4"/>
  <c r="S222" i="4"/>
  <c r="S201" i="4"/>
  <c r="S200" i="4"/>
  <c r="S166" i="4"/>
  <c r="S165" i="4"/>
  <c r="S164" i="4"/>
  <c r="S163" i="4"/>
  <c r="S162" i="4"/>
  <c r="S161" i="4"/>
  <c r="S160" i="4"/>
  <c r="S159" i="4"/>
  <c r="S156" i="4"/>
  <c r="S152" i="4"/>
  <c r="S151" i="4"/>
  <c r="S150" i="4"/>
  <c r="S149" i="4"/>
  <c r="S148" i="4"/>
  <c r="S147" i="4"/>
  <c r="S146" i="4"/>
  <c r="S145" i="4"/>
  <c r="S144" i="4"/>
  <c r="S143" i="4"/>
  <c r="S136" i="4"/>
  <c r="S121" i="4"/>
  <c r="S119" i="4"/>
  <c r="S118" i="4"/>
  <c r="S117" i="4"/>
  <c r="S116" i="4"/>
  <c r="S115" i="4"/>
  <c r="S114" i="4"/>
  <c r="S113" i="4"/>
  <c r="S112" i="4"/>
  <c r="S104" i="4"/>
  <c r="S101" i="4"/>
  <c r="S100" i="4"/>
  <c r="S99" i="4"/>
  <c r="S98" i="4"/>
  <c r="S97" i="4"/>
  <c r="S96" i="4"/>
  <c r="S73" i="4"/>
  <c r="S72" i="4"/>
  <c r="S71" i="4"/>
  <c r="S70" i="4"/>
  <c r="S69" i="4"/>
  <c r="S48" i="4"/>
  <c r="S47" i="4"/>
  <c r="S46" i="4"/>
  <c r="S293" i="4" l="1"/>
  <c r="S292" i="4"/>
  <c r="S291" i="4"/>
  <c r="S249" i="4"/>
  <c r="S199" i="4"/>
  <c r="S198" i="4"/>
  <c r="S189" i="4"/>
  <c r="S170" i="4"/>
  <c r="S169" i="4"/>
  <c r="S135" i="4"/>
  <c r="S134" i="4"/>
  <c r="S133" i="4"/>
  <c r="S132" i="4"/>
  <c r="S120" i="4"/>
  <c r="S111" i="4"/>
  <c r="S110" i="4"/>
  <c r="S109" i="4"/>
  <c r="S108" i="4"/>
  <c r="S92" i="4"/>
  <c r="S91" i="4"/>
  <c r="S90" i="4"/>
  <c r="S89" i="4"/>
  <c r="S88" i="4"/>
  <c r="S87" i="4"/>
  <c r="S86" i="4"/>
  <c r="S85" i="4"/>
  <c r="S84" i="4"/>
  <c r="S83" i="4"/>
  <c r="S82" i="4"/>
  <c r="S81" i="4"/>
  <c r="S59" i="4"/>
  <c r="S50" i="4"/>
  <c r="S49" i="4"/>
  <c r="S18" i="4"/>
  <c r="S17" i="4"/>
  <c r="S16" i="4"/>
  <c r="S15" i="4"/>
  <c r="S14" i="4"/>
  <c r="S13" i="4"/>
  <c r="S12" i="4"/>
  <c r="S11" i="4"/>
  <c r="S10" i="4"/>
  <c r="S9" i="4"/>
  <c r="S8" i="4"/>
  <c r="S7" i="4"/>
  <c r="S6" i="4"/>
  <c r="S5" i="4"/>
  <c r="S4" i="4"/>
  <c r="S3" i="4"/>
  <c r="S290" i="4" l="1"/>
  <c r="S289" i="4"/>
  <c r="S288" i="4"/>
  <c r="S287" i="4"/>
  <c r="S253" i="4"/>
  <c r="S240" i="4"/>
  <c r="S235" i="4"/>
  <c r="S230" i="4"/>
  <c r="S221" i="4"/>
  <c r="S217" i="4"/>
  <c r="S205" i="4"/>
  <c r="S188" i="4"/>
  <c r="S187" i="4"/>
  <c r="S178" i="4"/>
  <c r="S177" i="4"/>
  <c r="S176" i="4"/>
  <c r="S175" i="4"/>
  <c r="S174" i="4"/>
  <c r="S173" i="4"/>
  <c r="S93" i="4"/>
  <c r="S66" i="4"/>
  <c r="S65" i="4"/>
  <c r="S64" i="4"/>
  <c r="S63" i="4"/>
  <c r="S62" i="4"/>
  <c r="S61" i="4"/>
  <c r="S60" i="4"/>
  <c r="S23" i="4"/>
  <c r="S324" i="4" l="1"/>
  <c r="AR324" i="4"/>
  <c r="AP324" i="4"/>
  <c r="AO324" i="4"/>
  <c r="AN324" i="4"/>
  <c r="AF324" i="4"/>
  <c r="AE324" i="4"/>
  <c r="AD324" i="4"/>
  <c r="S323" i="4"/>
  <c r="AR323" i="4"/>
  <c r="AP323" i="4"/>
  <c r="AO323" i="4"/>
  <c r="AN323" i="4"/>
  <c r="AF323" i="4"/>
  <c r="AE323" i="4"/>
  <c r="AD323" i="4"/>
  <c r="S322" i="4"/>
  <c r="AR322" i="4"/>
  <c r="AP322" i="4"/>
  <c r="AO322" i="4"/>
  <c r="AN322" i="4"/>
  <c r="AF322" i="4"/>
  <c r="AE322" i="4"/>
  <c r="AD322" i="4"/>
  <c r="S321" i="4"/>
  <c r="AR321" i="4"/>
  <c r="AP321" i="4"/>
  <c r="AO321" i="4"/>
  <c r="AN321" i="4"/>
  <c r="AF321" i="4"/>
  <c r="AE321" i="4"/>
  <c r="AD321" i="4"/>
  <c r="S320" i="4"/>
  <c r="AR320" i="4"/>
  <c r="AP320" i="4"/>
  <c r="AO320" i="4"/>
  <c r="AN320" i="4"/>
  <c r="AF320" i="4"/>
  <c r="AE320" i="4"/>
  <c r="AD320" i="4"/>
  <c r="S319" i="4"/>
  <c r="AR319" i="4"/>
  <c r="AP319" i="4"/>
  <c r="AO319" i="4"/>
  <c r="AN319" i="4"/>
  <c r="AF319" i="4"/>
  <c r="AE319" i="4"/>
  <c r="AD319" i="4"/>
  <c r="S318" i="4"/>
  <c r="AR318" i="4"/>
  <c r="AP318" i="4"/>
  <c r="AO318" i="4"/>
  <c r="AN318" i="4"/>
  <c r="AF318" i="4"/>
  <c r="AE318" i="4"/>
  <c r="AD318" i="4"/>
  <c r="S317" i="4"/>
  <c r="AR317" i="4"/>
  <c r="AP317" i="4"/>
  <c r="AO317" i="4"/>
  <c r="AN317" i="4"/>
  <c r="AF317" i="4"/>
  <c r="AE317" i="4"/>
  <c r="AD317" i="4"/>
  <c r="S316" i="4"/>
  <c r="AR316" i="4"/>
  <c r="AP316" i="4"/>
  <c r="AO316" i="4"/>
  <c r="AN316" i="4"/>
  <c r="AF316" i="4"/>
  <c r="AE316" i="4"/>
  <c r="AD316" i="4"/>
  <c r="S315" i="4"/>
  <c r="AR315" i="4"/>
  <c r="AP315" i="4"/>
  <c r="AO315" i="4"/>
  <c r="AN315" i="4"/>
  <c r="AF315" i="4"/>
  <c r="AE315" i="4"/>
  <c r="AD315" i="4"/>
  <c r="S314" i="4"/>
  <c r="AR314" i="4"/>
  <c r="AP314" i="4"/>
  <c r="AO314" i="4"/>
  <c r="AN314" i="4"/>
  <c r="AF314" i="4"/>
  <c r="AE314" i="4"/>
  <c r="AD314" i="4"/>
  <c r="S313" i="4"/>
  <c r="AR313" i="4"/>
  <c r="AP313" i="4"/>
  <c r="AO313" i="4"/>
  <c r="AN313" i="4"/>
  <c r="AF313" i="4"/>
  <c r="AE313" i="4"/>
  <c r="AD313" i="4"/>
  <c r="S312" i="4"/>
  <c r="AR312" i="4"/>
  <c r="AP312" i="4"/>
  <c r="AO312" i="4"/>
  <c r="AN312" i="4"/>
  <c r="AF312" i="4"/>
  <c r="AE312" i="4"/>
  <c r="AD312" i="4"/>
  <c r="S311" i="4"/>
  <c r="AR311" i="4"/>
  <c r="AP311" i="4"/>
  <c r="AO311" i="4"/>
  <c r="AN311" i="4"/>
  <c r="AF311" i="4"/>
  <c r="AE311" i="4"/>
  <c r="AD311" i="4"/>
  <c r="S310" i="4"/>
  <c r="AR310" i="4"/>
  <c r="AP310" i="4"/>
  <c r="AO310" i="4"/>
  <c r="AN310" i="4"/>
  <c r="AF310" i="4"/>
  <c r="AE310" i="4"/>
  <c r="AD310" i="4"/>
  <c r="S309" i="4"/>
  <c r="AR309" i="4"/>
  <c r="AP309" i="4"/>
  <c r="AO309" i="4"/>
  <c r="AN309" i="4"/>
  <c r="AF309" i="4"/>
  <c r="AE309" i="4"/>
  <c r="AD309" i="4"/>
  <c r="AR308" i="4"/>
  <c r="AP308" i="4"/>
  <c r="AO308" i="4"/>
  <c r="AN308" i="4"/>
  <c r="S286" i="4"/>
  <c r="AR286" i="4"/>
  <c r="AP286" i="4"/>
  <c r="AO286" i="4"/>
  <c r="AN286" i="4"/>
  <c r="AF286" i="4"/>
  <c r="AE286" i="4"/>
  <c r="AD286" i="4"/>
  <c r="S285" i="4"/>
  <c r="AR285" i="4"/>
  <c r="AP285" i="4"/>
  <c r="AO285" i="4"/>
  <c r="AN285" i="4"/>
  <c r="AF285" i="4"/>
  <c r="AE285" i="4"/>
  <c r="AD285" i="4"/>
  <c r="S284" i="4"/>
  <c r="AR284" i="4"/>
  <c r="AP284" i="4"/>
  <c r="AO284" i="4"/>
  <c r="AN284" i="4"/>
  <c r="AF284" i="4"/>
  <c r="AE284" i="4"/>
  <c r="AD284" i="4"/>
  <c r="S251" i="4"/>
  <c r="AR251" i="4"/>
  <c r="AP251" i="4"/>
  <c r="AO251" i="4"/>
  <c r="AN251" i="4"/>
  <c r="AF251" i="4"/>
  <c r="AE251" i="4"/>
  <c r="AD251" i="4"/>
  <c r="S247" i="4"/>
  <c r="AR247" i="4"/>
  <c r="AP247" i="4"/>
  <c r="AO247" i="4"/>
  <c r="AN247" i="4"/>
  <c r="AF247" i="4"/>
  <c r="AE247" i="4"/>
  <c r="AD247" i="4"/>
  <c r="S246" i="4"/>
  <c r="AR246" i="4"/>
  <c r="AP246" i="4"/>
  <c r="AO246" i="4"/>
  <c r="AN246" i="4"/>
  <c r="AF246" i="4"/>
  <c r="AE246" i="4"/>
  <c r="AD246" i="4"/>
  <c r="S245" i="4"/>
  <c r="AR245" i="4"/>
  <c r="AP245" i="4"/>
  <c r="AO245" i="4"/>
  <c r="AN245" i="4"/>
  <c r="AF245" i="4"/>
  <c r="AE245" i="4"/>
  <c r="AD245" i="4"/>
  <c r="AR244" i="4"/>
  <c r="AP244" i="4"/>
  <c r="AO244" i="4"/>
  <c r="AN244" i="4"/>
  <c r="S243" i="4"/>
  <c r="AR243" i="4"/>
  <c r="AP243" i="4"/>
  <c r="AO243" i="4"/>
  <c r="AN243" i="4"/>
  <c r="AF243" i="4"/>
  <c r="AE243" i="4"/>
  <c r="AD243" i="4"/>
  <c r="S242" i="4"/>
  <c r="AR242" i="4"/>
  <c r="AP242" i="4"/>
  <c r="AO242" i="4"/>
  <c r="AN242" i="4"/>
  <c r="AF242" i="4"/>
  <c r="AE242" i="4"/>
  <c r="AD242" i="4"/>
  <c r="S229" i="4"/>
  <c r="AR229" i="4"/>
  <c r="AP229" i="4"/>
  <c r="AO229" i="4"/>
  <c r="AN229" i="4"/>
  <c r="AF229" i="4"/>
  <c r="AE229" i="4"/>
  <c r="AD229" i="4"/>
  <c r="S228" i="4"/>
  <c r="AR228" i="4"/>
  <c r="AP228" i="4"/>
  <c r="AO228" i="4"/>
  <c r="AN228" i="4"/>
  <c r="AF228" i="4"/>
  <c r="AE228" i="4"/>
  <c r="AD228" i="4"/>
  <c r="S220" i="4"/>
  <c r="AR220" i="4"/>
  <c r="AP220" i="4"/>
  <c r="AO220" i="4"/>
  <c r="AN220" i="4"/>
  <c r="AF220" i="4"/>
  <c r="AE220" i="4"/>
  <c r="AD220" i="4"/>
  <c r="S218" i="4"/>
  <c r="AR218" i="4"/>
  <c r="AP218" i="4"/>
  <c r="AO218" i="4"/>
  <c r="AN218" i="4"/>
  <c r="AF218" i="4"/>
  <c r="AE218" i="4"/>
  <c r="AD218" i="4"/>
  <c r="S215" i="4"/>
  <c r="AR215" i="4"/>
  <c r="AP215" i="4"/>
  <c r="AO215" i="4"/>
  <c r="AN215" i="4"/>
  <c r="AF215" i="4"/>
  <c r="AE215" i="4"/>
  <c r="AD215" i="4"/>
  <c r="S214" i="4"/>
  <c r="AR214" i="4"/>
  <c r="AP214" i="4"/>
  <c r="AO214" i="4"/>
  <c r="AN214" i="4"/>
  <c r="AF214" i="4"/>
  <c r="AE214" i="4"/>
  <c r="AD214" i="4"/>
  <c r="S213" i="4"/>
  <c r="AR213" i="4"/>
  <c r="AP213" i="4"/>
  <c r="AO213" i="4"/>
  <c r="AN213" i="4"/>
  <c r="AF213" i="4"/>
  <c r="AE213" i="4"/>
  <c r="AD213" i="4"/>
  <c r="S212" i="4"/>
  <c r="AR212" i="4"/>
  <c r="AP212" i="4"/>
  <c r="AO212" i="4"/>
  <c r="AN212" i="4"/>
  <c r="AF212" i="4"/>
  <c r="AE212" i="4"/>
  <c r="AD212" i="4"/>
  <c r="S211" i="4"/>
  <c r="AR211" i="4"/>
  <c r="AP211" i="4"/>
  <c r="AO211" i="4"/>
  <c r="AN211" i="4"/>
  <c r="AF211" i="4"/>
  <c r="AE211" i="4"/>
  <c r="AD211" i="4"/>
  <c r="S210" i="4"/>
  <c r="AR210" i="4"/>
  <c r="AP210" i="4"/>
  <c r="AO210" i="4"/>
  <c r="AN210" i="4"/>
  <c r="AF210" i="4"/>
  <c r="AE210" i="4"/>
  <c r="AD210" i="4"/>
  <c r="S209" i="4"/>
  <c r="AR209" i="4"/>
  <c r="AP209" i="4"/>
  <c r="AO209" i="4"/>
  <c r="AN209" i="4"/>
  <c r="AF209" i="4"/>
  <c r="AE209" i="4"/>
  <c r="AD209" i="4"/>
  <c r="S208" i="4"/>
  <c r="AR208" i="4"/>
  <c r="AP208" i="4"/>
  <c r="AO208" i="4"/>
  <c r="AN208" i="4"/>
  <c r="AF208" i="4"/>
  <c r="AE208" i="4"/>
  <c r="AD208" i="4"/>
  <c r="S207" i="4"/>
  <c r="AR207" i="4"/>
  <c r="AP207" i="4"/>
  <c r="AO207" i="4"/>
  <c r="AN207" i="4"/>
  <c r="AF207" i="4"/>
  <c r="AE207" i="4"/>
  <c r="AD207" i="4"/>
  <c r="S206" i="4"/>
  <c r="AR206" i="4"/>
  <c r="AP206" i="4"/>
  <c r="AO206" i="4"/>
  <c r="AN206" i="4"/>
  <c r="AF206" i="4"/>
  <c r="AE206" i="4"/>
  <c r="AD206" i="4"/>
  <c r="S185" i="4"/>
  <c r="AR185" i="4"/>
  <c r="AP185" i="4"/>
  <c r="AO185" i="4"/>
  <c r="AN185" i="4"/>
  <c r="AF185" i="4"/>
  <c r="AE185" i="4"/>
  <c r="AD185" i="4"/>
  <c r="S58" i="4"/>
  <c r="AR58" i="4"/>
  <c r="AP58" i="4"/>
  <c r="AO58" i="4"/>
  <c r="AN58" i="4"/>
  <c r="AF58" i="4"/>
  <c r="AE58" i="4"/>
  <c r="AD58" i="4"/>
  <c r="S57" i="4"/>
  <c r="AR57" i="4"/>
  <c r="AP57" i="4"/>
  <c r="AO57" i="4"/>
  <c r="AN57" i="4"/>
  <c r="AF57" i="4"/>
  <c r="AE57" i="4"/>
  <c r="AD57" i="4"/>
  <c r="S56" i="4"/>
  <c r="AR56" i="4"/>
  <c r="AP56" i="4"/>
  <c r="AO56" i="4"/>
  <c r="AN56" i="4"/>
  <c r="AF56" i="4"/>
  <c r="AE56" i="4"/>
  <c r="AD56" i="4"/>
  <c r="S45" i="4"/>
  <c r="AR45" i="4"/>
  <c r="AP45" i="4"/>
  <c r="AO45" i="4"/>
  <c r="AN45" i="4"/>
  <c r="AF45" i="4"/>
  <c r="AF43" i="4" s="1"/>
  <c r="AE45" i="4"/>
  <c r="AD45" i="4"/>
  <c r="AR42" i="4"/>
  <c r="AP42" i="4"/>
  <c r="AO42" i="4"/>
  <c r="AN42" i="4"/>
  <c r="AF42" i="4"/>
  <c r="AE42" i="4"/>
  <c r="AD42" i="4"/>
  <c r="S41" i="4"/>
  <c r="AR41" i="4"/>
  <c r="AP41" i="4"/>
  <c r="AO41" i="4"/>
  <c r="AN41" i="4"/>
  <c r="AF41" i="4"/>
  <c r="AE41" i="4"/>
  <c r="AD41" i="4"/>
  <c r="S40" i="4"/>
  <c r="AR40" i="4"/>
  <c r="AP40" i="4"/>
  <c r="AO40" i="4"/>
  <c r="AN40" i="4"/>
  <c r="AF40" i="4"/>
  <c r="AE40" i="4"/>
  <c r="AD40" i="4"/>
  <c r="S39" i="4"/>
  <c r="AR39" i="4"/>
  <c r="AP39" i="4"/>
  <c r="AO39" i="4"/>
  <c r="AN39" i="4"/>
  <c r="AF39" i="4"/>
  <c r="AE39" i="4"/>
  <c r="AD39" i="4"/>
  <c r="AR38" i="4"/>
  <c r="AP38" i="4"/>
  <c r="AO38" i="4"/>
  <c r="AN38" i="4"/>
  <c r="S37" i="4"/>
  <c r="AR37" i="4"/>
  <c r="AP37" i="4"/>
  <c r="AO37" i="4"/>
  <c r="AN37" i="4"/>
  <c r="AF37" i="4"/>
  <c r="AE37" i="4"/>
  <c r="AD37" i="4"/>
  <c r="S36" i="4"/>
  <c r="AR36" i="4"/>
  <c r="AP36" i="4"/>
  <c r="AO36" i="4"/>
  <c r="AN36" i="4"/>
  <c r="AF36" i="4"/>
  <c r="AE36" i="4"/>
  <c r="AD36" i="4"/>
  <c r="S35" i="4"/>
  <c r="AR35" i="4"/>
  <c r="AP35" i="4"/>
  <c r="AO35" i="4"/>
  <c r="AN35" i="4"/>
  <c r="AF35" i="4"/>
  <c r="AE35" i="4"/>
  <c r="AD35" i="4"/>
  <c r="S34" i="4"/>
  <c r="AR34" i="4"/>
  <c r="AP34" i="4"/>
  <c r="AO34" i="4"/>
  <c r="AN34" i="4"/>
  <c r="AF34" i="4"/>
  <c r="AE34" i="4"/>
  <c r="AD34" i="4"/>
  <c r="S33" i="4"/>
  <c r="AR33" i="4"/>
  <c r="AP33" i="4"/>
  <c r="AO33" i="4"/>
  <c r="AN33" i="4"/>
  <c r="AF33" i="4"/>
  <c r="AE33" i="4"/>
  <c r="AD33" i="4"/>
  <c r="S32" i="4"/>
  <c r="AR32" i="4"/>
  <c r="AP32" i="4"/>
  <c r="AO32" i="4"/>
  <c r="AN32" i="4"/>
  <c r="AF32" i="4"/>
  <c r="AE32" i="4"/>
  <c r="AD32" i="4"/>
  <c r="S31" i="4"/>
  <c r="AR31" i="4"/>
  <c r="AP31" i="4"/>
  <c r="AO31" i="4"/>
  <c r="AN31" i="4"/>
  <c r="AF31" i="4"/>
  <c r="AE31" i="4"/>
  <c r="AD31" i="4"/>
  <c r="S30" i="4"/>
  <c r="AR30" i="4"/>
  <c r="AP30" i="4"/>
  <c r="AO30" i="4"/>
  <c r="AN30" i="4"/>
  <c r="AF30" i="4"/>
  <c r="AE30" i="4"/>
  <c r="AD30" i="4"/>
  <c r="S29" i="4"/>
  <c r="AR29" i="4"/>
  <c r="AP29" i="4"/>
  <c r="AO29" i="4"/>
  <c r="AN29" i="4"/>
  <c r="AF29" i="4"/>
  <c r="AE29" i="4"/>
  <c r="AD29" i="4"/>
  <c r="S28" i="4"/>
  <c r="AR28" i="4"/>
  <c r="AP28" i="4"/>
  <c r="AO28" i="4"/>
  <c r="AN28" i="4"/>
  <c r="AF28" i="4"/>
  <c r="AE28" i="4"/>
  <c r="AD28" i="4"/>
  <c r="S27" i="4"/>
  <c r="AR27" i="4"/>
  <c r="AP27" i="4"/>
  <c r="AO27" i="4"/>
  <c r="AN27" i="4"/>
  <c r="AF27" i="4"/>
  <c r="AE27" i="4"/>
  <c r="AD27" i="4"/>
  <c r="S26" i="4"/>
  <c r="AR26" i="4"/>
  <c r="AP26" i="4"/>
  <c r="AO26" i="4"/>
  <c r="AN26" i="4"/>
  <c r="AF26" i="4"/>
  <c r="AE26" i="4"/>
  <c r="AD26" i="4"/>
  <c r="S25" i="4"/>
  <c r="AR25" i="4"/>
  <c r="AP25" i="4"/>
  <c r="AO25" i="4"/>
  <c r="AN25" i="4"/>
  <c r="AF25" i="4"/>
  <c r="AE25" i="4"/>
  <c r="AD25" i="4"/>
  <c r="S24" i="4"/>
  <c r="AR24" i="4"/>
  <c r="AP24" i="4"/>
  <c r="AO24" i="4"/>
  <c r="AN24" i="4"/>
  <c r="AF24" i="4"/>
  <c r="AE24" i="4"/>
  <c r="AD24" i="4"/>
  <c r="S22" i="4"/>
  <c r="AR22" i="4"/>
  <c r="AP22" i="4"/>
  <c r="AO22" i="4"/>
  <c r="AN22" i="4"/>
  <c r="AF22" i="4"/>
  <c r="AE22" i="4"/>
  <c r="AD22" i="4"/>
  <c r="S21" i="4"/>
  <c r="AR21" i="4"/>
  <c r="AP21" i="4"/>
  <c r="AO21" i="4"/>
  <c r="AN21" i="4"/>
  <c r="AF21" i="4"/>
  <c r="AE21" i="4"/>
  <c r="AD21" i="4"/>
  <c r="AR20" i="4"/>
  <c r="AP20" i="4"/>
  <c r="AO20" i="4"/>
  <c r="AN20" i="4"/>
  <c r="AD20" i="4" l="1"/>
  <c r="AE20" i="4"/>
  <c r="AF20" i="4"/>
  <c r="AS20" i="4" s="1"/>
  <c r="AD244" i="4"/>
  <c r="AD308" i="4"/>
  <c r="AD38" i="4"/>
  <c r="AF38" i="4"/>
  <c r="AS38" i="4" s="1"/>
  <c r="AE244" i="4"/>
  <c r="AE308" i="4"/>
  <c r="AE38" i="4"/>
  <c r="AF244" i="4"/>
  <c r="AS244" i="4" s="1"/>
  <c r="AF308" i="4"/>
  <c r="AS308" i="4" s="1"/>
  <c r="AS213" i="4"/>
  <c r="AS242" i="4"/>
  <c r="AS318" i="4"/>
  <c r="AS30" i="4"/>
  <c r="AS39" i="4"/>
  <c r="AS42" i="4"/>
  <c r="AS284" i="4"/>
  <c r="AS21" i="4"/>
  <c r="AS56" i="4"/>
  <c r="AS57" i="4"/>
  <c r="AS206" i="4"/>
  <c r="AS207" i="4"/>
  <c r="AS208" i="4"/>
  <c r="AS246" i="4"/>
  <c r="AS251" i="4"/>
  <c r="AS285" i="4"/>
  <c r="AS309" i="4"/>
  <c r="AS311" i="4"/>
  <c r="AS312" i="4"/>
  <c r="AS313" i="4"/>
  <c r="AS322" i="4"/>
  <c r="AS185" i="4"/>
  <c r="AS243" i="4"/>
  <c r="AS22" i="4"/>
  <c r="AS27" i="4"/>
  <c r="AS26" i="4"/>
  <c r="AS31" i="4"/>
  <c r="AS34" i="4"/>
  <c r="AS35" i="4"/>
  <c r="AS218" i="4"/>
  <c r="AS220" i="4"/>
  <c r="AS228" i="4"/>
  <c r="AS229" i="4"/>
  <c r="AS247" i="4"/>
  <c r="AS323" i="4"/>
  <c r="AS324" i="4"/>
  <c r="AS209" i="4"/>
  <c r="AS212" i="4"/>
  <c r="AS214" i="4"/>
  <c r="AS215" i="4"/>
  <c r="AS314" i="4"/>
  <c r="AS317" i="4"/>
  <c r="AS319" i="4"/>
  <c r="AS320" i="4"/>
  <c r="AS310" i="4"/>
  <c r="AS40" i="4"/>
  <c r="AS210" i="4"/>
  <c r="AS286" i="4"/>
  <c r="AS316" i="4"/>
  <c r="AS25" i="4"/>
  <c r="AS32" i="4"/>
  <c r="AS41" i="4"/>
  <c r="AS58" i="4"/>
  <c r="AS211" i="4"/>
  <c r="AS321" i="4"/>
  <c r="AS24" i="4"/>
  <c r="AS33" i="4"/>
  <c r="AS245" i="4"/>
  <c r="AS315" i="4"/>
  <c r="AS28" i="4"/>
  <c r="AS29" i="4"/>
  <c r="AS36" i="4"/>
  <c r="AS37" i="4"/>
  <c r="AS45" i="4"/>
  <c r="S283" i="4"/>
  <c r="AR283" i="4"/>
  <c r="AP283" i="4"/>
  <c r="AO283" i="4"/>
  <c r="AN283" i="4"/>
  <c r="AF283" i="4"/>
  <c r="AE283" i="4"/>
  <c r="AD283" i="4"/>
  <c r="S282" i="4"/>
  <c r="AR282" i="4"/>
  <c r="AP282" i="4"/>
  <c r="AO282" i="4"/>
  <c r="AN282" i="4"/>
  <c r="AF282" i="4"/>
  <c r="AE282" i="4"/>
  <c r="AD282" i="4"/>
  <c r="S281" i="4"/>
  <c r="AR281" i="4"/>
  <c r="AP281" i="4"/>
  <c r="AO281" i="4"/>
  <c r="AN281" i="4"/>
  <c r="AF281" i="4"/>
  <c r="AE281" i="4"/>
  <c r="AD281" i="4"/>
  <c r="S280" i="4"/>
  <c r="AR280" i="4"/>
  <c r="AP280" i="4"/>
  <c r="AO280" i="4"/>
  <c r="AN280" i="4"/>
  <c r="AF280" i="4"/>
  <c r="AE280" i="4"/>
  <c r="AD280" i="4"/>
  <c r="S279" i="4"/>
  <c r="AR279" i="4"/>
  <c r="AP279" i="4"/>
  <c r="AO279" i="4"/>
  <c r="AN279" i="4"/>
  <c r="AF279" i="4"/>
  <c r="AE279" i="4"/>
  <c r="AD279" i="4"/>
  <c r="S278" i="4"/>
  <c r="AR278" i="4"/>
  <c r="AP278" i="4"/>
  <c r="AO278" i="4"/>
  <c r="AN278" i="4"/>
  <c r="AF278" i="4"/>
  <c r="AE278" i="4"/>
  <c r="AD278" i="4"/>
  <c r="S277" i="4"/>
  <c r="AR277" i="4"/>
  <c r="AP277" i="4"/>
  <c r="AO277" i="4"/>
  <c r="AN277" i="4"/>
  <c r="AF277" i="4"/>
  <c r="AE277" i="4"/>
  <c r="AD277" i="4"/>
  <c r="S276" i="4"/>
  <c r="AR276" i="4"/>
  <c r="AP276" i="4"/>
  <c r="AO276" i="4"/>
  <c r="AN276" i="4"/>
  <c r="AF276" i="4"/>
  <c r="AE276" i="4"/>
  <c r="AD276" i="4"/>
  <c r="S275" i="4"/>
  <c r="AR275" i="4"/>
  <c r="AP275" i="4"/>
  <c r="AO275" i="4"/>
  <c r="AN275" i="4"/>
  <c r="AF275" i="4"/>
  <c r="AE275" i="4"/>
  <c r="AD275" i="4"/>
  <c r="S233" i="4"/>
  <c r="AR233" i="4"/>
  <c r="AP233" i="4"/>
  <c r="AO233" i="4"/>
  <c r="AN233" i="4"/>
  <c r="AF233" i="4"/>
  <c r="AE233" i="4"/>
  <c r="AD233" i="4"/>
  <c r="S232" i="4"/>
  <c r="AR232" i="4"/>
  <c r="AP232" i="4"/>
  <c r="AO232" i="4"/>
  <c r="AN232" i="4"/>
  <c r="AF232" i="4"/>
  <c r="AE232" i="4"/>
  <c r="AD232" i="4"/>
  <c r="S231" i="4"/>
  <c r="AR231" i="4"/>
  <c r="AP231" i="4"/>
  <c r="AO231" i="4"/>
  <c r="AN231" i="4"/>
  <c r="AF231" i="4"/>
  <c r="AE231" i="4"/>
  <c r="AD231" i="4"/>
  <c r="S225" i="4"/>
  <c r="AR225" i="4"/>
  <c r="AP225" i="4"/>
  <c r="AO225" i="4"/>
  <c r="AN225" i="4"/>
  <c r="AF225" i="4"/>
  <c r="AE225" i="4"/>
  <c r="AD225" i="4"/>
  <c r="S224" i="4"/>
  <c r="AR224" i="4"/>
  <c r="AP224" i="4"/>
  <c r="AO224" i="4"/>
  <c r="AN224" i="4"/>
  <c r="AF224" i="4"/>
  <c r="AE224" i="4"/>
  <c r="AD224" i="4"/>
  <c r="S216" i="4"/>
  <c r="AR216" i="4"/>
  <c r="AP216" i="4"/>
  <c r="AO216" i="4"/>
  <c r="AN216" i="4"/>
  <c r="AF216" i="4"/>
  <c r="AF205" i="4" s="1"/>
  <c r="AE216" i="4"/>
  <c r="AE205" i="4" s="1"/>
  <c r="AD216" i="4"/>
  <c r="AD205" i="4" s="1"/>
  <c r="S204" i="4"/>
  <c r="AR204" i="4"/>
  <c r="AP204" i="4"/>
  <c r="AO204" i="4"/>
  <c r="AN204" i="4"/>
  <c r="AF204" i="4"/>
  <c r="AE204" i="4"/>
  <c r="AD204" i="4"/>
  <c r="S186" i="4"/>
  <c r="AR186" i="4"/>
  <c r="AP186" i="4"/>
  <c r="AO186" i="4"/>
  <c r="AN186" i="4"/>
  <c r="AF186" i="4"/>
  <c r="AE186" i="4"/>
  <c r="AD186" i="4"/>
  <c r="S184" i="4"/>
  <c r="AR184" i="4"/>
  <c r="AP184" i="4"/>
  <c r="AO184" i="4"/>
  <c r="AN184" i="4"/>
  <c r="AF184" i="4"/>
  <c r="AE184" i="4"/>
  <c r="AD184" i="4"/>
  <c r="S183" i="4"/>
  <c r="AR183" i="4"/>
  <c r="AP183" i="4"/>
  <c r="AO183" i="4"/>
  <c r="AN183" i="4"/>
  <c r="AF183" i="4"/>
  <c r="AE183" i="4"/>
  <c r="AD183" i="4"/>
  <c r="S182" i="4"/>
  <c r="AR182" i="4"/>
  <c r="AP182" i="4"/>
  <c r="AO182" i="4"/>
  <c r="AN182" i="4"/>
  <c r="AF182" i="4"/>
  <c r="AE182" i="4"/>
  <c r="AD182" i="4"/>
  <c r="S181" i="4"/>
  <c r="AR181" i="4"/>
  <c r="AP181" i="4"/>
  <c r="AO181" i="4"/>
  <c r="AN181" i="4"/>
  <c r="AF181" i="4"/>
  <c r="AE181" i="4"/>
  <c r="AD181" i="4"/>
  <c r="S131" i="4"/>
  <c r="AR131" i="4"/>
  <c r="AP131" i="4"/>
  <c r="AO131" i="4"/>
  <c r="AN131" i="4"/>
  <c r="AF131" i="4"/>
  <c r="AE131" i="4"/>
  <c r="AD131" i="4"/>
  <c r="S130" i="4"/>
  <c r="AR130" i="4"/>
  <c r="AP130" i="4"/>
  <c r="AO130" i="4"/>
  <c r="AN130" i="4"/>
  <c r="AF130" i="4"/>
  <c r="AE130" i="4"/>
  <c r="AD130" i="4"/>
  <c r="S129" i="4"/>
  <c r="AR129" i="4"/>
  <c r="AP129" i="4"/>
  <c r="AO129" i="4"/>
  <c r="AN129" i="4"/>
  <c r="AF129" i="4"/>
  <c r="AE129" i="4"/>
  <c r="AD129" i="4"/>
  <c r="S80" i="4"/>
  <c r="AR80" i="4"/>
  <c r="AP80" i="4"/>
  <c r="AO80" i="4"/>
  <c r="AN80" i="4"/>
  <c r="AF80" i="4"/>
  <c r="AE80" i="4"/>
  <c r="AD80" i="4"/>
  <c r="S79" i="4"/>
  <c r="AR79" i="4"/>
  <c r="AP79" i="4"/>
  <c r="AO79" i="4"/>
  <c r="AN79" i="4"/>
  <c r="AF79" i="4"/>
  <c r="AE79" i="4"/>
  <c r="AD79" i="4"/>
  <c r="S78" i="4"/>
  <c r="AR78" i="4"/>
  <c r="AP78" i="4"/>
  <c r="AO78" i="4"/>
  <c r="AN78" i="4"/>
  <c r="AF78" i="4"/>
  <c r="AE78" i="4"/>
  <c r="AD78" i="4"/>
  <c r="S77" i="4"/>
  <c r="AR77" i="4"/>
  <c r="AP77" i="4"/>
  <c r="AO77" i="4"/>
  <c r="AN77" i="4"/>
  <c r="AF77" i="4"/>
  <c r="AE77" i="4"/>
  <c r="AD77" i="4"/>
  <c r="S76" i="4"/>
  <c r="AR76" i="4"/>
  <c r="AP76" i="4"/>
  <c r="AO76" i="4"/>
  <c r="AN76" i="4"/>
  <c r="AF76" i="4"/>
  <c r="AE76" i="4"/>
  <c r="AD76" i="4"/>
  <c r="S75" i="4"/>
  <c r="AR75" i="4"/>
  <c r="AP75" i="4"/>
  <c r="AO75" i="4"/>
  <c r="AN75" i="4"/>
  <c r="AF75" i="4"/>
  <c r="AE75" i="4"/>
  <c r="AD75" i="4"/>
  <c r="S74" i="4"/>
  <c r="AR74" i="4"/>
  <c r="AP74" i="4"/>
  <c r="AO74" i="4"/>
  <c r="AN74" i="4"/>
  <c r="AF74" i="4"/>
  <c r="AE74" i="4"/>
  <c r="AD74" i="4"/>
  <c r="S53" i="4"/>
  <c r="AR53" i="4"/>
  <c r="AP53" i="4"/>
  <c r="AO53" i="4"/>
  <c r="AN53" i="4"/>
  <c r="AF53" i="4"/>
  <c r="AE53" i="4"/>
  <c r="AD53" i="4"/>
  <c r="S52" i="4"/>
  <c r="AR52" i="4"/>
  <c r="AP52" i="4"/>
  <c r="AO52" i="4"/>
  <c r="AN52" i="4"/>
  <c r="AF52" i="4"/>
  <c r="AE52" i="4"/>
  <c r="AD52" i="4"/>
  <c r="AD43" i="4" s="1"/>
  <c r="AF248" i="4" l="1"/>
  <c r="AD227" i="4"/>
  <c r="AE142" i="4"/>
  <c r="AE227" i="4"/>
  <c r="AF142" i="4"/>
  <c r="AF227" i="4"/>
  <c r="AD248" i="4"/>
  <c r="AE43" i="4"/>
  <c r="AE248" i="4"/>
  <c r="AD142" i="4"/>
  <c r="AD95" i="4"/>
  <c r="AD219" i="4"/>
  <c r="AE95" i="4"/>
  <c r="AE219" i="4"/>
  <c r="AF219" i="4"/>
  <c r="AF95" i="4"/>
  <c r="AS76" i="4"/>
  <c r="AS77" i="4"/>
  <c r="AS181" i="4"/>
  <c r="AS183" i="4"/>
  <c r="AS184" i="4"/>
  <c r="AS74" i="4"/>
  <c r="AS216" i="4"/>
  <c r="AS275" i="4"/>
  <c r="AS276" i="4"/>
  <c r="AS277" i="4"/>
  <c r="AS186" i="4"/>
  <c r="AS278" i="4"/>
  <c r="AS279" i="4"/>
  <c r="AS280" i="4"/>
  <c r="AS281" i="4"/>
  <c r="AS53" i="4"/>
  <c r="AS79" i="4"/>
  <c r="AS130" i="4"/>
  <c r="AS224" i="4"/>
  <c r="AS233" i="4"/>
  <c r="AS225" i="4"/>
  <c r="AS282" i="4"/>
  <c r="AS283" i="4"/>
  <c r="AS52" i="4"/>
  <c r="AS129" i="4"/>
  <c r="AS131" i="4"/>
  <c r="AS182" i="4"/>
  <c r="AS231" i="4"/>
  <c r="AS232" i="4"/>
  <c r="AS78" i="4"/>
  <c r="AS80" i="4"/>
  <c r="AS75" i="4"/>
  <c r="AS204" i="4"/>
  <c r="S274" i="4"/>
  <c r="S273" i="4"/>
  <c r="S272" i="4"/>
  <c r="S250" i="4"/>
  <c r="S271" i="4" l="1"/>
  <c r="S270" i="4"/>
  <c r="S269" i="4"/>
  <c r="S268" i="4"/>
  <c r="S267" i="4"/>
  <c r="S266" i="4"/>
  <c r="S265" i="4"/>
  <c r="S264" i="4"/>
  <c r="S237" i="4"/>
  <c r="S203" i="4"/>
  <c r="S202" i="4"/>
  <c r="S180" i="4"/>
  <c r="S179" i="4"/>
  <c r="S157" i="4"/>
  <c r="S128" i="4"/>
  <c r="S127" i="4"/>
  <c r="S126" i="4"/>
  <c r="S94" i="4"/>
  <c r="S68" i="4"/>
  <c r="S67" i="4"/>
  <c r="S51" i="4"/>
  <c r="Z45" i="7" l="1"/>
  <c r="P45" i="7"/>
  <c r="O45" i="7"/>
  <c r="N45" i="7"/>
  <c r="M45" i="7"/>
  <c r="L45" i="7"/>
  <c r="K45" i="7"/>
  <c r="J45" i="7"/>
  <c r="I45" i="7"/>
  <c r="AI44" i="7"/>
  <c r="AI43" i="7"/>
  <c r="AI42" i="7"/>
  <c r="AI41" i="7"/>
  <c r="AI40" i="7"/>
  <c r="AI39" i="7"/>
  <c r="AI38" i="7"/>
  <c r="AI37" i="7"/>
  <c r="AI36" i="7"/>
  <c r="AI32" i="7"/>
  <c r="AI19" i="7"/>
  <c r="AI17" i="7"/>
  <c r="AI15" i="7"/>
  <c r="AI14" i="7"/>
  <c r="AI13" i="7"/>
  <c r="AI12" i="7"/>
  <c r="AI11" i="7"/>
  <c r="AI10" i="7"/>
  <c r="AI9" i="7"/>
  <c r="AI7" i="7"/>
  <c r="AG7" i="7"/>
  <c r="AE7" i="7"/>
  <c r="AD7" i="7"/>
  <c r="AC7" i="7"/>
  <c r="T7" i="7"/>
  <c r="AH7" i="7" s="1"/>
  <c r="S7" i="7"/>
  <c r="R7" i="7"/>
  <c r="AI5" i="7"/>
  <c r="AI45" i="7" l="1"/>
  <c r="AI6" i="6"/>
  <c r="AI5" i="6"/>
  <c r="S197" i="4" l="1"/>
  <c r="S196" i="4"/>
  <c r="S195" i="4"/>
  <c r="S194" i="4"/>
  <c r="S193" i="4"/>
  <c r="S192" i="4"/>
  <c r="S191" i="4"/>
  <c r="S190" i="4"/>
  <c r="S226" i="4"/>
  <c r="S158" i="4"/>
  <c r="S107" i="4"/>
  <c r="S137" i="4"/>
  <c r="S138" i="4"/>
  <c r="S139" i="4"/>
  <c r="S140" i="4"/>
  <c r="S141" i="4"/>
  <c r="S106" i="4"/>
  <c r="S55" i="4"/>
  <c r="AI23" i="1"/>
  <c r="AG23" i="1"/>
  <c r="AE23" i="1"/>
  <c r="AD23" i="1"/>
  <c r="AC23" i="1"/>
  <c r="T23" i="1"/>
  <c r="S23" i="1"/>
  <c r="R23" i="1"/>
  <c r="AD55" i="4"/>
  <c r="AD54" i="4" s="1"/>
  <c r="AE55" i="4"/>
  <c r="AE54" i="4" s="1"/>
  <c r="AF55" i="4"/>
  <c r="AF54" i="4" s="1"/>
  <c r="AN55" i="4"/>
  <c r="AO55" i="4"/>
  <c r="AP55" i="4"/>
  <c r="AR55" i="4"/>
  <c r="S44" i="4"/>
  <c r="AI18" i="1"/>
  <c r="AS55" i="4" l="1"/>
  <c r="AH23" i="1"/>
  <c r="AI10" i="1"/>
  <c r="AI11" i="1"/>
  <c r="AI12" i="1"/>
  <c r="AI13" i="1"/>
  <c r="AI14" i="1"/>
  <c r="AI15" i="1"/>
  <c r="AI16" i="1"/>
  <c r="AI17" i="1"/>
  <c r="AI19" i="1"/>
  <c r="AI20" i="1"/>
  <c r="AI21" i="1"/>
  <c r="AI22"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73" i="1"/>
  <c r="AI74" i="1"/>
  <c r="AI75" i="1"/>
  <c r="AI76" i="1"/>
  <c r="AI77" i="1"/>
  <c r="AI78" i="1"/>
  <c r="AI79" i="1"/>
  <c r="AI80" i="1"/>
  <c r="AI81" i="1"/>
  <c r="AI82" i="1"/>
  <c r="AI83" i="1"/>
  <c r="AI84" i="1"/>
  <c r="AI85" i="1"/>
  <c r="AI9" i="1"/>
  <c r="AG64" i="1" l="1"/>
  <c r="AE64" i="1"/>
  <c r="AD64" i="1"/>
  <c r="AC64" i="1"/>
  <c r="T64" i="1"/>
  <c r="S64" i="1"/>
  <c r="R64" i="1"/>
  <c r="AG63" i="1"/>
  <c r="AE63" i="1"/>
  <c r="AD63" i="1"/>
  <c r="AC63" i="1"/>
  <c r="T63" i="1"/>
  <c r="AH63" i="1" s="1"/>
  <c r="S63" i="1"/>
  <c r="R63" i="1"/>
  <c r="AG62" i="1"/>
  <c r="AE62" i="1"/>
  <c r="AD62" i="1"/>
  <c r="AC62" i="1"/>
  <c r="T62" i="1"/>
  <c r="S62" i="1"/>
  <c r="R62" i="1"/>
  <c r="AG61" i="1"/>
  <c r="AE61" i="1"/>
  <c r="AD61" i="1"/>
  <c r="AC61" i="1"/>
  <c r="T61" i="1"/>
  <c r="S61" i="1"/>
  <c r="R61" i="1"/>
  <c r="AG60" i="1"/>
  <c r="AE60" i="1"/>
  <c r="AD60" i="1"/>
  <c r="AC60" i="1"/>
  <c r="T60" i="1"/>
  <c r="S60" i="1"/>
  <c r="R60" i="1"/>
  <c r="AG59" i="1"/>
  <c r="AE59" i="1"/>
  <c r="AD59" i="1"/>
  <c r="AC59" i="1"/>
  <c r="T59" i="1"/>
  <c r="AH59" i="1" s="1"/>
  <c r="S59" i="1"/>
  <c r="R59" i="1"/>
  <c r="AG58" i="1"/>
  <c r="AE58" i="1"/>
  <c r="AD58" i="1"/>
  <c r="AC58" i="1"/>
  <c r="T58" i="1"/>
  <c r="S58" i="1"/>
  <c r="R58" i="1"/>
  <c r="AG57" i="1"/>
  <c r="AE57" i="1"/>
  <c r="AD57" i="1"/>
  <c r="AC57" i="1"/>
  <c r="T57" i="1"/>
  <c r="S57" i="1"/>
  <c r="R57" i="1"/>
  <c r="AG56" i="1"/>
  <c r="AE56" i="1"/>
  <c r="AD56" i="1"/>
  <c r="AC56" i="1"/>
  <c r="T56" i="1"/>
  <c r="S56" i="1"/>
  <c r="R56" i="1"/>
  <c r="AG55" i="1"/>
  <c r="AE55" i="1"/>
  <c r="AD55" i="1"/>
  <c r="AC55" i="1"/>
  <c r="T55" i="1"/>
  <c r="AH55" i="1" s="1"/>
  <c r="S55" i="1"/>
  <c r="R55" i="1"/>
  <c r="AG54" i="1"/>
  <c r="AE54" i="1"/>
  <c r="AD54" i="1"/>
  <c r="AC54" i="1"/>
  <c r="T54" i="1"/>
  <c r="S54" i="1"/>
  <c r="R54" i="1"/>
  <c r="AG53" i="1"/>
  <c r="AE53" i="1"/>
  <c r="AD53" i="1"/>
  <c r="AC53" i="1"/>
  <c r="T53" i="1"/>
  <c r="S53" i="1"/>
  <c r="R53" i="1"/>
  <c r="AG52" i="1"/>
  <c r="AE52" i="1"/>
  <c r="AD52" i="1"/>
  <c r="AC52" i="1"/>
  <c r="T52" i="1"/>
  <c r="S52" i="1"/>
  <c r="R52" i="1"/>
  <c r="AG51" i="1"/>
  <c r="AE51" i="1"/>
  <c r="AD51" i="1"/>
  <c r="AC51" i="1"/>
  <c r="T51" i="1"/>
  <c r="AH51" i="1" s="1"/>
  <c r="S51" i="1"/>
  <c r="R51" i="1"/>
  <c r="AG50" i="1"/>
  <c r="AE50" i="1"/>
  <c r="AD50" i="1"/>
  <c r="AC50" i="1"/>
  <c r="T50" i="1"/>
  <c r="S50" i="1"/>
  <c r="R50" i="1"/>
  <c r="AG49" i="1"/>
  <c r="AE49" i="1"/>
  <c r="AD49" i="1"/>
  <c r="AC49" i="1"/>
  <c r="T49" i="1"/>
  <c r="S49" i="1"/>
  <c r="R49" i="1"/>
  <c r="AG48" i="1"/>
  <c r="AE48" i="1"/>
  <c r="AD48" i="1"/>
  <c r="AC48" i="1"/>
  <c r="T48" i="1"/>
  <c r="S48" i="1"/>
  <c r="R48" i="1"/>
  <c r="AG47" i="1"/>
  <c r="AE47" i="1"/>
  <c r="AD47" i="1"/>
  <c r="AC47" i="1"/>
  <c r="T47" i="1"/>
  <c r="AH47" i="1" s="1"/>
  <c r="S47" i="1"/>
  <c r="R47" i="1"/>
  <c r="AG46" i="1"/>
  <c r="AE46" i="1"/>
  <c r="AD46" i="1"/>
  <c r="AC46" i="1"/>
  <c r="T46" i="1"/>
  <c r="S46" i="1"/>
  <c r="R46" i="1"/>
  <c r="AG45" i="1"/>
  <c r="AE45" i="1"/>
  <c r="AD45" i="1"/>
  <c r="AC45" i="1"/>
  <c r="T45" i="1"/>
  <c r="S45" i="1"/>
  <c r="R45" i="1"/>
  <c r="AG44" i="1"/>
  <c r="AE44" i="1"/>
  <c r="AD44" i="1"/>
  <c r="AC44" i="1"/>
  <c r="T44" i="1"/>
  <c r="S44" i="1"/>
  <c r="R44" i="1"/>
  <c r="AG43" i="1"/>
  <c r="AE43" i="1"/>
  <c r="AD43" i="1"/>
  <c r="AC43" i="1"/>
  <c r="T43" i="1"/>
  <c r="AH43" i="1" s="1"/>
  <c r="S43" i="1"/>
  <c r="R43" i="1"/>
  <c r="AG42" i="1"/>
  <c r="AE42" i="1"/>
  <c r="AD42" i="1"/>
  <c r="AC42" i="1"/>
  <c r="T42" i="1"/>
  <c r="S42" i="1"/>
  <c r="R42" i="1"/>
  <c r="AG41" i="1"/>
  <c r="AE41" i="1"/>
  <c r="AD41" i="1"/>
  <c r="AC41" i="1"/>
  <c r="T41" i="1"/>
  <c r="S41" i="1"/>
  <c r="R41" i="1"/>
  <c r="AG40" i="1"/>
  <c r="AE40" i="1"/>
  <c r="AD40" i="1"/>
  <c r="AC40" i="1"/>
  <c r="T40" i="1"/>
  <c r="S40" i="1"/>
  <c r="R40" i="1"/>
  <c r="AG39" i="1"/>
  <c r="AE39" i="1"/>
  <c r="AD39" i="1"/>
  <c r="AC39" i="1"/>
  <c r="T39" i="1"/>
  <c r="AH39" i="1" s="1"/>
  <c r="S39" i="1"/>
  <c r="R39" i="1"/>
  <c r="AG38" i="1"/>
  <c r="AE38" i="1"/>
  <c r="AD38" i="1"/>
  <c r="AC38" i="1"/>
  <c r="T38" i="1"/>
  <c r="S38" i="1"/>
  <c r="R38" i="1"/>
  <c r="AG37" i="1"/>
  <c r="AE37" i="1"/>
  <c r="AD37" i="1"/>
  <c r="AC37" i="1"/>
  <c r="T37" i="1"/>
  <c r="S37" i="1"/>
  <c r="R37" i="1"/>
  <c r="AG36" i="1"/>
  <c r="AE36" i="1"/>
  <c r="AD36" i="1"/>
  <c r="AC36" i="1"/>
  <c r="T36" i="1"/>
  <c r="S36" i="1"/>
  <c r="R36" i="1"/>
  <c r="AG35" i="1"/>
  <c r="AE35" i="1"/>
  <c r="AD35" i="1"/>
  <c r="AC35" i="1"/>
  <c r="T35" i="1"/>
  <c r="AH35" i="1" s="1"/>
  <c r="S35" i="1"/>
  <c r="R35" i="1"/>
  <c r="AG34" i="1"/>
  <c r="AE34" i="1"/>
  <c r="AD34" i="1"/>
  <c r="AC34" i="1"/>
  <c r="T34" i="1"/>
  <c r="S34" i="1"/>
  <c r="R34" i="1"/>
  <c r="AG33" i="1"/>
  <c r="AE33" i="1"/>
  <c r="AD33" i="1"/>
  <c r="AC33" i="1"/>
  <c r="T33" i="1"/>
  <c r="S33" i="1"/>
  <c r="R33" i="1"/>
  <c r="AG32" i="1"/>
  <c r="AE32" i="1"/>
  <c r="AD32" i="1"/>
  <c r="AC32" i="1"/>
  <c r="T32" i="1"/>
  <c r="S32" i="1"/>
  <c r="R32" i="1"/>
  <c r="AG31" i="1"/>
  <c r="AE31" i="1"/>
  <c r="AD31" i="1"/>
  <c r="AC31" i="1"/>
  <c r="T31" i="1"/>
  <c r="AH31" i="1" s="1"/>
  <c r="S31" i="1"/>
  <c r="R31" i="1"/>
  <c r="AG30" i="1"/>
  <c r="AE30" i="1"/>
  <c r="AD30" i="1"/>
  <c r="AC30" i="1"/>
  <c r="T30" i="1"/>
  <c r="S30" i="1"/>
  <c r="R30" i="1"/>
  <c r="AG29" i="1"/>
  <c r="AE29" i="1"/>
  <c r="AD29" i="1"/>
  <c r="AC29" i="1"/>
  <c r="T29" i="1"/>
  <c r="S29" i="1"/>
  <c r="R29" i="1"/>
  <c r="AG28" i="1"/>
  <c r="AE28" i="1"/>
  <c r="AD28" i="1"/>
  <c r="AC28" i="1"/>
  <c r="T28" i="1"/>
  <c r="S28" i="1"/>
  <c r="R28" i="1"/>
  <c r="AG27" i="1"/>
  <c r="AE27" i="1"/>
  <c r="AD27" i="1"/>
  <c r="AC27" i="1"/>
  <c r="T27" i="1"/>
  <c r="AH27" i="1" s="1"/>
  <c r="S27" i="1"/>
  <c r="R27" i="1"/>
  <c r="AG26" i="1"/>
  <c r="AE26" i="1"/>
  <c r="AD26" i="1"/>
  <c r="AC26" i="1"/>
  <c r="T26" i="1"/>
  <c r="S26" i="1"/>
  <c r="R26" i="1"/>
  <c r="AG25" i="1"/>
  <c r="AE25" i="1"/>
  <c r="AD25" i="1"/>
  <c r="AC25" i="1"/>
  <c r="T25" i="1"/>
  <c r="S25" i="1"/>
  <c r="R25" i="1"/>
  <c r="AG24" i="1"/>
  <c r="AE24" i="1"/>
  <c r="AD24" i="1"/>
  <c r="AC24" i="1"/>
  <c r="T24" i="1"/>
  <c r="S24" i="1"/>
  <c r="R24" i="1"/>
  <c r="AG22" i="1"/>
  <c r="AE22" i="1"/>
  <c r="AD22" i="1"/>
  <c r="AC22" i="1"/>
  <c r="T22" i="1"/>
  <c r="S22" i="1"/>
  <c r="R22" i="1"/>
  <c r="AG21" i="1"/>
  <c r="AE21" i="1"/>
  <c r="AD21" i="1"/>
  <c r="AC21" i="1"/>
  <c r="T21" i="1"/>
  <c r="S21" i="1"/>
  <c r="R21" i="1"/>
  <c r="AG20" i="1"/>
  <c r="AE20" i="1"/>
  <c r="AD20" i="1"/>
  <c r="AC20" i="1"/>
  <c r="T20" i="1"/>
  <c r="S20" i="1"/>
  <c r="R20" i="1"/>
  <c r="AG19" i="1"/>
  <c r="AE19" i="1"/>
  <c r="AD19" i="1"/>
  <c r="AC19" i="1"/>
  <c r="T19" i="1"/>
  <c r="S19" i="1"/>
  <c r="R19" i="1"/>
  <c r="AG18" i="1"/>
  <c r="AE18" i="1"/>
  <c r="AD18" i="1"/>
  <c r="AC18" i="1"/>
  <c r="T18" i="1"/>
  <c r="S18" i="1"/>
  <c r="R18" i="1"/>
  <c r="AG17" i="1"/>
  <c r="AE17" i="1"/>
  <c r="AD17" i="1"/>
  <c r="AC17" i="1"/>
  <c r="T17" i="1"/>
  <c r="S17" i="1"/>
  <c r="R17" i="1"/>
  <c r="AG16" i="1"/>
  <c r="AE16" i="1"/>
  <c r="AD16" i="1"/>
  <c r="AC16" i="1"/>
  <c r="T16" i="1"/>
  <c r="S16" i="1"/>
  <c r="R16" i="1"/>
  <c r="AG15" i="1"/>
  <c r="AE15" i="1"/>
  <c r="AD15" i="1"/>
  <c r="AC15" i="1"/>
  <c r="T15" i="1"/>
  <c r="S15" i="1"/>
  <c r="R15" i="1"/>
  <c r="AG14" i="1"/>
  <c r="AE14" i="1"/>
  <c r="AD14" i="1"/>
  <c r="AC14" i="1"/>
  <c r="T14" i="1"/>
  <c r="S14" i="1"/>
  <c r="R14" i="1"/>
  <c r="AG13" i="1"/>
  <c r="AE13" i="1"/>
  <c r="AD13" i="1"/>
  <c r="AC13" i="1"/>
  <c r="T13" i="1"/>
  <c r="S13" i="1"/>
  <c r="R13" i="1"/>
  <c r="AG12" i="1"/>
  <c r="AE12" i="1"/>
  <c r="AD12" i="1"/>
  <c r="AC12" i="1"/>
  <c r="T12" i="1"/>
  <c r="S12" i="1"/>
  <c r="R12" i="1"/>
  <c r="AG11" i="1"/>
  <c r="AE11" i="1"/>
  <c r="AD11" i="1"/>
  <c r="AC11" i="1"/>
  <c r="T11" i="1"/>
  <c r="S11" i="1"/>
  <c r="R11" i="1"/>
  <c r="AG10" i="1"/>
  <c r="AE10" i="1"/>
  <c r="AD10" i="1"/>
  <c r="AC10" i="1"/>
  <c r="T10" i="1"/>
  <c r="S10" i="1"/>
  <c r="R10" i="1"/>
  <c r="AG9" i="1"/>
  <c r="AE9" i="1"/>
  <c r="AD9" i="1"/>
  <c r="AC9" i="1"/>
  <c r="T9" i="1"/>
  <c r="S9" i="1"/>
  <c r="R9" i="1"/>
  <c r="AH11" i="1" l="1"/>
  <c r="AH15" i="1"/>
  <c r="AH19" i="1"/>
  <c r="AH64" i="1"/>
  <c r="AH52" i="1"/>
  <c r="AH56" i="1"/>
  <c r="AH14" i="1"/>
  <c r="AH42" i="1"/>
  <c r="AH50" i="1"/>
  <c r="AH58" i="1"/>
  <c r="AH62" i="1"/>
  <c r="AH9" i="1"/>
  <c r="AH13" i="1"/>
  <c r="AH17" i="1"/>
  <c r="AH21" i="1"/>
  <c r="AH25" i="1"/>
  <c r="AH29" i="1"/>
  <c r="AH33" i="1"/>
  <c r="AH37" i="1"/>
  <c r="AH41" i="1"/>
  <c r="AH45" i="1"/>
  <c r="AH49" i="1"/>
  <c r="AH53" i="1"/>
  <c r="AH57" i="1"/>
  <c r="AH61" i="1"/>
  <c r="AH10" i="1"/>
  <c r="AH18" i="1"/>
  <c r="AH26" i="1"/>
  <c r="AH30" i="1"/>
  <c r="AH38" i="1"/>
  <c r="AH46" i="1"/>
  <c r="AH54" i="1"/>
  <c r="AH12" i="1"/>
  <c r="AH16" i="1"/>
  <c r="AH20" i="1"/>
  <c r="AH24" i="1"/>
  <c r="AH28" i="1"/>
  <c r="AH32" i="1"/>
  <c r="AH36" i="1"/>
  <c r="AH40" i="1"/>
  <c r="AH44" i="1"/>
  <c r="AH48" i="1"/>
  <c r="AH60" i="1"/>
  <c r="AH22" i="1"/>
  <c r="AH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5" authorId="0" shapeId="0" xr:uid="{776C3C7D-41F9-46C9-A309-C55BD13E908A}">
      <text>
        <r>
          <rPr>
            <b/>
            <sz val="9"/>
            <color indexed="81"/>
            <rFont val="BIZ UDゴシック"/>
            <family val="3"/>
            <charset val="128"/>
          </rPr>
          <t>詳細を記載</t>
        </r>
      </text>
    </comment>
    <comment ref="AK5" authorId="0" shapeId="0" xr:uid="{13149190-73F8-46D2-8E60-F3CC34075BCB}">
      <text>
        <r>
          <rPr>
            <b/>
            <sz val="9"/>
            <color indexed="81"/>
            <rFont val="BIZ UDゴシック"/>
            <family val="3"/>
            <charset val="128"/>
          </rPr>
          <t>理由を簡潔に記載</t>
        </r>
      </text>
    </comment>
    <comment ref="AL5" authorId="0" shapeId="0" xr:uid="{BAB0520D-1B44-4F7C-A6C2-3AE05FCA8447}">
      <text>
        <r>
          <rPr>
            <b/>
            <sz val="9"/>
            <color indexed="81"/>
            <rFont val="BIZ UDゴシック"/>
            <family val="3"/>
            <charset val="128"/>
          </rPr>
          <t>例）前年度並み
※乖離している場合は、要因を簡潔に記載</t>
        </r>
      </text>
    </comment>
    <comment ref="AM5" authorId="0" shapeId="0" xr:uid="{0DF44190-85BF-4D27-937C-49F16F8A75DA}">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O5" authorId="0" shapeId="0" xr:uid="{F6F29C2C-A334-4E65-9BE4-400DE4FB312F}">
      <text>
        <r>
          <rPr>
            <b/>
            <sz val="9"/>
            <color indexed="81"/>
            <rFont val="BIZ UDゴシック"/>
            <family val="3"/>
            <charset val="128"/>
          </rPr>
          <t>数値のみ</t>
        </r>
      </text>
    </comment>
    <comment ref="AP5" authorId="0" shapeId="0" xr:uid="{A262546C-09F7-414A-891C-F6466F176E4E}">
      <text>
        <r>
          <rPr>
            <b/>
            <sz val="9"/>
            <color indexed="81"/>
            <rFont val="BIZ UDゴシック"/>
            <family val="3"/>
            <charset val="128"/>
          </rPr>
          <t>例）人、件、回　など</t>
        </r>
      </text>
    </comment>
  </commentList>
</comments>
</file>

<file path=xl/sharedStrings.xml><?xml version="1.0" encoding="utf-8"?>
<sst xmlns="http://schemas.openxmlformats.org/spreadsheetml/2006/main" count="6512" uniqueCount="1066">
  <si>
    <t>（単位：円）</t>
    <rPh sb="1" eb="3">
      <t>タンイ</t>
    </rPh>
    <rPh sb="4" eb="5">
      <t>エン</t>
    </rPh>
    <phoneticPr fontId="4"/>
  </si>
  <si>
    <t>○新旧科目のチェック列</t>
    <rPh sb="1" eb="3">
      <t>シンキュウ</t>
    </rPh>
    <rPh sb="3" eb="5">
      <t>カモク</t>
    </rPh>
    <rPh sb="10" eb="11">
      <t>レツ</t>
    </rPh>
    <phoneticPr fontId="4"/>
  </si>
  <si>
    <t xml:space="preserve">
科　　　目</t>
    <rPh sb="1" eb="2">
      <t>カ</t>
    </rPh>
    <rPh sb="5" eb="6">
      <t>モク</t>
    </rPh>
    <phoneticPr fontId="4"/>
  </si>
  <si>
    <t xml:space="preserve">
所　　属</t>
    <rPh sb="1" eb="2">
      <t>ショ</t>
    </rPh>
    <rPh sb="4" eb="5">
      <t>ゾク</t>
    </rPh>
    <phoneticPr fontId="4"/>
  </si>
  <si>
    <t>本　　　　　　　　　　年　　　　　　　　　　度</t>
    <rPh sb="0" eb="1">
      <t>ホン</t>
    </rPh>
    <rPh sb="11" eb="12">
      <t>トシ</t>
    </rPh>
    <rPh sb="22" eb="23">
      <t>ド</t>
    </rPh>
    <phoneticPr fontId="4"/>
  </si>
  <si>
    <t>前　　　　　　　　　　年　　　　　　　　　　度</t>
    <rPh sb="0" eb="1">
      <t>マエ</t>
    </rPh>
    <rPh sb="11" eb="12">
      <t>トシ</t>
    </rPh>
    <rPh sb="22" eb="23">
      <t>ド</t>
    </rPh>
    <phoneticPr fontId="4"/>
  </si>
  <si>
    <t>比　　　　較</t>
    <rPh sb="0" eb="1">
      <t>ヒ</t>
    </rPh>
    <rPh sb="5" eb="6">
      <t>カク</t>
    </rPh>
    <phoneticPr fontId="4"/>
  </si>
  <si>
    <t>※印：
前年度
にのみ
科目が設定さ
れてい
るもの</t>
    <rPh sb="1" eb="2">
      <t>シルシ</t>
    </rPh>
    <rPh sb="6" eb="7">
      <t>ド</t>
    </rPh>
    <rPh sb="12" eb="14">
      <t>カモク</t>
    </rPh>
    <rPh sb="15" eb="17">
      <t>セッテイ</t>
    </rPh>
    <phoneticPr fontId="4"/>
  </si>
  <si>
    <t>本年度</t>
    <rPh sb="0" eb="3">
      <t>ホンネンド</t>
    </rPh>
    <phoneticPr fontId="4"/>
  </si>
  <si>
    <t>前年度</t>
    <rPh sb="0" eb="3">
      <t>ゼンネンド</t>
    </rPh>
    <phoneticPr fontId="4"/>
  </si>
  <si>
    <t>予　　算　　現　　額</t>
    <rPh sb="0" eb="1">
      <t>ヨ</t>
    </rPh>
    <rPh sb="3" eb="4">
      <t>サン</t>
    </rPh>
    <rPh sb="6" eb="7">
      <t>ゲン</t>
    </rPh>
    <rPh sb="9" eb="10">
      <t>ガク</t>
    </rPh>
    <phoneticPr fontId="4"/>
  </si>
  <si>
    <t xml:space="preserve">
調 定 額
</t>
    <phoneticPr fontId="4"/>
  </si>
  <si>
    <t xml:space="preserve">
収入済額
</t>
    <phoneticPr fontId="4"/>
  </si>
  <si>
    <t xml:space="preserve">
不納欠損額
</t>
    <phoneticPr fontId="4"/>
  </si>
  <si>
    <t xml:space="preserve">
収入未済額
</t>
    <phoneticPr fontId="4"/>
  </si>
  <si>
    <t>予算現額と
収入済額
との比較</t>
    <rPh sb="0" eb="2">
      <t>ヨサン</t>
    </rPh>
    <rPh sb="2" eb="4">
      <t>ゲンガク</t>
    </rPh>
    <rPh sb="6" eb="8">
      <t>シュウニュウ</t>
    </rPh>
    <rPh sb="8" eb="9">
      <t>ズミ</t>
    </rPh>
    <rPh sb="9" eb="10">
      <t>ガク</t>
    </rPh>
    <rPh sb="13" eb="15">
      <t>ヒカク</t>
    </rPh>
    <phoneticPr fontId="4"/>
  </si>
  <si>
    <t>収入歩合(%)</t>
    <rPh sb="0" eb="2">
      <t>シュウニュウ</t>
    </rPh>
    <rPh sb="2" eb="4">
      <t>ブアイ</t>
    </rPh>
    <phoneticPr fontId="4"/>
  </si>
  <si>
    <t>収入済額
の構成比
    (%)</t>
    <rPh sb="0" eb="2">
      <t>シュウニュウ</t>
    </rPh>
    <rPh sb="2" eb="3">
      <t>スミ</t>
    </rPh>
    <rPh sb="3" eb="4">
      <t>ガク</t>
    </rPh>
    <phoneticPr fontId="4"/>
  </si>
  <si>
    <t xml:space="preserve">
収入済額
(A)-(C)</t>
    <rPh sb="1" eb="3">
      <t>シュウニュウ</t>
    </rPh>
    <rPh sb="3" eb="4">
      <t>ズミ</t>
    </rPh>
    <rPh sb="4" eb="5">
      <t>ガク</t>
    </rPh>
    <phoneticPr fontId="4"/>
  </si>
  <si>
    <t xml:space="preserve">
増減率
(E)/(C)</t>
    <phoneticPr fontId="4"/>
  </si>
  <si>
    <t xml:space="preserve">
構成比
(B)-(D)</t>
    <rPh sb="1" eb="3">
      <t>コウセイ</t>
    </rPh>
    <rPh sb="3" eb="4">
      <t>ヒ</t>
    </rPh>
    <phoneticPr fontId="4"/>
  </si>
  <si>
    <t>当初予算額</t>
    <rPh sb="0" eb="2">
      <t>トウショ</t>
    </rPh>
    <rPh sb="2" eb="4">
      <t>ヨサン</t>
    </rPh>
    <rPh sb="4" eb="5">
      <t>ガク</t>
    </rPh>
    <phoneticPr fontId="4"/>
  </si>
  <si>
    <t>補正予算額</t>
    <rPh sb="0" eb="2">
      <t>ホセイ</t>
    </rPh>
    <rPh sb="2" eb="4">
      <t>ヨサン</t>
    </rPh>
    <rPh sb="4" eb="5">
      <t>ガク</t>
    </rPh>
    <phoneticPr fontId="4"/>
  </si>
  <si>
    <t>継 続 費 及 び
繰 越 事 業 費
繰越財源充当額</t>
    <rPh sb="0" eb="1">
      <t>ツギ</t>
    </rPh>
    <rPh sb="2" eb="3">
      <t>ゾク</t>
    </rPh>
    <rPh sb="4" eb="5">
      <t>ヒ</t>
    </rPh>
    <rPh sb="6" eb="7">
      <t>オヨ</t>
    </rPh>
    <phoneticPr fontId="4"/>
  </si>
  <si>
    <t>計</t>
    <rPh sb="0" eb="1">
      <t>ケイ</t>
    </rPh>
    <phoneticPr fontId="4"/>
  </si>
  <si>
    <t>予算比</t>
    <rPh sb="0" eb="2">
      <t>ヨサン</t>
    </rPh>
    <rPh sb="2" eb="3">
      <t>ヒ</t>
    </rPh>
    <phoneticPr fontId="4"/>
  </si>
  <si>
    <t>調定比</t>
    <rPh sb="0" eb="2">
      <t>チョウテイ</t>
    </rPh>
    <rPh sb="2" eb="3">
      <t>ヒ</t>
    </rPh>
    <phoneticPr fontId="4"/>
  </si>
  <si>
    <t>(A)</t>
    <phoneticPr fontId="4"/>
  </si>
  <si>
    <t>(B)</t>
    <phoneticPr fontId="4"/>
  </si>
  <si>
    <t>(C)</t>
    <phoneticPr fontId="4"/>
  </si>
  <si>
    <t>(D)</t>
    <phoneticPr fontId="4"/>
  </si>
  <si>
    <t>(E)</t>
    <phoneticPr fontId="4"/>
  </si>
  <si>
    <t>(%)</t>
    <phoneticPr fontId="4"/>
  </si>
  <si>
    <t>(ﾎﾟｲﾝﾄ)</t>
    <phoneticPr fontId="4"/>
  </si>
  <si>
    <t>歳　入　決　算　の　状　況</t>
  </si>
  <si>
    <t>令和 5年度</t>
  </si>
  <si>
    <t>001　一般会計</t>
  </si>
  <si>
    <t>12</t>
  </si>
  <si>
    <t/>
  </si>
  <si>
    <t>分担金及び負担金</t>
  </si>
  <si>
    <t>01</t>
  </si>
  <si>
    <t>負担金</t>
  </si>
  <si>
    <t>総務費負担金</t>
  </si>
  <si>
    <t>総務管理費負担金</t>
  </si>
  <si>
    <t>003</t>
  </si>
  <si>
    <t>男女共同参画講演会負担金(湯河原町分)</t>
  </si>
  <si>
    <t>政策推進課</t>
  </si>
  <si>
    <t>13</t>
  </si>
  <si>
    <t>使用料及び手数料</t>
  </si>
  <si>
    <t>使用料</t>
  </si>
  <si>
    <t>総務使用料</t>
  </si>
  <si>
    <t>総務管理使用料</t>
  </si>
  <si>
    <t>004</t>
  </si>
  <si>
    <t>情報センター施設等使用料</t>
  </si>
  <si>
    <t>14</t>
  </si>
  <si>
    <t>国庫支出金</t>
  </si>
  <si>
    <t>02</t>
  </si>
  <si>
    <t>国庫補助金</t>
  </si>
  <si>
    <t>総務費国庫補助金</t>
  </si>
  <si>
    <t>04</t>
  </si>
  <si>
    <t>デジタル基盤改革支援補助金</t>
  </si>
  <si>
    <t>001</t>
  </si>
  <si>
    <t>05</t>
  </si>
  <si>
    <t>マイナポイント事業費補助金</t>
  </si>
  <si>
    <t>03</t>
  </si>
  <si>
    <t>委託金</t>
  </si>
  <si>
    <t>地方創生推進交付金</t>
  </si>
  <si>
    <t>新型コロナウイルス感染症対応地方創生臨時交付金</t>
  </si>
  <si>
    <t>物価高騰対応重点支援地方創生臨時交付金</t>
  </si>
  <si>
    <t>物価高騰対応重点支援地方創生臨時交付金（低所得世帯支援枠）</t>
  </si>
  <si>
    <t>物価高騰対応重点支援地方創生臨時交付金（給付金・一体支援枠）</t>
  </si>
  <si>
    <t>06</t>
  </si>
  <si>
    <t>デジタル田園都市国家構想交付金</t>
  </si>
  <si>
    <t>15</t>
  </si>
  <si>
    <t>県支出金</t>
  </si>
  <si>
    <t>県負担金</t>
  </si>
  <si>
    <t>市町村移譲事務交付金</t>
  </si>
  <si>
    <t>17</t>
  </si>
  <si>
    <t>寄附金</t>
  </si>
  <si>
    <t>総務費寄附金</t>
  </si>
  <si>
    <t>企画費寄附金</t>
  </si>
  <si>
    <t>まちづくり推進事業基金寄附金</t>
  </si>
  <si>
    <t>20</t>
  </si>
  <si>
    <t>諸収入</t>
  </si>
  <si>
    <t>雑入</t>
  </si>
  <si>
    <t>012</t>
  </si>
  <si>
    <t>市町村振興協会広報掲載料等交付金</t>
  </si>
  <si>
    <t>016</t>
  </si>
  <si>
    <t>情報センター複写機等使用料</t>
  </si>
  <si>
    <t>017</t>
  </si>
  <si>
    <t>情報センター自動販売機電気料</t>
  </si>
  <si>
    <t>018</t>
  </si>
  <si>
    <t>広報広告掲載料</t>
  </si>
  <si>
    <t>024</t>
  </si>
  <si>
    <t>バナー広告掲載料</t>
  </si>
  <si>
    <t>025</t>
  </si>
  <si>
    <t>ふるさと町民登録・更新料</t>
  </si>
  <si>
    <t>030</t>
  </si>
  <si>
    <t>貴船まつり懇親会参加者負担金</t>
  </si>
  <si>
    <t>040</t>
  </si>
  <si>
    <t>くらしかる真鶴参加料</t>
  </si>
  <si>
    <t>041</t>
  </si>
  <si>
    <t>情報センター自動販売機管理手数料</t>
  </si>
  <si>
    <t>047</t>
  </si>
  <si>
    <t>創作拠点施設貸付料</t>
  </si>
  <si>
    <t>068</t>
  </si>
  <si>
    <t>市町村振興協会市町村共同事業助成金（男女）</t>
  </si>
  <si>
    <t>合　　　計</t>
  </si>
  <si>
    <t xml:space="preserve">
調 定 額
</t>
  </si>
  <si>
    <t xml:space="preserve">
収入済額
</t>
  </si>
  <si>
    <t xml:space="preserve">
不納欠損額
</t>
  </si>
  <si>
    <t xml:space="preserve">
収入未済額
</t>
  </si>
  <si>
    <t xml:space="preserve">
増減率
(E)/(C)</t>
  </si>
  <si>
    <t>(A)</t>
  </si>
  <si>
    <t>(B)</t>
  </si>
  <si>
    <t>(C)</t>
  </si>
  <si>
    <t>(D)</t>
  </si>
  <si>
    <t>(E)</t>
  </si>
  <si>
    <t>(%)</t>
  </si>
  <si>
    <t>(ﾎﾟｲﾝﾄ)</t>
  </si>
  <si>
    <t>総務費委託金</t>
  </si>
  <si>
    <t>統計調査費委託金</t>
  </si>
  <si>
    <t>学校基本調査委託金</t>
  </si>
  <si>
    <t>総務防災課</t>
  </si>
  <si>
    <t>002</t>
  </si>
  <si>
    <t>市町村統計事務委託金</t>
  </si>
  <si>
    <t>就業構造基本調査委託金</t>
  </si>
  <si>
    <t>005</t>
  </si>
  <si>
    <t>住宅・土地統計調査委託金</t>
  </si>
  <si>
    <t>006</t>
  </si>
  <si>
    <t>経済センサス調査区管理経費市町村交付金</t>
  </si>
  <si>
    <t>010</t>
  </si>
  <si>
    <t>漁業センサス委託金</t>
  </si>
  <si>
    <t>014</t>
  </si>
  <si>
    <t>農林業センサス経費市町村交付金</t>
  </si>
  <si>
    <t>019</t>
  </si>
  <si>
    <t>住宅・土地統計調査単位区設定経費市町村交付金</t>
  </si>
  <si>
    <t>020</t>
  </si>
  <si>
    <t>国勢調査準備経費市町村交付金</t>
  </si>
  <si>
    <t>町長室</t>
    <rPh sb="0" eb="3">
      <t>チョウチョウシツ</t>
    </rPh>
    <phoneticPr fontId="3"/>
  </si>
  <si>
    <t>R５</t>
    <phoneticPr fontId="3"/>
  </si>
  <si>
    <t>R６</t>
    <phoneticPr fontId="3"/>
  </si>
  <si>
    <t>政策推進課</t>
    <rPh sb="0" eb="2">
      <t>セイサク</t>
    </rPh>
    <rPh sb="2" eb="4">
      <t>スイシン</t>
    </rPh>
    <rPh sb="4" eb="5">
      <t>カ</t>
    </rPh>
    <phoneticPr fontId="3"/>
  </si>
  <si>
    <t>前　年　度</t>
    <rPh sb="0" eb="1">
      <t>マエ</t>
    </rPh>
    <rPh sb="2" eb="3">
      <t>トシ</t>
    </rPh>
    <rPh sb="4" eb="5">
      <t>ド</t>
    </rPh>
    <phoneticPr fontId="4"/>
  </si>
  <si>
    <t>収入済額の差額
（R5-R4）</t>
    <rPh sb="0" eb="3">
      <t>シュウニュウズ</t>
    </rPh>
    <rPh sb="3" eb="4">
      <t>ガク</t>
    </rPh>
    <rPh sb="5" eb="7">
      <t>サガク</t>
    </rPh>
    <phoneticPr fontId="3"/>
  </si>
  <si>
    <t>収入済額の差額
（A）ー（C）
（R5-R4）</t>
    <rPh sb="0" eb="3">
      <t>シュウニュウズ</t>
    </rPh>
    <rPh sb="3" eb="4">
      <t>ガク</t>
    </rPh>
    <rPh sb="5" eb="7">
      <t>サガク</t>
    </rPh>
    <phoneticPr fontId="3"/>
  </si>
  <si>
    <t>①事業の主な概要</t>
    <rPh sb="1" eb="3">
      <t>ジギョウ</t>
    </rPh>
    <rPh sb="4" eb="5">
      <t>オモ</t>
    </rPh>
    <rPh sb="6" eb="8">
      <t>ガイヨウ</t>
    </rPh>
    <phoneticPr fontId="3"/>
  </si>
  <si>
    <t>③R6収入済額との差の理由</t>
    <rPh sb="3" eb="5">
      <t>シュウニュウ</t>
    </rPh>
    <rPh sb="5" eb="6">
      <t>スミ</t>
    </rPh>
    <rPh sb="6" eb="7">
      <t>ガク</t>
    </rPh>
    <rPh sb="9" eb="10">
      <t>サ</t>
    </rPh>
    <rPh sb="11" eb="13">
      <t>リユウ</t>
    </rPh>
    <phoneticPr fontId="3"/>
  </si>
  <si>
    <t>②R5予算現額との差の理由</t>
    <rPh sb="3" eb="5">
      <t>ヨサン</t>
    </rPh>
    <rPh sb="5" eb="6">
      <t>ゲン</t>
    </rPh>
    <rPh sb="6" eb="7">
      <t>ガク</t>
    </rPh>
    <rPh sb="9" eb="10">
      <t>サ</t>
    </rPh>
    <rPh sb="11" eb="13">
      <t>リユウ</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</si>
  <si>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</si>
  <si>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</si>
  <si>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款</t>
    <rPh sb="0" eb="1">
      <t>カン</t>
    </rPh>
    <phoneticPr fontId="4"/>
  </si>
  <si>
    <t>項</t>
    <phoneticPr fontId="3"/>
  </si>
  <si>
    <t>目</t>
    <phoneticPr fontId="3"/>
  </si>
  <si>
    <t>節</t>
    <rPh sb="0" eb="1">
      <t>セツ</t>
    </rPh>
    <phoneticPr fontId="3"/>
  </si>
  <si>
    <t>細節</t>
    <rPh sb="0" eb="2">
      <t>サイセツ</t>
    </rPh>
    <phoneticPr fontId="3"/>
  </si>
  <si>
    <t>名称</t>
    <rPh sb="0" eb="2">
      <t>メイショウ</t>
    </rPh>
    <phoneticPr fontId="3"/>
  </si>
  <si>
    <t>R5所属</t>
    <rPh sb="2" eb="3">
      <t>ショ</t>
    </rPh>
    <rPh sb="3" eb="4">
      <t>ゾク</t>
    </rPh>
    <phoneticPr fontId="4"/>
  </si>
  <si>
    <t>R6所属</t>
    <rPh sb="2" eb="3">
      <t>ショ</t>
    </rPh>
    <rPh sb="3" eb="4">
      <t>ゾク</t>
    </rPh>
    <phoneticPr fontId="4"/>
  </si>
  <si>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</si>
  <si>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</si>
  <si>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</si>
  <si>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R5計</t>
    <rPh sb="2" eb="3">
      <t>ケイ</t>
    </rPh>
    <phoneticPr fontId="4"/>
  </si>
  <si>
    <t>①事業概要</t>
    <rPh sb="1" eb="3">
      <t>ジギョウ</t>
    </rPh>
    <rPh sb="3" eb="5">
      <t>ガイヨウ</t>
    </rPh>
    <phoneticPr fontId="3"/>
  </si>
  <si>
    <t>Output
指標名</t>
    <rPh sb="7" eb="10">
      <t>シヒョウメイ</t>
    </rPh>
    <phoneticPr fontId="3"/>
  </si>
  <si>
    <t>Output
予測</t>
    <rPh sb="7" eb="9">
      <t>ヨソク</t>
    </rPh>
    <phoneticPr fontId="3"/>
  </si>
  <si>
    <t>Output
実績</t>
    <rPh sb="7" eb="9">
      <t>ジッセキ</t>
    </rPh>
    <phoneticPr fontId="3"/>
  </si>
  <si>
    <t>Output
単位</t>
    <rPh sb="7" eb="9">
      <t>タンイ</t>
    </rPh>
    <phoneticPr fontId="3"/>
  </si>
  <si>
    <t>R5収入済額</t>
    <phoneticPr fontId="4"/>
  </si>
  <si>
    <t>R4収入済額</t>
    <phoneticPr fontId="4"/>
  </si>
  <si>
    <t>収入済額
（R5-R4）</t>
    <phoneticPr fontId="3"/>
  </si>
  <si>
    <t>②R4収入済額との比較</t>
    <rPh sb="3" eb="5">
      <t>シュウニュウ</t>
    </rPh>
    <rPh sb="5" eb="6">
      <t>ズ</t>
    </rPh>
    <rPh sb="6" eb="7">
      <t>ガク</t>
    </rPh>
    <rPh sb="9" eb="11">
      <t>ヒカク</t>
    </rPh>
    <phoneticPr fontId="3"/>
  </si>
  <si>
    <t>調定額</t>
    <rPh sb="0" eb="3">
      <t>チョウテイガク</t>
    </rPh>
    <phoneticPr fontId="3"/>
  </si>
  <si>
    <t>R4当初予算額</t>
    <phoneticPr fontId="3"/>
  </si>
  <si>
    <t>R4補正予算額</t>
    <phoneticPr fontId="3"/>
  </si>
  <si>
    <t>R4継続費及び
繰越事業費
繰越額</t>
    <phoneticPr fontId="3"/>
  </si>
  <si>
    <t>R4計</t>
    <rPh sb="2" eb="3">
      <t>ケイ</t>
    </rPh>
    <phoneticPr fontId="3"/>
  </si>
  <si>
    <t>R4調定額</t>
    <rPh sb="2" eb="5">
      <t>チョウテイガク</t>
    </rPh>
    <phoneticPr fontId="3"/>
  </si>
  <si>
    <t>収入済額の差額
（R5-R4）</t>
    <phoneticPr fontId="3"/>
  </si>
  <si>
    <t>皆減</t>
  </si>
  <si>
    <t>R5予算現額と
収入済額
との比較</t>
    <phoneticPr fontId="3"/>
  </si>
  <si>
    <t>R5収入歩合(%)
予算比</t>
    <phoneticPr fontId="3"/>
  </si>
  <si>
    <t>R5収入歩合(%)
調定比</t>
    <phoneticPr fontId="3"/>
  </si>
  <si>
    <t>R5収入済額
の構成比
    (%)</t>
    <phoneticPr fontId="3"/>
  </si>
  <si>
    <t>R4不納欠損額</t>
    <phoneticPr fontId="3"/>
  </si>
  <si>
    <t>R4収入未済額</t>
    <phoneticPr fontId="3"/>
  </si>
  <si>
    <t>R4収入歩合(%)
予算比</t>
    <phoneticPr fontId="3"/>
  </si>
  <si>
    <t>R4収入歩合(%)
調定比</t>
    <phoneticPr fontId="3"/>
  </si>
  <si>
    <t>R4収入済額
の構成比
    (%)</t>
    <phoneticPr fontId="3"/>
  </si>
  <si>
    <t>R4収入済額
（比較）</t>
    <rPh sb="8" eb="10">
      <t>ヒカク</t>
    </rPh>
    <phoneticPr fontId="3"/>
  </si>
  <si>
    <t>政策推進課</t>
    <phoneticPr fontId="3"/>
  </si>
  <si>
    <t>構成比
(ﾎﾟｲﾝﾄ)
（比較）</t>
    <rPh sb="13" eb="15">
      <t>ヒカク</t>
    </rPh>
    <phoneticPr fontId="3"/>
  </si>
  <si>
    <t>増減率(%)
（比較）</t>
    <rPh sb="8" eb="10">
      <t>ヒカク</t>
    </rPh>
    <phoneticPr fontId="3"/>
  </si>
  <si>
    <t>皆増</t>
  </si>
  <si>
    <t>③R4収入済額との比較</t>
    <rPh sb="3" eb="5">
      <t>シュウニュウ</t>
    </rPh>
    <rPh sb="5" eb="6">
      <t>ズ</t>
    </rPh>
    <rPh sb="6" eb="7">
      <t>ガク</t>
    </rPh>
    <rPh sb="9" eb="11">
      <t>ヒカク</t>
    </rPh>
    <phoneticPr fontId="3"/>
  </si>
  <si>
    <t>②収入未済額の理由</t>
    <rPh sb="1" eb="3">
      <t>シュウニュウ</t>
    </rPh>
    <rPh sb="3" eb="5">
      <t>ミサイ</t>
    </rPh>
    <rPh sb="5" eb="6">
      <t>ガク</t>
    </rPh>
    <rPh sb="7" eb="9">
      <t>リユウ</t>
    </rPh>
    <phoneticPr fontId="3"/>
  </si>
  <si>
    <t>R5不納欠損額</t>
    <phoneticPr fontId="4"/>
  </si>
  <si>
    <t>R5収入未済額</t>
    <phoneticPr fontId="4"/>
  </si>
  <si>
    <t>②収入未済の理由</t>
    <rPh sb="1" eb="3">
      <t>シュウニュウ</t>
    </rPh>
    <rPh sb="3" eb="5">
      <t>ミサイ</t>
    </rPh>
    <rPh sb="6" eb="8">
      <t>リユウ</t>
    </rPh>
    <phoneticPr fontId="3"/>
  </si>
  <si>
    <t>令和５年度</t>
    <rPh sb="0" eb="2">
      <t>レイワ</t>
    </rPh>
    <rPh sb="3" eb="5">
      <t>ネンド</t>
    </rPh>
    <phoneticPr fontId="4"/>
  </si>
  <si>
    <t>-</t>
    <phoneticPr fontId="3"/>
  </si>
  <si>
    <t>収入未済無</t>
    <rPh sb="0" eb="2">
      <t>シュウニュウ</t>
    </rPh>
    <rPh sb="2" eb="4">
      <t>ミサイ</t>
    </rPh>
    <rPh sb="4" eb="5">
      <t>ム</t>
    </rPh>
    <phoneticPr fontId="4"/>
  </si>
  <si>
    <t>R4年度は湯河原町が事務局であったため</t>
    <rPh sb="2" eb="4">
      <t>ネンド</t>
    </rPh>
    <rPh sb="5" eb="9">
      <t>ユガワラマチ</t>
    </rPh>
    <rPh sb="10" eb="13">
      <t>ジムキョク</t>
    </rPh>
    <phoneticPr fontId="4"/>
  </si>
  <si>
    <t>男女共同参画講演会に係る湯河原町、真鶴町分の市町村振興協会助成金</t>
    <rPh sb="0" eb="9">
      <t>ダンジョキョウドウサンカクコウエンカイ</t>
    </rPh>
    <rPh sb="10" eb="11">
      <t>カカ</t>
    </rPh>
    <rPh sb="12" eb="16">
      <t>ユガワラマチ</t>
    </rPh>
    <rPh sb="17" eb="20">
      <t>マナヅルマチ</t>
    </rPh>
    <rPh sb="20" eb="21">
      <t>ブン</t>
    </rPh>
    <rPh sb="22" eb="25">
      <t>シチョウソン</t>
    </rPh>
    <rPh sb="25" eb="27">
      <t>シンコウ</t>
    </rPh>
    <rPh sb="27" eb="29">
      <t>キョウカイ</t>
    </rPh>
    <rPh sb="29" eb="32">
      <t>ジョセイキン</t>
    </rPh>
    <phoneticPr fontId="4"/>
  </si>
  <si>
    <t>前年度同額</t>
    <rPh sb="0" eb="3">
      <t>ゼンネンド</t>
    </rPh>
    <rPh sb="3" eb="5">
      <t>ドウガク</t>
    </rPh>
    <phoneticPr fontId="4"/>
  </si>
  <si>
    <t>創作拠点施設「みなとらぼ」に係る観光協会への貸付料（＠40,000×12月　R4.4.1～R7.3.31）</t>
    <rPh sb="0" eb="2">
      <t>ソウサク</t>
    </rPh>
    <rPh sb="2" eb="4">
      <t>キョテン</t>
    </rPh>
    <rPh sb="4" eb="6">
      <t>シセツ</t>
    </rPh>
    <rPh sb="14" eb="15">
      <t>カカ</t>
    </rPh>
    <rPh sb="16" eb="20">
      <t>カンコウキョウカイ</t>
    </rPh>
    <rPh sb="22" eb="24">
      <t>カシツ</t>
    </rPh>
    <rPh sb="24" eb="25">
      <t>リョウ</t>
    </rPh>
    <rPh sb="36" eb="37">
      <t>ツキ</t>
    </rPh>
    <phoneticPr fontId="4"/>
  </si>
  <si>
    <t>情報センター自販機管理代行手数料（売上の８％）</t>
    <rPh sb="0" eb="2">
      <t>ジョウホウ</t>
    </rPh>
    <rPh sb="6" eb="9">
      <t>ジハンキ</t>
    </rPh>
    <rPh sb="9" eb="11">
      <t>カンリ</t>
    </rPh>
    <rPh sb="11" eb="13">
      <t>ダイコウ</t>
    </rPh>
    <rPh sb="13" eb="16">
      <t>テスウリョウ</t>
    </rPh>
    <rPh sb="17" eb="19">
      <t>ウリアゲ</t>
    </rPh>
    <phoneticPr fontId="4"/>
  </si>
  <si>
    <t>くらしかる真鶴参加料（＠40,000円）</t>
    <rPh sb="5" eb="7">
      <t>マナヅル</t>
    </rPh>
    <rPh sb="7" eb="10">
      <t>サンカリョウ</t>
    </rPh>
    <rPh sb="18" eb="19">
      <t>エン</t>
    </rPh>
    <phoneticPr fontId="4"/>
  </si>
  <si>
    <t>R4参加者は7組、R5は11組</t>
    <rPh sb="2" eb="5">
      <t>サンカシャ</t>
    </rPh>
    <rPh sb="7" eb="8">
      <t>クミ</t>
    </rPh>
    <rPh sb="14" eb="15">
      <t>クミ</t>
    </rPh>
    <phoneticPr fontId="4"/>
  </si>
  <si>
    <t>組</t>
    <rPh sb="0" eb="1">
      <t>クミ</t>
    </rPh>
    <phoneticPr fontId="4"/>
  </si>
  <si>
    <t>くらしかる真鶴参加者数</t>
    <rPh sb="5" eb="7">
      <t>マナヅル</t>
    </rPh>
    <rPh sb="7" eb="9">
      <t>サンカ</t>
    </rPh>
    <rPh sb="9" eb="10">
      <t>シャ</t>
    </rPh>
    <rPh sb="10" eb="11">
      <t>スウ</t>
    </rPh>
    <phoneticPr fontId="4"/>
  </si>
  <si>
    <t>コロナ禍明けで利用者が増加したため</t>
    <rPh sb="3" eb="4">
      <t>カ</t>
    </rPh>
    <rPh sb="4" eb="5">
      <t>ア</t>
    </rPh>
    <rPh sb="7" eb="10">
      <t>リヨウシャ</t>
    </rPh>
    <rPh sb="11" eb="13">
      <t>ゾウカ</t>
    </rPh>
    <phoneticPr fontId="4"/>
  </si>
  <si>
    <t>登録者数</t>
    <rPh sb="0" eb="3">
      <t>トウロクシャ</t>
    </rPh>
    <rPh sb="3" eb="4">
      <t>スウ</t>
    </rPh>
    <phoneticPr fontId="4"/>
  </si>
  <si>
    <t>人</t>
    <rPh sb="0" eb="1">
      <t>ヒト</t>
    </rPh>
    <phoneticPr fontId="4"/>
  </si>
  <si>
    <t>ふるさと町民制度（登録料：年1,000円）</t>
    <rPh sb="4" eb="6">
      <t>チョウミン</t>
    </rPh>
    <rPh sb="6" eb="8">
      <t>セイド</t>
    </rPh>
    <rPh sb="9" eb="11">
      <t>トウロク</t>
    </rPh>
    <rPh sb="11" eb="12">
      <t>リョウ</t>
    </rPh>
    <rPh sb="13" eb="14">
      <t>ネン</t>
    </rPh>
    <rPh sb="19" eb="20">
      <t>エン</t>
    </rPh>
    <phoneticPr fontId="4"/>
  </si>
  <si>
    <t>コロナ禍明けで登録者が増加したため</t>
    <rPh sb="3" eb="4">
      <t>カ</t>
    </rPh>
    <rPh sb="4" eb="5">
      <t>ア</t>
    </rPh>
    <rPh sb="7" eb="10">
      <t>トウロクシャ</t>
    </rPh>
    <rPh sb="11" eb="13">
      <t>ゾウカ</t>
    </rPh>
    <phoneticPr fontId="4"/>
  </si>
  <si>
    <t>ほぼ前年度同額</t>
    <rPh sb="2" eb="5">
      <t>ゼンネンド</t>
    </rPh>
    <rPh sb="5" eb="7">
      <t>ドウガク</t>
    </rPh>
    <phoneticPr fontId="4"/>
  </si>
  <si>
    <t>情報センター複写機等使用料（モノクロ＠10円、カラー＠60円）</t>
    <rPh sb="0" eb="2">
      <t>ジョウホウ</t>
    </rPh>
    <rPh sb="6" eb="9">
      <t>フクシャキ</t>
    </rPh>
    <rPh sb="9" eb="10">
      <t>トウ</t>
    </rPh>
    <rPh sb="10" eb="13">
      <t>シヨウリョウ</t>
    </rPh>
    <rPh sb="21" eb="22">
      <t>エン</t>
    </rPh>
    <rPh sb="29" eb="30">
      <t>エン</t>
    </rPh>
    <phoneticPr fontId="4"/>
  </si>
  <si>
    <t>宝くじインターネット販売PR補助金、広報掲載料等交付金</t>
    <rPh sb="0" eb="1">
      <t>タカラ</t>
    </rPh>
    <rPh sb="10" eb="12">
      <t>ハンバイ</t>
    </rPh>
    <rPh sb="14" eb="17">
      <t>ホジョキン</t>
    </rPh>
    <rPh sb="18" eb="20">
      <t>コウホウ</t>
    </rPh>
    <rPh sb="20" eb="23">
      <t>ケイサイリョウ</t>
    </rPh>
    <rPh sb="23" eb="24">
      <t>トウ</t>
    </rPh>
    <rPh sb="24" eb="27">
      <t>コウフキン</t>
    </rPh>
    <phoneticPr fontId="4"/>
  </si>
  <si>
    <t>R5は掲載しなかったため</t>
    <rPh sb="3" eb="5">
      <t>ケイサイ</t>
    </rPh>
    <phoneticPr fontId="4"/>
  </si>
  <si>
    <t>情報センター自販機電気料</t>
    <rPh sb="0" eb="2">
      <t>ジョウホウ</t>
    </rPh>
    <rPh sb="6" eb="9">
      <t>ジハンキ</t>
    </rPh>
    <rPh sb="9" eb="12">
      <t>デンキリョウ</t>
    </rPh>
    <phoneticPr fontId="4"/>
  </si>
  <si>
    <t>広報真鶴への有料広告掲載料</t>
    <rPh sb="0" eb="2">
      <t>コウホウ</t>
    </rPh>
    <rPh sb="2" eb="4">
      <t>マナヅル</t>
    </rPh>
    <rPh sb="6" eb="8">
      <t>ユウリョウ</t>
    </rPh>
    <rPh sb="8" eb="10">
      <t>コウコク</t>
    </rPh>
    <rPh sb="10" eb="13">
      <t>ケイサイリョウ</t>
    </rPh>
    <phoneticPr fontId="4"/>
  </si>
  <si>
    <t>町ホームページに掲載するバナー広告掲載料（年間＠50,000円）</t>
    <rPh sb="0" eb="1">
      <t>マチ</t>
    </rPh>
    <rPh sb="8" eb="10">
      <t>ケイサイ</t>
    </rPh>
    <rPh sb="15" eb="17">
      <t>コウコク</t>
    </rPh>
    <rPh sb="17" eb="20">
      <t>ケイサイリョウ</t>
    </rPh>
    <rPh sb="21" eb="23">
      <t>ネンカン</t>
    </rPh>
    <rPh sb="30" eb="31">
      <t>エン</t>
    </rPh>
    <phoneticPr fontId="4"/>
  </si>
  <si>
    <t>掲載事業者の増加</t>
    <rPh sb="0" eb="2">
      <t>ケイサイ</t>
    </rPh>
    <rPh sb="2" eb="5">
      <t>ジギョウシャ</t>
    </rPh>
    <rPh sb="6" eb="8">
      <t>ゾウカ</t>
    </rPh>
    <phoneticPr fontId="4"/>
  </si>
  <si>
    <t>件</t>
    <rPh sb="0" eb="1">
      <t>ケン</t>
    </rPh>
    <phoneticPr fontId="4"/>
  </si>
  <si>
    <t>掲載件数</t>
    <rPh sb="0" eb="2">
      <t>ケイサイ</t>
    </rPh>
    <rPh sb="2" eb="4">
      <t>ケンスウ</t>
    </rPh>
    <phoneticPr fontId="4"/>
  </si>
  <si>
    <t>R4年度に1件10,000円の寄付があったため</t>
    <rPh sb="2" eb="4">
      <t>ネンド</t>
    </rPh>
    <rPh sb="6" eb="7">
      <t>ケン</t>
    </rPh>
    <rPh sb="13" eb="14">
      <t>エン</t>
    </rPh>
    <rPh sb="15" eb="17">
      <t>キフ</t>
    </rPh>
    <phoneticPr fontId="4"/>
  </si>
  <si>
    <t>まちづくり推進事業への寄付金等</t>
    <rPh sb="5" eb="7">
      <t>スイシン</t>
    </rPh>
    <rPh sb="7" eb="9">
      <t>ジギョウ</t>
    </rPh>
    <rPh sb="11" eb="14">
      <t>キフキン</t>
    </rPh>
    <rPh sb="14" eb="15">
      <t>トウ</t>
    </rPh>
    <phoneticPr fontId="4"/>
  </si>
  <si>
    <t>移譲事務（県の事務を町が処理しているもの）に対する交付金</t>
    <rPh sb="0" eb="2">
      <t>イジョウ</t>
    </rPh>
    <rPh sb="2" eb="4">
      <t>ジム</t>
    </rPh>
    <rPh sb="5" eb="6">
      <t>ケン</t>
    </rPh>
    <rPh sb="7" eb="9">
      <t>ジム</t>
    </rPh>
    <rPh sb="10" eb="11">
      <t>マチ</t>
    </rPh>
    <rPh sb="12" eb="14">
      <t>ショリ</t>
    </rPh>
    <rPh sb="22" eb="23">
      <t>タイ</t>
    </rPh>
    <rPh sb="25" eb="28">
      <t>コウフキン</t>
    </rPh>
    <phoneticPr fontId="4"/>
  </si>
  <si>
    <t>湯河原町からの男女共同参画講演会負担金（R5年度は真鶴町が事務局）</t>
    <rPh sb="0" eb="4">
      <t>ユガワラマチ</t>
    </rPh>
    <rPh sb="7" eb="16">
      <t>ダンジョキョウドウサンカクコウエンカイ</t>
    </rPh>
    <rPh sb="16" eb="19">
      <t>フタンキン</t>
    </rPh>
    <rPh sb="22" eb="24">
      <t>ネンド</t>
    </rPh>
    <rPh sb="25" eb="28">
      <t>マナヅルマチ</t>
    </rPh>
    <rPh sb="29" eb="32">
      <t>ジムキョク</t>
    </rPh>
    <phoneticPr fontId="4"/>
  </si>
  <si>
    <t>情報センター施設使用料（スタジオ、会議室、映像ホール、住民サポートコーナー等）</t>
    <rPh sb="0" eb="2">
      <t>ジョウホウ</t>
    </rPh>
    <rPh sb="6" eb="8">
      <t>シセツ</t>
    </rPh>
    <rPh sb="8" eb="11">
      <t>シヨウリョウ</t>
    </rPh>
    <rPh sb="17" eb="20">
      <t>カイギシツ</t>
    </rPh>
    <rPh sb="21" eb="23">
      <t>エイゾウ</t>
    </rPh>
    <rPh sb="27" eb="29">
      <t>ジュウミン</t>
    </rPh>
    <rPh sb="37" eb="38">
      <t>トウ</t>
    </rPh>
    <phoneticPr fontId="4"/>
  </si>
  <si>
    <t>減額の大きな理由としては、屋外広告物継続許可件数の減</t>
    <rPh sb="0" eb="2">
      <t>ゲンガク</t>
    </rPh>
    <rPh sb="3" eb="4">
      <t>オオ</t>
    </rPh>
    <rPh sb="6" eb="8">
      <t>リユウ</t>
    </rPh>
    <rPh sb="13" eb="15">
      <t>オクガイ</t>
    </rPh>
    <rPh sb="15" eb="18">
      <t>コウコクブツ</t>
    </rPh>
    <rPh sb="18" eb="20">
      <t>ケイゾク</t>
    </rPh>
    <rPh sb="20" eb="22">
      <t>キョカ</t>
    </rPh>
    <rPh sb="22" eb="24">
      <t>ケンスウ</t>
    </rPh>
    <rPh sb="25" eb="26">
      <t>ゲン</t>
    </rPh>
    <phoneticPr fontId="4"/>
  </si>
  <si>
    <t>講演会開催</t>
    <rPh sb="0" eb="3">
      <t>コウエンカイ</t>
    </rPh>
    <rPh sb="3" eb="5">
      <t>カイサイ</t>
    </rPh>
    <phoneticPr fontId="4"/>
  </si>
  <si>
    <t>回</t>
    <rPh sb="0" eb="1">
      <t>カイ</t>
    </rPh>
    <phoneticPr fontId="4"/>
  </si>
  <si>
    <t>R7年度までにシステム標準化のため、標準準拠システムへの移行を図るための補助金</t>
    <rPh sb="2" eb="4">
      <t>ネンド</t>
    </rPh>
    <rPh sb="11" eb="14">
      <t>ヒョウジュンカ</t>
    </rPh>
    <rPh sb="18" eb="20">
      <t>ヒョウジュン</t>
    </rPh>
    <rPh sb="20" eb="22">
      <t>ジュンキョ</t>
    </rPh>
    <rPh sb="28" eb="30">
      <t>イコウ</t>
    </rPh>
    <rPh sb="31" eb="32">
      <t>ハカ</t>
    </rPh>
    <rPh sb="36" eb="39">
      <t>ホジョキン</t>
    </rPh>
    <phoneticPr fontId="4"/>
  </si>
  <si>
    <t>R5年度からの補助金</t>
    <rPh sb="2" eb="4">
      <t>ネンド</t>
    </rPh>
    <rPh sb="7" eb="9">
      <t>ホジョ</t>
    </rPh>
    <rPh sb="9" eb="10">
      <t>キン</t>
    </rPh>
    <phoneticPr fontId="4"/>
  </si>
  <si>
    <t>マイナポイント業務に従事した会計年度任用職員の報酬及び旅費に係る補助金</t>
    <rPh sb="7" eb="9">
      <t>ギョウム</t>
    </rPh>
    <rPh sb="10" eb="12">
      <t>ジュウジ</t>
    </rPh>
    <rPh sb="14" eb="18">
      <t>カイケイネンド</t>
    </rPh>
    <rPh sb="18" eb="20">
      <t>ニンヨウ</t>
    </rPh>
    <rPh sb="20" eb="22">
      <t>ショクイン</t>
    </rPh>
    <rPh sb="23" eb="25">
      <t>ホウシュウ</t>
    </rPh>
    <rPh sb="25" eb="26">
      <t>オヨ</t>
    </rPh>
    <rPh sb="27" eb="29">
      <t>リョヒ</t>
    </rPh>
    <rPh sb="30" eb="31">
      <t>カカ</t>
    </rPh>
    <rPh sb="32" eb="35">
      <t>ホジョキン</t>
    </rPh>
    <phoneticPr fontId="4"/>
  </si>
  <si>
    <t>R4年度事業</t>
    <rPh sb="2" eb="4">
      <t>ネンド</t>
    </rPh>
    <rPh sb="4" eb="6">
      <t>ジギョウ</t>
    </rPh>
    <phoneticPr fontId="4"/>
  </si>
  <si>
    <t>デジタル田園都市国家構想交付金に移行</t>
    <rPh sb="4" eb="8">
      <t>デンエントシ</t>
    </rPh>
    <rPh sb="8" eb="10">
      <t>コッカ</t>
    </rPh>
    <rPh sb="10" eb="12">
      <t>コウソウ</t>
    </rPh>
    <rPh sb="12" eb="15">
      <t>コウフキン</t>
    </rPh>
    <rPh sb="16" eb="18">
      <t>イコウ</t>
    </rPh>
    <phoneticPr fontId="4"/>
  </si>
  <si>
    <t>地方創生推進交付金（公民協働推進事業、空家等対策推進委託事業、町の魅力発信事業、公式ホームページ情報発信力強化委託事業、教育推進事業、子育てケア事業、子育て学級事業、インクルーシブ保育拡充事業、地域福祉に関するニーズ調査委託料）</t>
    <rPh sb="0" eb="4">
      <t>チホウソウセイ</t>
    </rPh>
    <rPh sb="4" eb="6">
      <t>スイシン</t>
    </rPh>
    <rPh sb="6" eb="9">
      <t>コウフキン</t>
    </rPh>
    <rPh sb="10" eb="12">
      <t>コウミン</t>
    </rPh>
    <rPh sb="12" eb="14">
      <t>キョウドウ</t>
    </rPh>
    <rPh sb="14" eb="16">
      <t>スイシン</t>
    </rPh>
    <rPh sb="16" eb="18">
      <t>ジギョウ</t>
    </rPh>
    <rPh sb="19" eb="22">
      <t>アキヤトウ</t>
    </rPh>
    <rPh sb="22" eb="24">
      <t>タイサク</t>
    </rPh>
    <rPh sb="24" eb="26">
      <t>スイシン</t>
    </rPh>
    <rPh sb="26" eb="28">
      <t>イタク</t>
    </rPh>
    <rPh sb="28" eb="30">
      <t>ジギョウ</t>
    </rPh>
    <rPh sb="31" eb="32">
      <t>マチ</t>
    </rPh>
    <rPh sb="33" eb="35">
      <t>ミリョク</t>
    </rPh>
    <rPh sb="35" eb="37">
      <t>ハッシン</t>
    </rPh>
    <rPh sb="37" eb="39">
      <t>ジギョウ</t>
    </rPh>
    <rPh sb="40" eb="42">
      <t>コウシキ</t>
    </rPh>
    <rPh sb="48" eb="55">
      <t>ジョウホウハッシンリョクキョウカ</t>
    </rPh>
    <rPh sb="55" eb="57">
      <t>イタク</t>
    </rPh>
    <rPh sb="57" eb="59">
      <t>ジギョウ</t>
    </rPh>
    <rPh sb="60" eb="62">
      <t>キョウイク</t>
    </rPh>
    <rPh sb="62" eb="64">
      <t>スイシン</t>
    </rPh>
    <rPh sb="64" eb="66">
      <t>ジギョウ</t>
    </rPh>
    <rPh sb="67" eb="69">
      <t>コソダ</t>
    </rPh>
    <rPh sb="72" eb="74">
      <t>ジギョウ</t>
    </rPh>
    <rPh sb="75" eb="77">
      <t>コソダ</t>
    </rPh>
    <rPh sb="78" eb="80">
      <t>ガッキュウ</t>
    </rPh>
    <rPh sb="80" eb="82">
      <t>ジギョウ</t>
    </rPh>
    <rPh sb="90" eb="92">
      <t>ホイク</t>
    </rPh>
    <rPh sb="92" eb="94">
      <t>カクジュウ</t>
    </rPh>
    <rPh sb="94" eb="96">
      <t>ジギョウ</t>
    </rPh>
    <rPh sb="97" eb="99">
      <t>チイキ</t>
    </rPh>
    <rPh sb="99" eb="101">
      <t>フクシ</t>
    </rPh>
    <rPh sb="102" eb="103">
      <t>カン</t>
    </rPh>
    <rPh sb="108" eb="110">
      <t>チョウサ</t>
    </rPh>
    <rPh sb="110" eb="113">
      <t>イタクリョウ</t>
    </rPh>
    <phoneticPr fontId="4"/>
  </si>
  <si>
    <t>地方創生推進交付金から移行</t>
    <rPh sb="0" eb="2">
      <t>チホウ</t>
    </rPh>
    <rPh sb="2" eb="4">
      <t>ソウセイ</t>
    </rPh>
    <rPh sb="4" eb="6">
      <t>スイシン</t>
    </rPh>
    <rPh sb="6" eb="9">
      <t>コウフキン</t>
    </rPh>
    <rPh sb="11" eb="13">
      <t>イコウ</t>
    </rPh>
    <phoneticPr fontId="4"/>
  </si>
  <si>
    <t>デジタル田園都市国家構想交付金（公民協働推進事業、空家等対策推進委託事業、町の魅力発信事業、公式ホームページ情報発信力強化委託事業、教育推進事業、子育てケア事業、子育て学級事業、インクルーシブ保育拡充事業、地域福祉に関するニーズ調査委託料）</t>
    <rPh sb="4" eb="6">
      <t>デンエン</t>
    </rPh>
    <rPh sb="6" eb="8">
      <t>トシ</t>
    </rPh>
    <rPh sb="8" eb="10">
      <t>コッカ</t>
    </rPh>
    <rPh sb="10" eb="12">
      <t>コウソウ</t>
    </rPh>
    <rPh sb="12" eb="15">
      <t>コウフキン</t>
    </rPh>
    <phoneticPr fontId="4"/>
  </si>
  <si>
    <t>福祉課：給付金・一体支援枠（R5繰越事業のうち事務費のみR5年度に執行したもの）</t>
    <rPh sb="0" eb="3">
      <t>フクシカ</t>
    </rPh>
    <rPh sb="4" eb="7">
      <t>キュウフキン</t>
    </rPh>
    <rPh sb="8" eb="10">
      <t>イッタイ</t>
    </rPh>
    <rPh sb="10" eb="13">
      <t>シエンワク</t>
    </rPh>
    <rPh sb="16" eb="18">
      <t>クリコシ</t>
    </rPh>
    <rPh sb="18" eb="20">
      <t>ジギョウ</t>
    </rPh>
    <rPh sb="23" eb="26">
      <t>ジムヒ</t>
    </rPh>
    <rPh sb="30" eb="32">
      <t>ネンド</t>
    </rPh>
    <rPh sb="33" eb="35">
      <t>シッコウ</t>
    </rPh>
    <phoneticPr fontId="4"/>
  </si>
  <si>
    <t>福祉課：低所得世帯支援枠</t>
    <rPh sb="0" eb="2">
      <t>フクシ</t>
    </rPh>
    <rPh sb="2" eb="3">
      <t>カ</t>
    </rPh>
    <rPh sb="4" eb="5">
      <t>テイ</t>
    </rPh>
    <rPh sb="5" eb="7">
      <t>ショトク</t>
    </rPh>
    <rPh sb="7" eb="9">
      <t>セタイ</t>
    </rPh>
    <rPh sb="9" eb="11">
      <t>シエン</t>
    </rPh>
    <rPh sb="11" eb="12">
      <t>ワク</t>
    </rPh>
    <phoneticPr fontId="4"/>
  </si>
  <si>
    <t>低所得世帯＠30,000円支給及び商品券発行事業全町民に＠4,000円交付（R4繰越事業）</t>
    <rPh sb="0" eb="3">
      <t>テイショトク</t>
    </rPh>
    <rPh sb="3" eb="5">
      <t>セタイ</t>
    </rPh>
    <rPh sb="12" eb="13">
      <t>エン</t>
    </rPh>
    <rPh sb="13" eb="15">
      <t>シキュウ</t>
    </rPh>
    <rPh sb="15" eb="16">
      <t>オヨ</t>
    </rPh>
    <rPh sb="17" eb="19">
      <t>ショウヒン</t>
    </rPh>
    <rPh sb="19" eb="20">
      <t>ケン</t>
    </rPh>
    <rPh sb="20" eb="22">
      <t>ハッコウ</t>
    </rPh>
    <rPh sb="22" eb="24">
      <t>ジギョウ</t>
    </rPh>
    <rPh sb="24" eb="25">
      <t>ゼン</t>
    </rPh>
    <rPh sb="25" eb="27">
      <t>チョウミン</t>
    </rPh>
    <rPh sb="34" eb="35">
      <t>エン</t>
    </rPh>
    <rPh sb="35" eb="37">
      <t>コウフ</t>
    </rPh>
    <rPh sb="40" eb="42">
      <t>クリコシ</t>
    </rPh>
    <rPh sb="42" eb="44">
      <t>ジギョウ</t>
    </rPh>
    <phoneticPr fontId="4"/>
  </si>
  <si>
    <t>R5は調査がなかったため</t>
    <rPh sb="3" eb="5">
      <t>チョウサ</t>
    </rPh>
    <phoneticPr fontId="4"/>
  </si>
  <si>
    <t>R4は調査がなかったため</t>
    <rPh sb="3" eb="5">
      <t>チョウサ</t>
    </rPh>
    <phoneticPr fontId="4"/>
  </si>
  <si>
    <t>R4は未実施だったため</t>
    <rPh sb="3" eb="6">
      <t>ミジッシ</t>
    </rPh>
    <phoneticPr fontId="4"/>
  </si>
  <si>
    <t>R4は単位区設定があったため</t>
    <rPh sb="3" eb="5">
      <t>タンイ</t>
    </rPh>
    <rPh sb="5" eb="6">
      <t>ク</t>
    </rPh>
    <rPh sb="6" eb="8">
      <t>セッテイ</t>
    </rPh>
    <phoneticPr fontId="4"/>
  </si>
  <si>
    <t>R5新規繰越事業のため</t>
    <rPh sb="2" eb="4">
      <t>シンキ</t>
    </rPh>
    <rPh sb="4" eb="6">
      <t>クリコシ</t>
    </rPh>
    <rPh sb="6" eb="8">
      <t>ジギョウ</t>
    </rPh>
    <phoneticPr fontId="4"/>
  </si>
  <si>
    <t>R5新規事業のため</t>
    <rPh sb="2" eb="4">
      <t>シンキ</t>
    </rPh>
    <rPh sb="4" eb="6">
      <t>ジギョウ</t>
    </rPh>
    <phoneticPr fontId="4"/>
  </si>
  <si>
    <t>交付額の変更によるもの</t>
    <rPh sb="0" eb="3">
      <t>コウフガク</t>
    </rPh>
    <rPh sb="4" eb="6">
      <t>ヘンコウ</t>
    </rPh>
    <phoneticPr fontId="4"/>
  </si>
  <si>
    <t>道路等改修費負担金</t>
  </si>
  <si>
    <t>まちづくり課</t>
  </si>
  <si>
    <t>湯河原町からの雨水排水が真鶴町内に流入するため、真鶴町内の水路の改修事業に要した経費に係る湯河原町の負担分</t>
    <phoneticPr fontId="3"/>
  </si>
  <si>
    <t>前年同額</t>
    <rPh sb="0" eb="4">
      <t>ゼンネンドウガク</t>
    </rPh>
    <phoneticPr fontId="3"/>
  </si>
  <si>
    <t>道路占用料</t>
  </si>
  <si>
    <t>町道に係る道路占用料</t>
    <rPh sb="0" eb="2">
      <t>チョウドウ</t>
    </rPh>
    <rPh sb="3" eb="4">
      <t>カカ</t>
    </rPh>
    <rPh sb="5" eb="10">
      <t>ドウロセンヨウリョウ</t>
    </rPh>
    <phoneticPr fontId="3"/>
  </si>
  <si>
    <t>ほぼ前年度並み</t>
    <rPh sb="2" eb="5">
      <t>ゼンネンド</t>
    </rPh>
    <rPh sb="5" eb="6">
      <t>ナ</t>
    </rPh>
    <phoneticPr fontId="3"/>
  </si>
  <si>
    <t>コミュニティバス使用料</t>
  </si>
  <si>
    <t>コミュニティーバスの運賃収入</t>
  </si>
  <si>
    <t>若干の利用者数の回復による増</t>
    <rPh sb="0" eb="2">
      <t>ジャッカン</t>
    </rPh>
    <rPh sb="3" eb="6">
      <t>リヨウシャ</t>
    </rPh>
    <rPh sb="6" eb="7">
      <t>スウ</t>
    </rPh>
    <rPh sb="8" eb="10">
      <t>カイフク</t>
    </rPh>
    <rPh sb="13" eb="14">
      <t>ゾウ</t>
    </rPh>
    <phoneticPr fontId="3"/>
  </si>
  <si>
    <t>屋外広告物許可申請手数料</t>
  </si>
  <si>
    <t>県条例に伴う屋外広告物許可申請手数料</t>
    <rPh sb="0" eb="3">
      <t>ケンジョウレイ</t>
    </rPh>
    <rPh sb="4" eb="5">
      <t>トモナ</t>
    </rPh>
    <phoneticPr fontId="3"/>
  </si>
  <si>
    <t>新規申請の増</t>
    <rPh sb="0" eb="2">
      <t>シンキ</t>
    </rPh>
    <rPh sb="2" eb="4">
      <t>シンセイ</t>
    </rPh>
    <rPh sb="5" eb="6">
      <t>ゾウ</t>
    </rPh>
    <phoneticPr fontId="3"/>
  </si>
  <si>
    <t>社会資本整備総合交付金</t>
  </si>
  <si>
    <t>対象事業なし</t>
    <rPh sb="0" eb="2">
      <t>タイショウ</t>
    </rPh>
    <rPh sb="2" eb="4">
      <t>ジギョウ</t>
    </rPh>
    <phoneticPr fontId="3"/>
  </si>
  <si>
    <t>社会資本整備総合交付金（住宅分）</t>
  </si>
  <si>
    <t>道路メンテナンス事業補助金</t>
  </si>
  <si>
    <t>トンネル点検に係る補助金</t>
    <rPh sb="4" eb="6">
      <t>テンケン</t>
    </rPh>
    <rPh sb="7" eb="8">
      <t>カカ</t>
    </rPh>
    <rPh sb="9" eb="12">
      <t>ホジョキン</t>
    </rPh>
    <phoneticPr fontId="3"/>
  </si>
  <si>
    <t>R4トンネル補修工事完了による減</t>
    <rPh sb="6" eb="10">
      <t>ホシュウコウジ</t>
    </rPh>
    <rPh sb="10" eb="12">
      <t>カンリョウ</t>
    </rPh>
    <rPh sb="15" eb="16">
      <t>ゲン</t>
    </rPh>
    <phoneticPr fontId="3"/>
  </si>
  <si>
    <t>跨線橋業務委託負担金</t>
  </si>
  <si>
    <t>真鶴跨線橋の南北エレベーターのメンテナンスに伴う県の負担分</t>
    <rPh sb="0" eb="5">
      <t>マナヅルコセンキョウ</t>
    </rPh>
    <rPh sb="6" eb="8">
      <t>ナンボク</t>
    </rPh>
    <phoneticPr fontId="3"/>
  </si>
  <si>
    <t>南側エレベータ分の追加によるもの</t>
    <rPh sb="0" eb="2">
      <t>ミナミガワ</t>
    </rPh>
    <rPh sb="7" eb="8">
      <t>ブン</t>
    </rPh>
    <rPh sb="9" eb="11">
      <t>ツイカ</t>
    </rPh>
    <phoneticPr fontId="3"/>
  </si>
  <si>
    <t>地籍調査事業費補助金</t>
  </si>
  <si>
    <t>地籍調査事業に係る補助金</t>
    <rPh sb="0" eb="4">
      <t>チセキチョウサ</t>
    </rPh>
    <rPh sb="4" eb="6">
      <t>ジギョウ</t>
    </rPh>
    <rPh sb="7" eb="8">
      <t>カカ</t>
    </rPh>
    <rPh sb="9" eb="12">
      <t>ホジョキン</t>
    </rPh>
    <phoneticPr fontId="3"/>
  </si>
  <si>
    <t>都市計画基礎調査交付金</t>
  </si>
  <si>
    <t>港湾指定管理料</t>
  </si>
  <si>
    <t>真鶴港指定管理に伴う管理料</t>
    <rPh sb="0" eb="3">
      <t>マナヅルコウ</t>
    </rPh>
    <rPh sb="3" eb="7">
      <t>シテイカンリ</t>
    </rPh>
    <rPh sb="8" eb="9">
      <t>トモナ</t>
    </rPh>
    <rPh sb="10" eb="13">
      <t>カンリリョウ</t>
    </rPh>
    <phoneticPr fontId="3"/>
  </si>
  <si>
    <t>年度協定によるもの</t>
    <rPh sb="0" eb="4">
      <t>ネンドキョウテイ</t>
    </rPh>
    <phoneticPr fontId="3"/>
  </si>
  <si>
    <t>港湾指定管理料（原油価格高騰に伴う追加分）</t>
  </si>
  <si>
    <t>真鶴港指定管理に伴う管理料のR4年度の原油価格高騰に伴う追加管理料</t>
    <rPh sb="16" eb="18">
      <t>ネンド</t>
    </rPh>
    <rPh sb="19" eb="23">
      <t>ゲンユカカク</t>
    </rPh>
    <rPh sb="23" eb="25">
      <t>コウトウ</t>
    </rPh>
    <rPh sb="26" eb="27">
      <t>トモナ</t>
    </rPh>
    <rPh sb="28" eb="30">
      <t>ツイカ</t>
    </rPh>
    <rPh sb="30" eb="33">
      <t>カンリリョウ</t>
    </rPh>
    <phoneticPr fontId="3"/>
  </si>
  <si>
    <t>県の対応による</t>
    <rPh sb="0" eb="1">
      <t>ケン</t>
    </rPh>
    <rPh sb="2" eb="4">
      <t>タイオウ</t>
    </rPh>
    <phoneticPr fontId="3"/>
  </si>
  <si>
    <t>18</t>
  </si>
  <si>
    <t>繰入金</t>
  </si>
  <si>
    <t>下水道事業特別会計繰入金</t>
  </si>
  <si>
    <t>管内図等売上代金</t>
  </si>
  <si>
    <t>美の基準、まちづくり条例集、管内の白図、用途図等の販売売上</t>
    <rPh sb="27" eb="29">
      <t>ウリアゲ</t>
    </rPh>
    <phoneticPr fontId="3"/>
  </si>
  <si>
    <t>美の基準の売り上げ数が好調</t>
    <rPh sb="0" eb="1">
      <t>ビ</t>
    </rPh>
    <rPh sb="2" eb="4">
      <t>キジュン</t>
    </rPh>
    <rPh sb="5" eb="6">
      <t>ウ</t>
    </rPh>
    <rPh sb="7" eb="8">
      <t>ア</t>
    </rPh>
    <rPh sb="9" eb="10">
      <t>スウ</t>
    </rPh>
    <rPh sb="11" eb="13">
      <t>コウチョウ</t>
    </rPh>
    <phoneticPr fontId="3"/>
  </si>
  <si>
    <t>道路占用路面復旧事務費</t>
  </si>
  <si>
    <t>町道の道路掘削に伴う路面復旧事務費</t>
    <rPh sb="0" eb="2">
      <t>チョウドウ</t>
    </rPh>
    <phoneticPr fontId="3"/>
  </si>
  <si>
    <t>015</t>
  </si>
  <si>
    <t>筍売上代金</t>
  </si>
  <si>
    <t>荒井城址公園でのタケノコ掘り体験事業及び荒井城址公園で採れたタケノコの販売売上</t>
    <rPh sb="37" eb="39">
      <t>ウリアゲ</t>
    </rPh>
    <phoneticPr fontId="3"/>
  </si>
  <si>
    <t>R5タケノコ堀体験会の回数減（荒天で1回のみの実施）</t>
    <rPh sb="6" eb="7">
      <t>ホリ</t>
    </rPh>
    <rPh sb="7" eb="9">
      <t>タイケン</t>
    </rPh>
    <rPh sb="9" eb="10">
      <t>カイ</t>
    </rPh>
    <rPh sb="11" eb="13">
      <t>カイスウ</t>
    </rPh>
    <rPh sb="13" eb="14">
      <t>ゲン</t>
    </rPh>
    <rPh sb="15" eb="17">
      <t>コウテン</t>
    </rPh>
    <rPh sb="19" eb="20">
      <t>カイ</t>
    </rPh>
    <rPh sb="23" eb="25">
      <t>ジッシ</t>
    </rPh>
    <phoneticPr fontId="3"/>
  </si>
  <si>
    <t>022</t>
  </si>
  <si>
    <t>町道幅員等証明手数料</t>
  </si>
  <si>
    <t>道路境界証明手数料及び法定外公共物証明手数料</t>
    <phoneticPr fontId="3"/>
  </si>
  <si>
    <t>043</t>
  </si>
  <si>
    <t>荒井城址公園自動販売機管理手数料</t>
  </si>
  <si>
    <t>新たに設置した自動販売機の売上額に対しての定率による管理手数料</t>
    <rPh sb="0" eb="1">
      <t>アラ</t>
    </rPh>
    <rPh sb="3" eb="5">
      <t>セッチ</t>
    </rPh>
    <rPh sb="7" eb="12">
      <t>ジドウハンバイキ</t>
    </rPh>
    <rPh sb="13" eb="15">
      <t>ウリアゲ</t>
    </rPh>
    <rPh sb="15" eb="16">
      <t>ガク</t>
    </rPh>
    <rPh sb="17" eb="18">
      <t>タイ</t>
    </rPh>
    <rPh sb="21" eb="23">
      <t>テイリツ</t>
    </rPh>
    <rPh sb="26" eb="31">
      <t>カンリテスウリョウ</t>
    </rPh>
    <phoneticPr fontId="3"/>
  </si>
  <si>
    <t>R5.10に新たに設置(R3年度末に管理棟設置自販機撤去）</t>
    <rPh sb="6" eb="7">
      <t>アラ</t>
    </rPh>
    <rPh sb="9" eb="11">
      <t>セッチ</t>
    </rPh>
    <rPh sb="14" eb="17">
      <t>ネンドマツ</t>
    </rPh>
    <rPh sb="18" eb="21">
      <t>カンリトウ</t>
    </rPh>
    <rPh sb="21" eb="28">
      <t>セッチジハンキテッキョ</t>
    </rPh>
    <phoneticPr fontId="3"/>
  </si>
  <si>
    <t>050</t>
  </si>
  <si>
    <t>荒井城址公園管理棟電気料等</t>
  </si>
  <si>
    <t>一般社団法人シルバー人材センターが、管理棟を詰所として使用しているため電気料等を負担していただくもの</t>
    <phoneticPr fontId="3"/>
  </si>
  <si>
    <t>080</t>
  </si>
  <si>
    <t>全国町村会総合賠償保険金</t>
  </si>
  <si>
    <t>道路敷内の樹木の枝が電線に架かり、直営による応急作業中に隣接建築物の透明テント屋根に落下し破損させた事案に対する賠償保険</t>
    <rPh sb="0" eb="4">
      <t>ドウロシキナイ</t>
    </rPh>
    <rPh sb="5" eb="7">
      <t>ジュモク</t>
    </rPh>
    <rPh sb="8" eb="9">
      <t>エダ</t>
    </rPh>
    <rPh sb="10" eb="12">
      <t>デンセン</t>
    </rPh>
    <rPh sb="13" eb="14">
      <t>カ</t>
    </rPh>
    <rPh sb="17" eb="19">
      <t>チョクエイ</t>
    </rPh>
    <rPh sb="22" eb="27">
      <t>オウキュウサギョウチュウ</t>
    </rPh>
    <rPh sb="28" eb="30">
      <t>リンセツ</t>
    </rPh>
    <rPh sb="30" eb="33">
      <t>ケンチクブツ</t>
    </rPh>
    <rPh sb="34" eb="36">
      <t>トウメイ</t>
    </rPh>
    <rPh sb="39" eb="41">
      <t>ヤネ</t>
    </rPh>
    <rPh sb="42" eb="44">
      <t>ラッカ</t>
    </rPh>
    <rPh sb="45" eb="47">
      <t>ハソン</t>
    </rPh>
    <rPh sb="50" eb="52">
      <t>ジアン</t>
    </rPh>
    <rPh sb="53" eb="54">
      <t>タイ</t>
    </rPh>
    <rPh sb="56" eb="60">
      <t>バイショウホケン</t>
    </rPh>
    <phoneticPr fontId="3"/>
  </si>
  <si>
    <t>新規</t>
    <rPh sb="0" eb="2">
      <t>シンキ</t>
    </rPh>
    <phoneticPr fontId="3"/>
  </si>
  <si>
    <t>085</t>
  </si>
  <si>
    <t>クラウドファンディング寄附金(美の基準映像制作事業）</t>
    <phoneticPr fontId="3"/>
  </si>
  <si>
    <t>美の基準映像制作事業にかかる寄付金</t>
    <rPh sb="14" eb="17">
      <t>キフキン</t>
    </rPh>
    <phoneticPr fontId="3"/>
  </si>
  <si>
    <t>預金利子</t>
  </si>
  <si>
    <t>会計課</t>
  </si>
  <si>
    <t>所有する預金通帳に付く利子</t>
    <rPh sb="0" eb="2">
      <t>ショユウ</t>
    </rPh>
    <rPh sb="4" eb="6">
      <t>ヨキン</t>
    </rPh>
    <rPh sb="6" eb="8">
      <t>ツウチョウ</t>
    </rPh>
    <rPh sb="9" eb="10">
      <t>ツ</t>
    </rPh>
    <rPh sb="11" eb="13">
      <t>リシ</t>
    </rPh>
    <phoneticPr fontId="3"/>
  </si>
  <si>
    <t>収入未済なし</t>
    <rPh sb="0" eb="4">
      <t>シュウニュウミサイ</t>
    </rPh>
    <phoneticPr fontId="3"/>
  </si>
  <si>
    <t>ほぼ前年度並み</t>
    <phoneticPr fontId="3"/>
  </si>
  <si>
    <t>県証紙販売手数料</t>
  </si>
  <si>
    <t>神奈川県証紙の販売に係る手数料</t>
    <rPh sb="0" eb="6">
      <t>カナガワケンショウシ</t>
    </rPh>
    <rPh sb="7" eb="9">
      <t>ハンバイ</t>
    </rPh>
    <rPh sb="10" eb="11">
      <t>カカ</t>
    </rPh>
    <rPh sb="12" eb="15">
      <t>テスウリョウ</t>
    </rPh>
    <phoneticPr fontId="3"/>
  </si>
  <si>
    <t>ヨット係留分が令和５年度より証紙でなく現金となったための減額</t>
    <rPh sb="3" eb="6">
      <t>ケイリュウブン</t>
    </rPh>
    <rPh sb="7" eb="9">
      <t>レイワ</t>
    </rPh>
    <rPh sb="10" eb="12">
      <t>ネンド</t>
    </rPh>
    <rPh sb="14" eb="16">
      <t>ショウシ</t>
    </rPh>
    <rPh sb="19" eb="21">
      <t>ゲンキン</t>
    </rPh>
    <rPh sb="28" eb="30">
      <t>ゲンガク</t>
    </rPh>
    <phoneticPr fontId="3"/>
  </si>
  <si>
    <t>007</t>
  </si>
  <si>
    <t>真鶴有料道路回数券販売手数料</t>
    <phoneticPr fontId="3"/>
  </si>
  <si>
    <t>真鶴有料道路回数券の販売に係る手数料</t>
    <phoneticPr fontId="3"/>
  </si>
  <si>
    <t>999</t>
  </si>
  <si>
    <t>その他</t>
  </si>
  <si>
    <t>収入額が少額だったりして、歳入予算で細々節を設定していなかったものを収入</t>
    <rPh sb="0" eb="3">
      <t>シュウニュウガク</t>
    </rPh>
    <rPh sb="4" eb="6">
      <t>ショウガク</t>
    </rPh>
    <rPh sb="13" eb="15">
      <t>サイニュウ</t>
    </rPh>
    <rPh sb="15" eb="17">
      <t>ヨサン</t>
    </rPh>
    <rPh sb="18" eb="20">
      <t>サイサイ</t>
    </rPh>
    <rPh sb="20" eb="21">
      <t>セツ</t>
    </rPh>
    <rPh sb="22" eb="24">
      <t>セッテイ</t>
    </rPh>
    <rPh sb="34" eb="36">
      <t>シュウニュウ</t>
    </rPh>
    <phoneticPr fontId="3"/>
  </si>
  <si>
    <t>各課に歳入予算で細々節を設定してもらいその他収入の減額に努めたため</t>
    <rPh sb="0" eb="2">
      <t>カクカ</t>
    </rPh>
    <rPh sb="21" eb="22">
      <t>タ</t>
    </rPh>
    <rPh sb="22" eb="24">
      <t>シュウニュウ</t>
    </rPh>
    <rPh sb="25" eb="27">
      <t>ゲンガク</t>
    </rPh>
    <rPh sb="28" eb="29">
      <t>ツト</t>
    </rPh>
    <phoneticPr fontId="3"/>
  </si>
  <si>
    <t>幼稚園管外教育受託児童負担金</t>
  </si>
  <si>
    <t>教育課</t>
  </si>
  <si>
    <t>町外に居住しひなづる幼稚園に通っている園児の施設型給付費</t>
    <rPh sb="0" eb="2">
      <t>チョウガイ</t>
    </rPh>
    <rPh sb="3" eb="5">
      <t>キョジュウ</t>
    </rPh>
    <rPh sb="10" eb="13">
      <t>ヨウチエン</t>
    </rPh>
    <rPh sb="14" eb="15">
      <t>カヨ</t>
    </rPh>
    <rPh sb="19" eb="21">
      <t>エンジ</t>
    </rPh>
    <rPh sb="22" eb="28">
      <t>シセツガタキュウフヒ</t>
    </rPh>
    <phoneticPr fontId="3"/>
  </si>
  <si>
    <t>なし</t>
    <phoneticPr fontId="3"/>
  </si>
  <si>
    <t>公定価格の高い3歳児がR4/3名、R5/4名。延べ54人の増</t>
    <rPh sb="0" eb="4">
      <t>コウテイカカク</t>
    </rPh>
    <rPh sb="5" eb="6">
      <t>タカ</t>
    </rPh>
    <rPh sb="8" eb="10">
      <t>サイジ</t>
    </rPh>
    <rPh sb="15" eb="16">
      <t>メイ</t>
    </rPh>
    <rPh sb="21" eb="22">
      <t>メイ</t>
    </rPh>
    <rPh sb="23" eb="24">
      <t>ノ</t>
    </rPh>
    <rPh sb="27" eb="28">
      <t>ニン</t>
    </rPh>
    <rPh sb="29" eb="30">
      <t>ゾウ</t>
    </rPh>
    <phoneticPr fontId="3"/>
  </si>
  <si>
    <t>市町村共同事業箱根町負担金(校務支援システム)</t>
  </si>
  <si>
    <t>下郡3町で様式の統一を図るための共同事業</t>
    <rPh sb="0" eb="2">
      <t>シモグン</t>
    </rPh>
    <rPh sb="3" eb="4">
      <t>マチ</t>
    </rPh>
    <rPh sb="5" eb="7">
      <t>ヨウシキ</t>
    </rPh>
    <rPh sb="8" eb="10">
      <t>トウイツ</t>
    </rPh>
    <rPh sb="11" eb="12">
      <t>ハカ</t>
    </rPh>
    <rPh sb="16" eb="20">
      <t>キョウドウジギョウ</t>
    </rPh>
    <phoneticPr fontId="3"/>
  </si>
  <si>
    <t>改修内容（R4進路相談用紙、R5支援級の成績通知書）</t>
    <rPh sb="0" eb="4">
      <t>カイシュウナイヨウ</t>
    </rPh>
    <rPh sb="7" eb="11">
      <t>シンロソウダン</t>
    </rPh>
    <rPh sb="11" eb="13">
      <t>ヨウシ</t>
    </rPh>
    <rPh sb="16" eb="19">
      <t>シエンキュウ</t>
    </rPh>
    <rPh sb="20" eb="25">
      <t>セイセキツウチショ</t>
    </rPh>
    <phoneticPr fontId="3"/>
  </si>
  <si>
    <t>町立ひなづる幼稚園保育料</t>
  </si>
  <si>
    <t>ひなづる幼稚園の預かり保育料</t>
    <rPh sb="4" eb="7">
      <t>ヨウチエン</t>
    </rPh>
    <rPh sb="8" eb="9">
      <t>アズ</t>
    </rPh>
    <rPh sb="11" eb="14">
      <t>ホイクリョウ</t>
    </rPh>
    <phoneticPr fontId="3"/>
  </si>
  <si>
    <t>実績の増加、延べ43人137時間の増（R4延べ84人206H、R5延べ127人343H）</t>
    <rPh sb="0" eb="2">
      <t>ジッセキ</t>
    </rPh>
    <rPh sb="3" eb="5">
      <t>ゾウカ</t>
    </rPh>
    <rPh sb="6" eb="7">
      <t>ノ</t>
    </rPh>
    <rPh sb="10" eb="11">
      <t>ニン</t>
    </rPh>
    <rPh sb="14" eb="16">
      <t>ジカン</t>
    </rPh>
    <rPh sb="17" eb="18">
      <t>ゾウ</t>
    </rPh>
    <rPh sb="21" eb="22">
      <t>ノ</t>
    </rPh>
    <rPh sb="25" eb="26">
      <t>ニン</t>
    </rPh>
    <rPh sb="33" eb="34">
      <t>ノ</t>
    </rPh>
    <rPh sb="38" eb="39">
      <t>ニン</t>
    </rPh>
    <phoneticPr fontId="3"/>
  </si>
  <si>
    <t>博物館観覧料</t>
  </si>
  <si>
    <t>博物館観覧料</t>
    <rPh sb="0" eb="3">
      <t>ハクブツカン</t>
    </rPh>
    <rPh sb="3" eb="6">
      <t>カンランリョウ</t>
    </rPh>
    <phoneticPr fontId="3"/>
  </si>
  <si>
    <t>団体数の減少（天候不良による海の学校中止が複数回あったため。）</t>
    <rPh sb="0" eb="3">
      <t>ダンタイスウ</t>
    </rPh>
    <rPh sb="4" eb="6">
      <t>ゲンショウ</t>
    </rPh>
    <rPh sb="7" eb="11">
      <t>テンコウフリョウ</t>
    </rPh>
    <rPh sb="14" eb="15">
      <t>ウミ</t>
    </rPh>
    <rPh sb="16" eb="18">
      <t>ガッコウ</t>
    </rPh>
    <rPh sb="18" eb="20">
      <t>チュウシ</t>
    </rPh>
    <rPh sb="21" eb="24">
      <t>フクスウカイ</t>
    </rPh>
    <phoneticPr fontId="3"/>
  </si>
  <si>
    <t>公民館使用料</t>
  </si>
  <si>
    <t>公民館会議室等の貸出使用料</t>
    <rPh sb="0" eb="3">
      <t>コウミンカン</t>
    </rPh>
    <rPh sb="3" eb="6">
      <t>カイギシツ</t>
    </rPh>
    <rPh sb="6" eb="7">
      <t>トウ</t>
    </rPh>
    <rPh sb="8" eb="10">
      <t>カシダシ</t>
    </rPh>
    <rPh sb="10" eb="13">
      <t>シヨウリョウ</t>
    </rPh>
    <phoneticPr fontId="3"/>
  </si>
  <si>
    <t>開館日数8日、延べ利用人数2,069人、使用件数25件増加</t>
    <rPh sb="0" eb="4">
      <t>カイカンニッスウ</t>
    </rPh>
    <rPh sb="5" eb="6">
      <t>ヒ</t>
    </rPh>
    <rPh sb="7" eb="8">
      <t>ノ</t>
    </rPh>
    <rPh sb="9" eb="13">
      <t>リヨウニンズウ</t>
    </rPh>
    <rPh sb="14" eb="19">
      <t>069ニン</t>
    </rPh>
    <rPh sb="20" eb="22">
      <t>シヨウ</t>
    </rPh>
    <rPh sb="22" eb="24">
      <t>ケンスウ</t>
    </rPh>
    <rPh sb="26" eb="27">
      <t>ケン</t>
    </rPh>
    <rPh sb="27" eb="29">
      <t>ゾウカ</t>
    </rPh>
    <phoneticPr fontId="3"/>
  </si>
  <si>
    <t>使用件数</t>
    <rPh sb="0" eb="2">
      <t>シヨウ</t>
    </rPh>
    <rPh sb="2" eb="4">
      <t>ケンスウ</t>
    </rPh>
    <phoneticPr fontId="3"/>
  </si>
  <si>
    <t>件</t>
    <rPh sb="0" eb="1">
      <t>ケン</t>
    </rPh>
    <phoneticPr fontId="3"/>
  </si>
  <si>
    <t>美術館観覧料</t>
  </si>
  <si>
    <t>美術館観覧料</t>
    <rPh sb="0" eb="3">
      <t>ビジュツカン</t>
    </rPh>
    <rPh sb="3" eb="6">
      <t>カンランリョウ</t>
    </rPh>
    <phoneticPr fontId="3"/>
  </si>
  <si>
    <t>開館日1日の減、有料観覧者数151人の増</t>
    <rPh sb="0" eb="3">
      <t>カイカンビ</t>
    </rPh>
    <rPh sb="4" eb="5">
      <t>ヒ</t>
    </rPh>
    <rPh sb="6" eb="7">
      <t>ゲン</t>
    </rPh>
    <rPh sb="8" eb="10">
      <t>ユウリョウ</t>
    </rPh>
    <rPh sb="10" eb="14">
      <t>カンランシャスウ</t>
    </rPh>
    <rPh sb="17" eb="18">
      <t>ニン</t>
    </rPh>
    <rPh sb="19" eb="20">
      <t>ゾウ</t>
    </rPh>
    <phoneticPr fontId="3"/>
  </si>
  <si>
    <t>屋外運動場施設使用料</t>
  </si>
  <si>
    <t>中学校グラウンド使用料</t>
    <rPh sb="0" eb="3">
      <t>チュウガッコウ</t>
    </rPh>
    <rPh sb="8" eb="11">
      <t>シヨウリョウ</t>
    </rPh>
    <phoneticPr fontId="3"/>
  </si>
  <si>
    <t>一部団体の利用回数減少</t>
    <rPh sb="0" eb="4">
      <t>イチブダンタイ</t>
    </rPh>
    <rPh sb="5" eb="9">
      <t>リヨウカイスウ</t>
    </rPh>
    <rPh sb="9" eb="11">
      <t>ゲンショウ</t>
    </rPh>
    <phoneticPr fontId="3"/>
  </si>
  <si>
    <t>町立体育館使用料</t>
  </si>
  <si>
    <t>町立体育館使用料</t>
    <rPh sb="0" eb="5">
      <t>チョウリツタイイクカン</t>
    </rPh>
    <rPh sb="5" eb="8">
      <t>シヨウリョウ</t>
    </rPh>
    <phoneticPr fontId="3"/>
  </si>
  <si>
    <t>団体数の増加</t>
    <rPh sb="0" eb="3">
      <t>ダンタイスウ</t>
    </rPh>
    <rPh sb="4" eb="6">
      <t>ゾウカ</t>
    </rPh>
    <phoneticPr fontId="3"/>
  </si>
  <si>
    <t>屋内運動場施設使用料</t>
  </si>
  <si>
    <t>小・中・岩ふれあい館体育館使用料</t>
    <rPh sb="0" eb="1">
      <t>ショウ</t>
    </rPh>
    <rPh sb="2" eb="3">
      <t>チュウ</t>
    </rPh>
    <rPh sb="4" eb="5">
      <t>イワ</t>
    </rPh>
    <rPh sb="9" eb="10">
      <t>カン</t>
    </rPh>
    <rPh sb="10" eb="13">
      <t>タイイクカン</t>
    </rPh>
    <rPh sb="13" eb="16">
      <t>シヨウリョウ</t>
    </rPh>
    <phoneticPr fontId="3"/>
  </si>
  <si>
    <t>要保護児童生徒援助費補助金</t>
  </si>
  <si>
    <t>経済的理由により就学が困難であると認められる児童生徒の保護者に対し、諸経費を援助</t>
    <rPh sb="0" eb="5">
      <t>ケイザイテキリユウ</t>
    </rPh>
    <rPh sb="8" eb="10">
      <t>シュウガクガ</t>
    </rPh>
    <rPh sb="10" eb="13">
      <t>コンナン</t>
    </rPh>
    <rPh sb="17" eb="18">
      <t>ミト</t>
    </rPh>
    <rPh sb="22" eb="24">
      <t>ジドウ</t>
    </rPh>
    <rPh sb="24" eb="26">
      <t>セイト</t>
    </rPh>
    <rPh sb="27" eb="30">
      <t>ホゴシャ</t>
    </rPh>
    <rPh sb="31" eb="32">
      <t>タイ</t>
    </rPh>
    <rPh sb="34" eb="37">
      <t>ショケイヒ</t>
    </rPh>
    <rPh sb="38" eb="40">
      <t>エンジョ</t>
    </rPh>
    <phoneticPr fontId="3"/>
  </si>
  <si>
    <t>R4は延べ93人、R5は延べ73人に支給。</t>
    <rPh sb="3" eb="4">
      <t>ノ</t>
    </rPh>
    <rPh sb="7" eb="8">
      <t>ニン</t>
    </rPh>
    <rPh sb="12" eb="13">
      <t>ノ</t>
    </rPh>
    <rPh sb="16" eb="17">
      <t>ニン</t>
    </rPh>
    <rPh sb="18" eb="20">
      <t>シキュウ</t>
    </rPh>
    <phoneticPr fontId="3"/>
  </si>
  <si>
    <t>特別支援教育就学奨励費補助金</t>
  </si>
  <si>
    <t>生涯のある児童生徒が小中学校の特別支援学級で学ぶ際の、保護者の負担軽減。</t>
    <rPh sb="0" eb="2">
      <t>ショウガイ</t>
    </rPh>
    <rPh sb="5" eb="9">
      <t>ジドウセイト</t>
    </rPh>
    <rPh sb="10" eb="14">
      <t>ショウチュウガッコウ</t>
    </rPh>
    <rPh sb="15" eb="21">
      <t>トクベツシエンガッキュウ</t>
    </rPh>
    <rPh sb="22" eb="23">
      <t>マナ</t>
    </rPh>
    <rPh sb="24" eb="25">
      <t>サイ</t>
    </rPh>
    <rPh sb="27" eb="30">
      <t>ホゴシャ</t>
    </rPh>
    <rPh sb="31" eb="35">
      <t>フタンケイゲン</t>
    </rPh>
    <phoneticPr fontId="3"/>
  </si>
  <si>
    <t>R4はコロナ臨交により給食費を無償化にしており、R5は通常どおり支給。</t>
    <rPh sb="6" eb="7">
      <t>リン</t>
    </rPh>
    <rPh sb="11" eb="13">
      <t>キュウショク</t>
    </rPh>
    <rPh sb="13" eb="14">
      <t>ヒ</t>
    </rPh>
    <rPh sb="15" eb="17">
      <t>ムショウ</t>
    </rPh>
    <rPh sb="17" eb="18">
      <t>カ</t>
    </rPh>
    <rPh sb="27" eb="29">
      <t>ツウジョウ</t>
    </rPh>
    <rPh sb="32" eb="34">
      <t>シキュウ</t>
    </rPh>
    <phoneticPr fontId="3"/>
  </si>
  <si>
    <t>理科教育設備整備費等補助金</t>
  </si>
  <si>
    <t>理科教育振興法に基づく整備費補助</t>
    <rPh sb="0" eb="4">
      <t>リカキョウイク</t>
    </rPh>
    <rPh sb="4" eb="7">
      <t>シンコウホウ</t>
    </rPh>
    <rPh sb="8" eb="9">
      <t>モト</t>
    </rPh>
    <rPh sb="11" eb="14">
      <t>セイビヒ</t>
    </rPh>
    <rPh sb="14" eb="16">
      <t>ホジョ</t>
    </rPh>
    <phoneticPr fontId="3"/>
  </si>
  <si>
    <t>対象経費の増加</t>
    <rPh sb="0" eb="2">
      <t>タイショウ</t>
    </rPh>
    <rPh sb="2" eb="4">
      <t>ケイヒ</t>
    </rPh>
    <rPh sb="5" eb="7">
      <t>ゾウカ</t>
    </rPh>
    <phoneticPr fontId="3"/>
  </si>
  <si>
    <t>07</t>
  </si>
  <si>
    <t>放課後子ども教室推進事業費補助金</t>
  </si>
  <si>
    <t>地域学校協働活動推進事業補助金</t>
  </si>
  <si>
    <t>日本語教育の総合的な体制づくり推進事業費補助金</t>
  </si>
  <si>
    <t>外国籍小中学生向けの日本語教室を開催</t>
    <rPh sb="0" eb="8">
      <t>ガイコクセキショウチュウガクセイム</t>
    </rPh>
    <rPh sb="10" eb="15">
      <t>ニホンゴキョウシツ</t>
    </rPh>
    <rPh sb="16" eb="18">
      <t>カイサイ</t>
    </rPh>
    <phoneticPr fontId="3"/>
  </si>
  <si>
    <t>生徒の学校行事等により実施回数の減少</t>
    <rPh sb="0" eb="2">
      <t>セイト</t>
    </rPh>
    <rPh sb="3" eb="7">
      <t>ガッコウギョウジ</t>
    </rPh>
    <rPh sb="7" eb="8">
      <t>トウ</t>
    </rPh>
    <rPh sb="11" eb="15">
      <t>ジッシカイスウ</t>
    </rPh>
    <rPh sb="16" eb="18">
      <t>ゲンショウ</t>
    </rPh>
    <phoneticPr fontId="3"/>
  </si>
  <si>
    <t>公立幼稚園等安心・安全対策支援事業費補助金</t>
  </si>
  <si>
    <t>学校保健安全法施行規則の改正に伴い、幼稚園送迎バスへの安全装置の設置が義務付けられたことに伴う、補助金</t>
    <rPh sb="0" eb="11">
      <t>ガッコウホケンアンゼンホウセコウキソク</t>
    </rPh>
    <rPh sb="12" eb="14">
      <t>カイセイ</t>
    </rPh>
    <rPh sb="15" eb="16">
      <t>トモナ</t>
    </rPh>
    <rPh sb="18" eb="21">
      <t>ヨウチエン</t>
    </rPh>
    <rPh sb="21" eb="23">
      <t>ソウゲイ</t>
    </rPh>
    <rPh sb="27" eb="31">
      <t>アンゼンソウチ</t>
    </rPh>
    <rPh sb="32" eb="34">
      <t>セッチ</t>
    </rPh>
    <rPh sb="35" eb="38">
      <t>ギムヅ</t>
    </rPh>
    <rPh sb="45" eb="46">
      <t>トモナ</t>
    </rPh>
    <rPh sb="48" eb="51">
      <t>ホジョキン</t>
    </rPh>
    <phoneticPr fontId="3"/>
  </si>
  <si>
    <t>R4年度は法改正前のため実施なし</t>
    <rPh sb="2" eb="4">
      <t>ネンド</t>
    </rPh>
    <rPh sb="5" eb="8">
      <t>ホウカイセイ</t>
    </rPh>
    <rPh sb="8" eb="9">
      <t>マエ</t>
    </rPh>
    <rPh sb="12" eb="14">
      <t>ジッシ</t>
    </rPh>
    <phoneticPr fontId="3"/>
  </si>
  <si>
    <t>09</t>
  </si>
  <si>
    <t>青少年行政推進事業交付金</t>
  </si>
  <si>
    <t>かながわ学びづくり推進地域研究委託金</t>
  </si>
  <si>
    <t>小中学校の学力向上を目指した、県教委からの委託</t>
    <rPh sb="0" eb="4">
      <t>ショウチュウガッコウ</t>
    </rPh>
    <rPh sb="5" eb="9">
      <t>ガクリョクコウジョウ</t>
    </rPh>
    <rPh sb="10" eb="12">
      <t>メザ</t>
    </rPh>
    <rPh sb="15" eb="18">
      <t>ケンキョウイ</t>
    </rPh>
    <rPh sb="21" eb="23">
      <t>イタク</t>
    </rPh>
    <phoneticPr fontId="3"/>
  </si>
  <si>
    <t>R4は消耗品をメインに購入していたが、R5は講演（講師謝礼）に重点を置いた</t>
    <rPh sb="3" eb="6">
      <t>ショウモウヒン</t>
    </rPh>
    <rPh sb="11" eb="13">
      <t>コウニュウ</t>
    </rPh>
    <rPh sb="22" eb="24">
      <t>コウエン</t>
    </rPh>
    <rPh sb="25" eb="29">
      <t>コウシシャレイ</t>
    </rPh>
    <rPh sb="31" eb="33">
      <t>ジュウテン</t>
    </rPh>
    <rPh sb="34" eb="35">
      <t>オ</t>
    </rPh>
    <phoneticPr fontId="3"/>
  </si>
  <si>
    <t>16</t>
  </si>
  <si>
    <t>財産収入</t>
  </si>
  <si>
    <t>美術館図録等売払収入</t>
  </si>
  <si>
    <t>美術館で販売しているグッズの売上</t>
    <rPh sb="0" eb="3">
      <t>ビジュツカン</t>
    </rPh>
    <rPh sb="4" eb="6">
      <t>ハンバイ</t>
    </rPh>
    <rPh sb="14" eb="16">
      <t>ウリアゲ</t>
    </rPh>
    <phoneticPr fontId="3"/>
  </si>
  <si>
    <t>町立小学校に対する寄附金</t>
  </si>
  <si>
    <t>スクールバス利用者からの寄附金</t>
    <rPh sb="6" eb="9">
      <t>リヨウシャ</t>
    </rPh>
    <rPh sb="12" eb="15">
      <t>キフキン</t>
    </rPh>
    <phoneticPr fontId="3"/>
  </si>
  <si>
    <t>利用者の減少</t>
    <rPh sb="0" eb="3">
      <t>リヨウシャ</t>
    </rPh>
    <rPh sb="4" eb="6">
      <t>ゲンショウ</t>
    </rPh>
    <phoneticPr fontId="3"/>
  </si>
  <si>
    <t>町立ひなづる幼稚園に対する寄附金</t>
  </si>
  <si>
    <t>園バス利用者からの寄附金</t>
    <rPh sb="0" eb="1">
      <t>エン</t>
    </rPh>
    <rPh sb="3" eb="5">
      <t>リヨウ</t>
    </rPh>
    <rPh sb="5" eb="6">
      <t>シャ</t>
    </rPh>
    <rPh sb="9" eb="12">
      <t>キフキン</t>
    </rPh>
    <phoneticPr fontId="3"/>
  </si>
  <si>
    <t>奨学基金繰入金</t>
  </si>
  <si>
    <t>入学支度金へ充当するための基金繰入</t>
    <rPh sb="0" eb="2">
      <t>ニュウガク</t>
    </rPh>
    <rPh sb="2" eb="4">
      <t>シタク</t>
    </rPh>
    <rPh sb="4" eb="5">
      <t>キン</t>
    </rPh>
    <rPh sb="6" eb="8">
      <t>ジュウトウ</t>
    </rPh>
    <rPh sb="13" eb="15">
      <t>キキン</t>
    </rPh>
    <rPh sb="15" eb="17">
      <t>クリイレ</t>
    </rPh>
    <phoneticPr fontId="3"/>
  </si>
  <si>
    <t>支給対象者の増加（R4/3名→R5/7名）</t>
    <rPh sb="0" eb="5">
      <t>シキュウタイショウシャ</t>
    </rPh>
    <rPh sb="6" eb="8">
      <t>ゾウカ</t>
    </rPh>
    <rPh sb="13" eb="14">
      <t>メイ</t>
    </rPh>
    <rPh sb="19" eb="20">
      <t>メイ</t>
    </rPh>
    <phoneticPr fontId="3"/>
  </si>
  <si>
    <t>学校図書等整備基金繰入金</t>
  </si>
  <si>
    <t>学校図書整備基金からの繰入</t>
    <rPh sb="0" eb="8">
      <t>ガッコウトショセイビキキン</t>
    </rPh>
    <rPh sb="11" eb="12">
      <t>ク</t>
    </rPh>
    <rPh sb="12" eb="13">
      <t>イ</t>
    </rPh>
    <phoneticPr fontId="3"/>
  </si>
  <si>
    <t>R4は教育推進事業、小中学校、図書館へ繰り出し</t>
    <rPh sb="3" eb="9">
      <t>キョウイクスイシンジギョウ</t>
    </rPh>
    <rPh sb="10" eb="14">
      <t>ショウチュウガッコウ</t>
    </rPh>
    <rPh sb="15" eb="18">
      <t>トショカン</t>
    </rPh>
    <rPh sb="19" eb="20">
      <t>ク</t>
    </rPh>
    <rPh sb="21" eb="22">
      <t>ダ</t>
    </rPh>
    <phoneticPr fontId="3"/>
  </si>
  <si>
    <t>美術館運営基金繰入金</t>
  </si>
  <si>
    <t>美術館運営基金からの繰り入れ</t>
    <rPh sb="0" eb="3">
      <t>ビジュツカン</t>
    </rPh>
    <rPh sb="3" eb="5">
      <t>ウンエイ</t>
    </rPh>
    <rPh sb="5" eb="7">
      <t>キキン</t>
    </rPh>
    <rPh sb="10" eb="11">
      <t>ク</t>
    </rPh>
    <rPh sb="12" eb="13">
      <t>イ</t>
    </rPh>
    <phoneticPr fontId="3"/>
  </si>
  <si>
    <t>R４は美術館施設管理事業へ繰り出し</t>
    <rPh sb="3" eb="6">
      <t>ビジュツカン</t>
    </rPh>
    <rPh sb="6" eb="8">
      <t>シセツ</t>
    </rPh>
    <rPh sb="8" eb="12">
      <t>カンリジギョウ</t>
    </rPh>
    <rPh sb="13" eb="14">
      <t>ク</t>
    </rPh>
    <rPh sb="15" eb="16">
      <t>ダ</t>
    </rPh>
    <phoneticPr fontId="3"/>
  </si>
  <si>
    <t>008</t>
  </si>
  <si>
    <t>公民館複写機使用料</t>
  </si>
  <si>
    <t>公民館複写機及び印刷機の使用料</t>
    <rPh sb="0" eb="3">
      <t>コウミンカン</t>
    </rPh>
    <rPh sb="3" eb="6">
      <t>フクシャキ</t>
    </rPh>
    <rPh sb="6" eb="7">
      <t>オヨ</t>
    </rPh>
    <rPh sb="8" eb="11">
      <t>インサツキ</t>
    </rPh>
    <rPh sb="12" eb="14">
      <t>シヨウ</t>
    </rPh>
    <rPh sb="14" eb="15">
      <t>リョウ</t>
    </rPh>
    <phoneticPr fontId="3"/>
  </si>
  <si>
    <t>009</t>
  </si>
  <si>
    <t>町民センター自動販売機電気料</t>
  </si>
  <si>
    <t>町民センターに設置してある自販機の電気料</t>
    <rPh sb="0" eb="2">
      <t>チョウミン</t>
    </rPh>
    <rPh sb="7" eb="9">
      <t>セッチ</t>
    </rPh>
    <rPh sb="13" eb="16">
      <t>ジハンキ</t>
    </rPh>
    <rPh sb="17" eb="20">
      <t>デンキリョウ</t>
    </rPh>
    <phoneticPr fontId="3"/>
  </si>
  <si>
    <t>物価高騰による増</t>
    <rPh sb="0" eb="2">
      <t>ブッカ</t>
    </rPh>
    <rPh sb="2" eb="4">
      <t>コウトウ</t>
    </rPh>
    <rPh sb="7" eb="8">
      <t>ゾウ</t>
    </rPh>
    <phoneticPr fontId="3"/>
  </si>
  <si>
    <t>013</t>
  </si>
  <si>
    <t>図書館複写機使用料</t>
  </si>
  <si>
    <t>図書館複写機及び印刷機の使用料</t>
    <rPh sb="0" eb="3">
      <t>トショカン</t>
    </rPh>
    <rPh sb="3" eb="6">
      <t>フクシャキ</t>
    </rPh>
    <rPh sb="6" eb="7">
      <t>オヨ</t>
    </rPh>
    <rPh sb="8" eb="11">
      <t>インサツキ</t>
    </rPh>
    <rPh sb="12" eb="14">
      <t>シヨウ</t>
    </rPh>
    <rPh sb="14" eb="15">
      <t>リョウ</t>
    </rPh>
    <phoneticPr fontId="3"/>
  </si>
  <si>
    <t>前年度ほぼ同額</t>
    <rPh sb="0" eb="3">
      <t>ゼンネンド</t>
    </rPh>
    <rPh sb="5" eb="7">
      <t>ドウガク</t>
    </rPh>
    <phoneticPr fontId="3"/>
  </si>
  <si>
    <t>町立体育館自動販売機電気料</t>
  </si>
  <si>
    <t>自動販売機設置に係る電気代</t>
    <rPh sb="0" eb="5">
      <t>ジドウハンバイキ</t>
    </rPh>
    <rPh sb="5" eb="7">
      <t>セッチ</t>
    </rPh>
    <rPh sb="8" eb="9">
      <t>カカ</t>
    </rPh>
    <rPh sb="10" eb="13">
      <t>デンキダイ</t>
    </rPh>
    <phoneticPr fontId="3"/>
  </si>
  <si>
    <t>電気代の高騰による増加</t>
    <rPh sb="0" eb="3">
      <t>デンキダイ</t>
    </rPh>
    <rPh sb="4" eb="6">
      <t>コウトウ</t>
    </rPh>
    <rPh sb="9" eb="11">
      <t>ゾウカ</t>
    </rPh>
    <phoneticPr fontId="3"/>
  </si>
  <si>
    <t>034</t>
  </si>
  <si>
    <t>海の学びミュージアムサポート事業補助金</t>
  </si>
  <si>
    <t>日本海事科学振興財団が運営する船の科学館からの補助金（ミュージアムサポートA）</t>
  </si>
  <si>
    <t>実際に支出した額が支給されるため。</t>
    <rPh sb="0" eb="2">
      <t>ジッサイ</t>
    </rPh>
    <rPh sb="3" eb="5">
      <t>シシュツ</t>
    </rPh>
    <rPh sb="7" eb="8">
      <t>ガク</t>
    </rPh>
    <rPh sb="9" eb="11">
      <t>シキュウ</t>
    </rPh>
    <phoneticPr fontId="3"/>
  </si>
  <si>
    <t>044</t>
  </si>
  <si>
    <t>町民センター自動販売機管理手数料</t>
  </si>
  <si>
    <t>町民センターに設置してある自販機の販売手数料</t>
    <rPh sb="0" eb="2">
      <t>チョウミン</t>
    </rPh>
    <rPh sb="7" eb="9">
      <t>セッチ</t>
    </rPh>
    <rPh sb="13" eb="16">
      <t>ジハンキ</t>
    </rPh>
    <rPh sb="17" eb="19">
      <t>ハンバイ</t>
    </rPh>
    <rPh sb="19" eb="22">
      <t>テスウリョウ</t>
    </rPh>
    <phoneticPr fontId="3"/>
  </si>
  <si>
    <t>販売数減少に伴う減</t>
    <rPh sb="0" eb="3">
      <t>ハンバイスウ</t>
    </rPh>
    <rPh sb="3" eb="5">
      <t>ゲンショウ</t>
    </rPh>
    <rPh sb="6" eb="7">
      <t>トモナ</t>
    </rPh>
    <rPh sb="8" eb="9">
      <t>ゲン</t>
    </rPh>
    <phoneticPr fontId="3"/>
  </si>
  <si>
    <t>045</t>
  </si>
  <si>
    <t>町立体育館自動販売機管理手数料</t>
  </si>
  <si>
    <t>自動販売機設置に係る手数料</t>
    <rPh sb="0" eb="5">
      <t>ジドウハンバイキ</t>
    </rPh>
    <rPh sb="5" eb="7">
      <t>セッチ</t>
    </rPh>
    <rPh sb="8" eb="9">
      <t>カカ</t>
    </rPh>
    <rPh sb="10" eb="13">
      <t>テスウリョウ</t>
    </rPh>
    <phoneticPr fontId="3"/>
  </si>
  <si>
    <t>R4は請求先が２つあったため</t>
    <rPh sb="3" eb="6">
      <t>セイキュウサキ</t>
    </rPh>
    <phoneticPr fontId="3"/>
  </si>
  <si>
    <t>053</t>
  </si>
  <si>
    <t>海の学びミュージアムサポート事業補助金（博学連携）</t>
  </si>
  <si>
    <t>日本海事科学振興財団が運営する船の科学館からの補助金（ミュージアムサポートB）</t>
    <phoneticPr fontId="3"/>
  </si>
  <si>
    <t>R4年度は助成金の申請を見送ったため。</t>
    <rPh sb="2" eb="4">
      <t>ネンド</t>
    </rPh>
    <rPh sb="5" eb="8">
      <t>ジョセイキン</t>
    </rPh>
    <rPh sb="9" eb="11">
      <t>シンセイ</t>
    </rPh>
    <rPh sb="12" eb="14">
      <t>ミオク</t>
    </rPh>
    <phoneticPr fontId="3"/>
  </si>
  <si>
    <t>088</t>
  </si>
  <si>
    <t>管外一時預かり保育受託負担金</t>
  </si>
  <si>
    <t>町外に居住しひなづる幼稚園に通っている園児の一時預かり保育の受託㈮</t>
    <rPh sb="22" eb="25">
      <t>イチジアズ</t>
    </rPh>
    <rPh sb="27" eb="29">
      <t>ホイク</t>
    </rPh>
    <rPh sb="30" eb="33">
      <t>ジュタクキン</t>
    </rPh>
    <phoneticPr fontId="3"/>
  </si>
  <si>
    <t>R5年度より湯河原町と契約</t>
    <rPh sb="2" eb="4">
      <t>ネンド</t>
    </rPh>
    <rPh sb="6" eb="10">
      <t>ユガワラマチ</t>
    </rPh>
    <rPh sb="11" eb="13">
      <t>ケイヤク</t>
    </rPh>
    <phoneticPr fontId="3"/>
  </si>
  <si>
    <t>地方譲与税</t>
  </si>
  <si>
    <t>地方揮発油譲与税</t>
  </si>
  <si>
    <t>財務課</t>
  </si>
  <si>
    <t>ー</t>
    <phoneticPr fontId="3"/>
  </si>
  <si>
    <t>自動車重量譲与税</t>
  </si>
  <si>
    <t>利子割交付金</t>
  </si>
  <si>
    <t>配当割交付金</t>
  </si>
  <si>
    <t>上場株式などの配当にかかる税の一部59.4％（政令で定める率 (99/100)を乗じて得た額の3/5）を個人県民税の収入率の割合に応じて神奈川県から市町村に交付されるもので、8月、12月、3月の年３回の交付となります。</t>
    <phoneticPr fontId="3"/>
  </si>
  <si>
    <t>株式等譲渡所得割交付金</t>
  </si>
  <si>
    <t>株式等の譲渡をする際に課税される県税の一部59.4％（政令で定める率(99/100)を乗じて得た額の3/5）を個人県民税の収入率の割合に応じて神奈川県から市町村に交付されるもので、3月に年１回の交付となります。</t>
    <phoneticPr fontId="3"/>
  </si>
  <si>
    <t>法人事業税交付金</t>
  </si>
  <si>
    <t>神奈川県における法人事業税収入額の7.7％分を県内市町村へ市町村内の従業者数割合により按分して交付する。</t>
    <phoneticPr fontId="3"/>
  </si>
  <si>
    <t>地方消費税交付金</t>
  </si>
  <si>
    <t>地方消費税額の1/2に相当する額を国勢調査による人口と経済センサスによる従業者数により按分し県から町に交付されるもので、6月、9月、12月、3月に年４回の交付となります。</t>
  </si>
  <si>
    <t>08</t>
  </si>
  <si>
    <t>環境性能割交付金</t>
  </si>
  <si>
    <t>令和元年10月1日以降、自動車取得税が廃止され、環境性能割が導入されました。それに伴い自動車取得税交付金が環境性能割交付金となり普通自動車の環境性能割を神奈川県が町に交付するもので、8月、12月、3月の年３回の交付となります。</t>
  </si>
  <si>
    <t>地方特例交付金</t>
  </si>
  <si>
    <t>個人住民税減収補填特例交付金</t>
  </si>
  <si>
    <t>平成20年度より実施されている住民税における住宅借入金等特別控除に伴う減収分を補填するもので、4月、9月に年２回の交付となります。</t>
    <phoneticPr fontId="3"/>
  </si>
  <si>
    <t>10</t>
  </si>
  <si>
    <t>地方交付税</t>
  </si>
  <si>
    <t>普通交付税</t>
  </si>
  <si>
    <t>地方公共団体間の財源の不均衡を調整し、一定の行政サービスを提供できるよう財源を保障するもの。</t>
    <phoneticPr fontId="3"/>
  </si>
  <si>
    <t>特別交付税</t>
  </si>
  <si>
    <t>11</t>
  </si>
  <si>
    <t>交通安全対策特別交付金</t>
  </si>
  <si>
    <t>町が単独で行う道路交通安全施設整備の経費に充てるための財源と交通安全施設整備して交付されるもので、町の区域内における交通事故発生件数、人口集中地区人口及び改良済道路延長（２：１：１の割合）を基礎として県から町へ交付されるもので、9月、3月に年２回の交付となります。</t>
    <phoneticPr fontId="3"/>
  </si>
  <si>
    <t>真鶴町・湯河原町共有土地管理事務負担金</t>
  </si>
  <si>
    <t>真鶴町と湯河原町の共有土地に関する管理事務を当町が行っている ことから、事務に係る経費の内湯河原町の負担分を計上するもの。</t>
  </si>
  <si>
    <t>宮ノ前レストハウス使用料</t>
  </si>
  <si>
    <t>宮ノ前レストハウス貸付に係る使用料(丸入水産）</t>
    <rPh sb="18" eb="20">
      <t>マルイ</t>
    </rPh>
    <rPh sb="20" eb="22">
      <t>スイサン</t>
    </rPh>
    <phoneticPr fontId="3"/>
  </si>
  <si>
    <t>造船所使用料</t>
  </si>
  <si>
    <t>造船所貸付に係る使用料(真鶴ベイマリーナ)</t>
    <rPh sb="12" eb="14">
      <t>マナヅル</t>
    </rPh>
    <phoneticPr fontId="3"/>
  </si>
  <si>
    <t>行政財産目的外使用料</t>
  </si>
  <si>
    <t>行政財産の目的外使用に係る使用料(NTT・東京電力・ドコモ・職員駐輪場)</t>
    <rPh sb="21" eb="25">
      <t>トウキョウデンリョク</t>
    </rPh>
    <rPh sb="30" eb="32">
      <t>ショクイン</t>
    </rPh>
    <rPh sb="32" eb="35">
      <t>チュウリンジョウ</t>
    </rPh>
    <phoneticPr fontId="3"/>
  </si>
  <si>
    <t>市町村自治基盤強化総合補助金</t>
  </si>
  <si>
    <t>市町村の広域連携事業や地域の課題解決への取組みに対して県から交付される補助金</t>
    <phoneticPr fontId="3"/>
  </si>
  <si>
    <t>町有土地貸地料（石丁場等）</t>
  </si>
  <si>
    <t>町有土地（石丁場等）貸付に係る貸地料</t>
    <phoneticPr fontId="3"/>
  </si>
  <si>
    <t>埋戻し土量の減</t>
    <rPh sb="0" eb="2">
      <t>ウメモド</t>
    </rPh>
    <rPh sb="3" eb="5">
      <t>ドリョウ</t>
    </rPh>
    <rPh sb="6" eb="7">
      <t>ゲン</t>
    </rPh>
    <phoneticPr fontId="3"/>
  </si>
  <si>
    <t>受入予定土量30,775㎥</t>
    <rPh sb="0" eb="2">
      <t>ウケイ</t>
    </rPh>
    <rPh sb="2" eb="4">
      <t>ヨテイ</t>
    </rPh>
    <rPh sb="4" eb="6">
      <t>ドリョウ</t>
    </rPh>
    <phoneticPr fontId="3"/>
  </si>
  <si>
    <t>町有土地貸地料（石丁場等）（滞納繰越分）</t>
  </si>
  <si>
    <t>町有土地（石丁場等）貸付に係る貸地料のうち滞納繰越分のもの</t>
  </si>
  <si>
    <t>従前からの滞納者であるが、誓約を交わすなど徐々にではあるが減少</t>
    <rPh sb="0" eb="2">
      <t>ジュウゼン</t>
    </rPh>
    <rPh sb="5" eb="8">
      <t>タイノウシャ</t>
    </rPh>
    <rPh sb="13" eb="15">
      <t>セイヤク</t>
    </rPh>
    <rPh sb="16" eb="17">
      <t>カ</t>
    </rPh>
    <rPh sb="21" eb="23">
      <t>ジョジョ</t>
    </rPh>
    <rPh sb="29" eb="31">
      <t>ゲンショウ</t>
    </rPh>
    <phoneticPr fontId="3"/>
  </si>
  <si>
    <t>滞納分の収入額の減</t>
    <rPh sb="0" eb="2">
      <t>タイノウ</t>
    </rPh>
    <rPh sb="2" eb="3">
      <t>ブン</t>
    </rPh>
    <rPh sb="4" eb="6">
      <t>シュウニュウ</t>
    </rPh>
    <rPh sb="6" eb="7">
      <t>ガク</t>
    </rPh>
    <rPh sb="8" eb="9">
      <t>ゲン</t>
    </rPh>
    <phoneticPr fontId="3"/>
  </si>
  <si>
    <t>町有土地貸地料（東京電力）</t>
  </si>
  <si>
    <t>東京電力への町有土地貸付に係る貸地料</t>
    <phoneticPr fontId="3"/>
  </si>
  <si>
    <t>町有土地貸地料（琴ケ浜駐車場）</t>
  </si>
  <si>
    <t>観光協会に対し琴ケ浜広場を有料駐車場として貸付けその収益から必要経費を除いた額を貸付収入とするもの。</t>
    <phoneticPr fontId="3"/>
  </si>
  <si>
    <t>駐車場利用台数（有料）の減</t>
    <rPh sb="0" eb="3">
      <t>チュウシャジョウ</t>
    </rPh>
    <rPh sb="3" eb="5">
      <t>リヨウ</t>
    </rPh>
    <rPh sb="5" eb="7">
      <t>ダイスウ</t>
    </rPh>
    <rPh sb="8" eb="10">
      <t>ユウリョウ</t>
    </rPh>
    <rPh sb="12" eb="13">
      <t>ゲン</t>
    </rPh>
    <phoneticPr fontId="3"/>
  </si>
  <si>
    <t>電柱等設置料</t>
  </si>
  <si>
    <t>電柱等の設置を目的とした町有土地貸付に係る貸地料</t>
    <phoneticPr fontId="3"/>
  </si>
  <si>
    <t>高圧鉄塔線下補償料（ＪＲ東日本）</t>
  </si>
  <si>
    <t>3年に1度の線下補償(JR東日本)</t>
    <rPh sb="1" eb="2">
      <t>ネン</t>
    </rPh>
    <rPh sb="4" eb="5">
      <t>ド</t>
    </rPh>
    <rPh sb="6" eb="7">
      <t>セン</t>
    </rPh>
    <rPh sb="7" eb="8">
      <t>シタ</t>
    </rPh>
    <rPh sb="8" eb="10">
      <t>ホショウ</t>
    </rPh>
    <rPh sb="13" eb="16">
      <t>ヒガシニホン</t>
    </rPh>
    <phoneticPr fontId="3"/>
  </si>
  <si>
    <t>高圧鉄塔線下補償料（東京電力）</t>
  </si>
  <si>
    <t>町有地内を東京電力設置の高圧鉄塔線が横切っていることに対する線下補償料。</t>
    <phoneticPr fontId="3"/>
  </si>
  <si>
    <t>町有施設貸付料</t>
  </si>
  <si>
    <t>町有施設貸付に係る貸付料</t>
  </si>
  <si>
    <t>みどり基金繰替運用利子</t>
  </si>
  <si>
    <t>平成18年度上水道事業会計への貸付に伴う利子</t>
    <rPh sb="15" eb="17">
      <t>カシツケ</t>
    </rPh>
    <rPh sb="18" eb="19">
      <t>トモナ</t>
    </rPh>
    <phoneticPr fontId="3"/>
  </si>
  <si>
    <t>テレビ神奈川株式配当金</t>
  </si>
  <si>
    <t>町有土地売払収入</t>
  </si>
  <si>
    <t>町有地(普通財産)の売り払いに伴う収入</t>
    <rPh sb="0" eb="3">
      <t>チョウユウチ</t>
    </rPh>
    <rPh sb="4" eb="8">
      <t>フツウザイサン</t>
    </rPh>
    <rPh sb="10" eb="11">
      <t>ウ</t>
    </rPh>
    <rPh sb="12" eb="13">
      <t>ハラ</t>
    </rPh>
    <rPh sb="15" eb="16">
      <t>トモナ</t>
    </rPh>
    <rPh sb="17" eb="19">
      <t>シュウニュウ</t>
    </rPh>
    <phoneticPr fontId="3"/>
  </si>
  <si>
    <t>ふるさと応援基金寄附金</t>
  </si>
  <si>
    <t>真鶴町のまちづくりを応援する個人又は団体からの寄附金</t>
    <phoneticPr fontId="3"/>
  </si>
  <si>
    <t>700万円</t>
    <rPh sb="3" eb="4">
      <t>マン</t>
    </rPh>
    <rPh sb="4" eb="5">
      <t>エン</t>
    </rPh>
    <phoneticPr fontId="3"/>
  </si>
  <si>
    <t>814万9千円</t>
    <rPh sb="3" eb="4">
      <t>マン</t>
    </rPh>
    <rPh sb="5" eb="6">
      <t>セン</t>
    </rPh>
    <rPh sb="6" eb="7">
      <t>エン</t>
    </rPh>
    <phoneticPr fontId="3"/>
  </si>
  <si>
    <t>財政調整基金繰入金</t>
  </si>
  <si>
    <t>自治体における年度間の不均衡を調整するための財政調整基金からの繰り入れるもの</t>
    <rPh sb="0" eb="3">
      <t>ジチタイ</t>
    </rPh>
    <rPh sb="7" eb="10">
      <t>ネンドカン</t>
    </rPh>
    <rPh sb="11" eb="14">
      <t>フキンコウ</t>
    </rPh>
    <rPh sb="15" eb="17">
      <t>チョウセイ</t>
    </rPh>
    <rPh sb="22" eb="24">
      <t>ザイセイ</t>
    </rPh>
    <rPh sb="24" eb="26">
      <t>チョウセイ</t>
    </rPh>
    <rPh sb="26" eb="28">
      <t>キキン</t>
    </rPh>
    <rPh sb="31" eb="32">
      <t>ク</t>
    </rPh>
    <rPh sb="33" eb="34">
      <t>イ</t>
    </rPh>
    <phoneticPr fontId="3"/>
  </si>
  <si>
    <t>ふるさと応援基金繰入金</t>
  </si>
  <si>
    <t>ふるさと応援基金を一般会計に繰り入れるもの</t>
    <phoneticPr fontId="3"/>
  </si>
  <si>
    <t>水道事業会計繰入金</t>
  </si>
  <si>
    <t>一般会計から水道事業会計へ繰り入れるもの</t>
    <rPh sb="0" eb="4">
      <t>イッパンカイケイ</t>
    </rPh>
    <rPh sb="6" eb="12">
      <t>スイドウジギョウカイケイ</t>
    </rPh>
    <rPh sb="13" eb="14">
      <t>ク</t>
    </rPh>
    <rPh sb="15" eb="16">
      <t>イ</t>
    </rPh>
    <phoneticPr fontId="3"/>
  </si>
  <si>
    <t>下水道事業会計繰入金</t>
  </si>
  <si>
    <t>一般会計から下水道事業会計へ繰り入れるもの</t>
    <rPh sb="0" eb="4">
      <t>イッパンカイケイ</t>
    </rPh>
    <rPh sb="6" eb="7">
      <t>ゲ</t>
    </rPh>
    <rPh sb="7" eb="13">
      <t>スイドウジギョウカイケイ</t>
    </rPh>
    <rPh sb="14" eb="15">
      <t>ク</t>
    </rPh>
    <rPh sb="16" eb="17">
      <t>イ</t>
    </rPh>
    <phoneticPr fontId="3"/>
  </si>
  <si>
    <t>19</t>
  </si>
  <si>
    <t>繰越金</t>
  </si>
  <si>
    <t>前年度繰越金</t>
  </si>
  <si>
    <t>前年度決算に伴う一般会計繰越金</t>
    <rPh sb="0" eb="3">
      <t>ゼンネンド</t>
    </rPh>
    <rPh sb="3" eb="5">
      <t>ケッサン</t>
    </rPh>
    <rPh sb="6" eb="7">
      <t>トモナ</t>
    </rPh>
    <rPh sb="8" eb="12">
      <t>イッパンカイケイ</t>
    </rPh>
    <rPh sb="12" eb="15">
      <t>クリコシキン</t>
    </rPh>
    <phoneticPr fontId="3"/>
  </si>
  <si>
    <t>繰越明許費繰越分</t>
  </si>
  <si>
    <t>前年度から引き続き次年度に執行を予定する事業に係る繰越金</t>
    <rPh sb="0" eb="3">
      <t>ゼンネンド</t>
    </rPh>
    <rPh sb="5" eb="6">
      <t>ヒ</t>
    </rPh>
    <rPh sb="7" eb="8">
      <t>ツヅ</t>
    </rPh>
    <rPh sb="9" eb="12">
      <t>ジネンド</t>
    </rPh>
    <rPh sb="13" eb="15">
      <t>シッコウ</t>
    </rPh>
    <rPh sb="16" eb="18">
      <t>ヨテイ</t>
    </rPh>
    <rPh sb="20" eb="22">
      <t>ジギョウ</t>
    </rPh>
    <rPh sb="23" eb="24">
      <t>カカ</t>
    </rPh>
    <rPh sb="25" eb="27">
      <t>クリコシ</t>
    </rPh>
    <rPh sb="27" eb="28">
      <t>キン</t>
    </rPh>
    <phoneticPr fontId="3"/>
  </si>
  <si>
    <t>事故繰越し繰越分</t>
  </si>
  <si>
    <t>前年度から引き続き次年度に執行を予定する事業に係る繰越金</t>
    <rPh sb="0" eb="3">
      <t>ゼンネンド</t>
    </rPh>
    <phoneticPr fontId="3"/>
  </si>
  <si>
    <t>水道事業会計貸付金元利収入</t>
  </si>
  <si>
    <t>平成17年度上水道事業会計貸付金(旧土地開発基金元金)に伴う利子</t>
    <rPh sb="28" eb="29">
      <t>トモナ</t>
    </rPh>
    <rPh sb="30" eb="32">
      <t>リシ</t>
    </rPh>
    <phoneticPr fontId="3"/>
  </si>
  <si>
    <t>011</t>
  </si>
  <si>
    <t>市町村振興協会市町村交付金</t>
  </si>
  <si>
    <t>ｻﾏｰ・ﾊﾛｳｨﾝｼﾞｬﾝﾎﾞ宝くじの売り上げの一部が、県市町村振興協会を介し、市町村の規模に応じて交付される。</t>
  </si>
  <si>
    <t>065</t>
  </si>
  <si>
    <t>立木伐採補償料</t>
  </si>
  <si>
    <t>町有地内樹木伐採に伴う補償(JR・東京電力)</t>
    <rPh sb="0" eb="3">
      <t>チョウユウチ</t>
    </rPh>
    <rPh sb="3" eb="4">
      <t>ナイ</t>
    </rPh>
    <rPh sb="4" eb="6">
      <t>ジュモク</t>
    </rPh>
    <rPh sb="6" eb="8">
      <t>バッサイ</t>
    </rPh>
    <rPh sb="9" eb="10">
      <t>トモナ</t>
    </rPh>
    <rPh sb="11" eb="13">
      <t>ホショウ</t>
    </rPh>
    <rPh sb="17" eb="21">
      <t>トウキョウデンリョク</t>
    </rPh>
    <phoneticPr fontId="3"/>
  </si>
  <si>
    <t>071</t>
  </si>
  <si>
    <t>自動車事故共済金</t>
  </si>
  <si>
    <t>庁用車の廃車等に伴う共済保険からの戻入</t>
    <rPh sb="0" eb="3">
      <t>チョウヨウシャ</t>
    </rPh>
    <rPh sb="4" eb="6">
      <t>ハイシャ</t>
    </rPh>
    <rPh sb="6" eb="7">
      <t>トウ</t>
    </rPh>
    <rPh sb="8" eb="9">
      <t>トモナ</t>
    </rPh>
    <rPh sb="10" eb="12">
      <t>キョウサイ</t>
    </rPh>
    <rPh sb="12" eb="14">
      <t>ホケン</t>
    </rPh>
    <rPh sb="17" eb="19">
      <t>モドシイレ</t>
    </rPh>
    <phoneticPr fontId="3"/>
  </si>
  <si>
    <t>21</t>
  </si>
  <si>
    <t>町債</t>
  </si>
  <si>
    <t>過疎対策事業債（ソフト）</t>
  </si>
  <si>
    <t>平成31年度より導入している照明・空調・給湯設備のリースについて過疎対策事業債のソフト分を充当するもの</t>
    <phoneticPr fontId="3"/>
  </si>
  <si>
    <t>過疎対策事業債（ハード）</t>
  </si>
  <si>
    <t>湯河原町真鶴町衛生組合の運営において必要な工事の真鶴町負担分について過疎債を借入し充当するもの</t>
    <phoneticPr fontId="3"/>
  </si>
  <si>
    <t>衛生事業に伴う過疎債を借入充当するもの</t>
    <rPh sb="0" eb="2">
      <t>エイセイ</t>
    </rPh>
    <rPh sb="2" eb="4">
      <t>ジギョウ</t>
    </rPh>
    <rPh sb="5" eb="6">
      <t>トモナ</t>
    </rPh>
    <rPh sb="7" eb="10">
      <t>カソサイ</t>
    </rPh>
    <rPh sb="11" eb="13">
      <t>カリイレ</t>
    </rPh>
    <rPh sb="13" eb="15">
      <t>ジュウトウ</t>
    </rPh>
    <phoneticPr fontId="3"/>
  </si>
  <si>
    <t>広域農道小田原線整備事業負担金について過疎債を借入し充当するもの</t>
    <rPh sb="19" eb="22">
      <t>カソサイ</t>
    </rPh>
    <rPh sb="23" eb="25">
      <t>カリイレ</t>
    </rPh>
    <rPh sb="26" eb="28">
      <t>ジュウトウ</t>
    </rPh>
    <phoneticPr fontId="3"/>
  </si>
  <si>
    <t>観光業の振興における必要な事業の実施において過疎対策事業債を活用する</t>
    <phoneticPr fontId="3"/>
  </si>
  <si>
    <t>岩海水浴場整地委託料に過疎債を充当するもの</t>
    <rPh sb="11" eb="14">
      <t>カソサイ</t>
    </rPh>
    <rPh sb="15" eb="17">
      <t>ジュウトウ</t>
    </rPh>
    <phoneticPr fontId="3"/>
  </si>
  <si>
    <t>道路整備事業に対して過疎対策事業債を活用するもの</t>
    <phoneticPr fontId="3"/>
  </si>
  <si>
    <t>地方道路等整備事業債</t>
  </si>
  <si>
    <t>道路整備に対して地方債を活用するもの</t>
    <phoneticPr fontId="3"/>
  </si>
  <si>
    <t>公共事業等債</t>
  </si>
  <si>
    <t>緊急防災・減災事業債</t>
  </si>
  <si>
    <t>湯河原消防本部への負担金に地方債を活用するもの</t>
    <rPh sb="13" eb="16">
      <t>チホウサイ</t>
    </rPh>
    <rPh sb="17" eb="19">
      <t>カツヨウ</t>
    </rPh>
    <phoneticPr fontId="3"/>
  </si>
  <si>
    <t>湯河原消防本部への負担金に過疎対策事業債を活用するもの</t>
    <rPh sb="13" eb="17">
      <t>カソタイサク</t>
    </rPh>
    <rPh sb="17" eb="20">
      <t>ジギョウサイ</t>
    </rPh>
    <rPh sb="21" eb="23">
      <t>カツヨウ</t>
    </rPh>
    <phoneticPr fontId="3"/>
  </si>
  <si>
    <t>防災対策事業債</t>
  </si>
  <si>
    <t>防災行政無線拡声子局（新設・改修）工事に地方債を活用するもの</t>
    <rPh sb="0" eb="6">
      <t>ボウサイギョウセイムセン</t>
    </rPh>
    <rPh sb="6" eb="8">
      <t>カクセイ</t>
    </rPh>
    <rPh sb="8" eb="10">
      <t>コキョク</t>
    </rPh>
    <rPh sb="11" eb="13">
      <t>シンセツ</t>
    </rPh>
    <rPh sb="14" eb="16">
      <t>カイシュウ</t>
    </rPh>
    <rPh sb="17" eb="19">
      <t>コウジ</t>
    </rPh>
    <rPh sb="20" eb="23">
      <t>チホウサイ</t>
    </rPh>
    <rPh sb="24" eb="26">
      <t>カツヨウ</t>
    </rPh>
    <phoneticPr fontId="3"/>
  </si>
  <si>
    <t>一般単独事業債</t>
  </si>
  <si>
    <t>湯河原消防本部への負担金に地方債（県貸し）を活用するもの</t>
    <rPh sb="13" eb="16">
      <t>チホウサイ</t>
    </rPh>
    <rPh sb="17" eb="19">
      <t>ケンガ</t>
    </rPh>
    <rPh sb="22" eb="24">
      <t>カツヨウ</t>
    </rPh>
    <phoneticPr fontId="3"/>
  </si>
  <si>
    <t>小学校・町民C等の整備に過疎対策事業債を活用するもの</t>
    <rPh sb="0" eb="3">
      <t>ショウガッコウ</t>
    </rPh>
    <rPh sb="4" eb="6">
      <t>チョウミン</t>
    </rPh>
    <rPh sb="7" eb="8">
      <t>トウ</t>
    </rPh>
    <rPh sb="9" eb="11">
      <t>セイビ</t>
    </rPh>
    <rPh sb="12" eb="14">
      <t>カソ</t>
    </rPh>
    <rPh sb="14" eb="16">
      <t>タイサク</t>
    </rPh>
    <rPh sb="16" eb="19">
      <t>ジギョウサイ</t>
    </rPh>
    <rPh sb="20" eb="22">
      <t>カツヨウ</t>
    </rPh>
    <phoneticPr fontId="3"/>
  </si>
  <si>
    <t>臨時財政対策債</t>
  </si>
  <si>
    <t>地方交付税の不足を補てんするために起こす地方債</t>
    <phoneticPr fontId="3"/>
  </si>
  <si>
    <t>森林環境譲与税</t>
  </si>
  <si>
    <t>産業観光課</t>
  </si>
  <si>
    <t>森林整備等に必要な地方財源を安定的に確保する観点から、H31年3月に森林環境税が創設され、森林整備及びその促進に関する費用として譲与されるもの</t>
    <phoneticPr fontId="3"/>
  </si>
  <si>
    <t>ふれあい農園使用料</t>
  </si>
  <si>
    <t>R5年度分より３月～２月としていた使用期間を４月～３月へ修正したため、R4年度は期間中の使用開始２名分及び使用期間修正のための１月分のみを使用者から徴収したため額が少なくなっている。</t>
    <rPh sb="2" eb="3">
      <t>ネン</t>
    </rPh>
    <rPh sb="3" eb="4">
      <t>ド</t>
    </rPh>
    <rPh sb="4" eb="5">
      <t>ブン</t>
    </rPh>
    <rPh sb="8" eb="9">
      <t>ガツ</t>
    </rPh>
    <rPh sb="11" eb="12">
      <t>ガツ</t>
    </rPh>
    <rPh sb="17" eb="19">
      <t>シヨウ</t>
    </rPh>
    <rPh sb="19" eb="21">
      <t>キカン</t>
    </rPh>
    <rPh sb="23" eb="24">
      <t>ガツ</t>
    </rPh>
    <rPh sb="26" eb="27">
      <t>ガツ</t>
    </rPh>
    <rPh sb="28" eb="30">
      <t>シュウセイ</t>
    </rPh>
    <rPh sb="37" eb="39">
      <t>ネンド</t>
    </rPh>
    <rPh sb="40" eb="43">
      <t>キカンチュウ</t>
    </rPh>
    <rPh sb="44" eb="46">
      <t>シヨウ</t>
    </rPh>
    <rPh sb="46" eb="48">
      <t>カイシ</t>
    </rPh>
    <rPh sb="49" eb="50">
      <t>メイ</t>
    </rPh>
    <rPh sb="50" eb="51">
      <t>ブン</t>
    </rPh>
    <rPh sb="51" eb="52">
      <t>オヨ</t>
    </rPh>
    <rPh sb="53" eb="55">
      <t>シヨウ</t>
    </rPh>
    <rPh sb="55" eb="57">
      <t>キカン</t>
    </rPh>
    <rPh sb="57" eb="59">
      <t>シュウセイ</t>
    </rPh>
    <rPh sb="64" eb="66">
      <t>ツキブン</t>
    </rPh>
    <rPh sb="69" eb="72">
      <t>シヨウシャ</t>
    </rPh>
    <rPh sb="74" eb="76">
      <t>チョウシュウ</t>
    </rPh>
    <rPh sb="80" eb="81">
      <t>ガク</t>
    </rPh>
    <rPh sb="82" eb="83">
      <t>スク</t>
    </rPh>
    <phoneticPr fontId="3"/>
  </si>
  <si>
    <t>岩ガキ出荷センター使用料</t>
  </si>
  <si>
    <t>岩ガキの生産・販売を担う地域商社から使用料を徴収するもの。</t>
    <phoneticPr fontId="3"/>
  </si>
  <si>
    <t>ポンプ設備の不具合により、実際に施設を使用した期間（5か月）のみの徴収としたため</t>
    <rPh sb="3" eb="5">
      <t>セツビ</t>
    </rPh>
    <rPh sb="6" eb="9">
      <t>フグアイ</t>
    </rPh>
    <rPh sb="13" eb="15">
      <t>ジッサイ</t>
    </rPh>
    <rPh sb="16" eb="18">
      <t>シセツ</t>
    </rPh>
    <rPh sb="19" eb="21">
      <t>シヨウ</t>
    </rPh>
    <rPh sb="23" eb="25">
      <t>キカン</t>
    </rPh>
    <rPh sb="28" eb="29">
      <t>ゲツ</t>
    </rPh>
    <rPh sb="33" eb="35">
      <t>チョウシュウ</t>
    </rPh>
    <phoneticPr fontId="3"/>
  </si>
  <si>
    <t>漁港区域内占用料</t>
  </si>
  <si>
    <t>漁港区域内の占用許可を受けたものから占用料を徴収するもの。(海水浴場等)</t>
    <rPh sb="30" eb="34">
      <t>カイスイヨクジョウ</t>
    </rPh>
    <rPh sb="34" eb="35">
      <t>トウ</t>
    </rPh>
    <phoneticPr fontId="3"/>
  </si>
  <si>
    <t>お林展望公園使用料</t>
  </si>
  <si>
    <t>お林展望公園のパークゴルフ・BBQ・管理棟２階(短期)使用料。</t>
    <rPh sb="1" eb="2">
      <t>ハヤシ</t>
    </rPh>
    <rPh sb="2" eb="4">
      <t>テンボウ</t>
    </rPh>
    <rPh sb="4" eb="6">
      <t>コウエン</t>
    </rPh>
    <rPh sb="18" eb="21">
      <t>カンリトウ</t>
    </rPh>
    <rPh sb="22" eb="23">
      <t>カイ</t>
    </rPh>
    <rPh sb="24" eb="26">
      <t>タンキ</t>
    </rPh>
    <rPh sb="27" eb="30">
      <t>シヨウリョウ</t>
    </rPh>
    <phoneticPr fontId="3"/>
  </si>
  <si>
    <t>利用者の増加により像</t>
    <rPh sb="0" eb="3">
      <t>リヨウシャ</t>
    </rPh>
    <rPh sb="4" eb="6">
      <t>ゾウカ</t>
    </rPh>
    <rPh sb="9" eb="10">
      <t>ゾウ</t>
    </rPh>
    <phoneticPr fontId="3"/>
  </si>
  <si>
    <t>パークゴルフ利用者</t>
    <rPh sb="6" eb="9">
      <t>リヨウシャ</t>
    </rPh>
    <phoneticPr fontId="3"/>
  </si>
  <si>
    <t>人</t>
    <rPh sb="0" eb="1">
      <t>ニン</t>
    </rPh>
    <phoneticPr fontId="3"/>
  </si>
  <si>
    <t>お林展望公園管理棟店舗使用料（滞納繰越分）</t>
  </si>
  <si>
    <t>滞納者の納付が滞ったため</t>
    <rPh sb="0" eb="3">
      <t>タイノウシャ</t>
    </rPh>
    <rPh sb="4" eb="6">
      <t>ノウフ</t>
    </rPh>
    <rPh sb="7" eb="8">
      <t>トドコオ</t>
    </rPh>
    <phoneticPr fontId="3"/>
  </si>
  <si>
    <t>真鶴産業活性化センター施設使用料</t>
  </si>
  <si>
    <t>真鶴産業活性化ｾﾝﾀｰにおけるﾁｬﾚﾝｼﾞｼｮｯﾌﾟＡ及びＢの使用料</t>
  </si>
  <si>
    <t>真鶴産業活性化センター設備等使用料</t>
  </si>
  <si>
    <t>産業活性化センターにおけるテント及びテーブル、釣り具の貸出</t>
  </si>
  <si>
    <t>R5年度から釣具貸出し（R4／184,800円）については観光協会の自主事業としたため、その分が減</t>
    <rPh sb="2" eb="4">
      <t>ネンド</t>
    </rPh>
    <rPh sb="6" eb="8">
      <t>ツリグ</t>
    </rPh>
    <rPh sb="8" eb="9">
      <t>カ</t>
    </rPh>
    <rPh sb="9" eb="10">
      <t>ダ</t>
    </rPh>
    <rPh sb="22" eb="23">
      <t>エン</t>
    </rPh>
    <rPh sb="29" eb="33">
      <t>カンコウキョウカイ</t>
    </rPh>
    <rPh sb="34" eb="38">
      <t>ジシュジギョウ</t>
    </rPh>
    <phoneticPr fontId="3"/>
  </si>
  <si>
    <t>農業者年金業務委託手数料</t>
  </si>
  <si>
    <t>農業者年金加入推進等委託業務に対する手数料</t>
  </si>
  <si>
    <t>農業委員会交付金</t>
  </si>
  <si>
    <t>農業経営基盤強化措置特別会計事務取扱交付金</t>
  </si>
  <si>
    <t>農地集積・集約化等対策推進交付金</t>
  </si>
  <si>
    <t>R4農地利用最適化交付金事業として、農地台帳の整備に伴うシステムアップロード費用（514,250円）、タブレット３台分（92,994円）の補助があった分が減額</t>
    <rPh sb="2" eb="6">
      <t>ノウチリヨウ</t>
    </rPh>
    <rPh sb="6" eb="9">
      <t>サイテキカ</t>
    </rPh>
    <rPh sb="9" eb="14">
      <t>コウフキンジギョウ</t>
    </rPh>
    <rPh sb="18" eb="22">
      <t>ノウチダイチョウ</t>
    </rPh>
    <rPh sb="23" eb="25">
      <t>セイビ</t>
    </rPh>
    <rPh sb="26" eb="27">
      <t>トモナ</t>
    </rPh>
    <rPh sb="38" eb="40">
      <t>ヒヨウ</t>
    </rPh>
    <rPh sb="48" eb="49">
      <t>エン</t>
    </rPh>
    <rPh sb="57" eb="59">
      <t>ダイブン</t>
    </rPh>
    <rPh sb="66" eb="67">
      <t>エン</t>
    </rPh>
    <rPh sb="69" eb="71">
      <t>ホジョガ</t>
    </rPh>
    <rPh sb="71" eb="79">
      <t>アッタブンガゲンガク</t>
    </rPh>
    <phoneticPr fontId="3"/>
  </si>
  <si>
    <t>松くい虫被害対策自主事業補助金</t>
  </si>
  <si>
    <t>事業規模による減</t>
    <phoneticPr fontId="3"/>
  </si>
  <si>
    <t>ナラ枯れ被害対策自主事業補助金</t>
  </si>
  <si>
    <t>対象木がなかったため皆減</t>
    <rPh sb="0" eb="3">
      <t>タイショウボク</t>
    </rPh>
    <rPh sb="10" eb="12">
      <t>カイゲン</t>
    </rPh>
    <phoneticPr fontId="3"/>
  </si>
  <si>
    <t>水産業強化支援事業補助金（機能保全分）</t>
  </si>
  <si>
    <t>R4年度事故繰分の事業のため皆増</t>
    <rPh sb="9" eb="11">
      <t>ジギョウ</t>
    </rPh>
    <rPh sb="14" eb="15">
      <t>ミナ</t>
    </rPh>
    <rPh sb="15" eb="16">
      <t>ゾウ</t>
    </rPh>
    <phoneticPr fontId="3"/>
  </si>
  <si>
    <t>松くい虫被害対策自主事業交付金</t>
  </si>
  <si>
    <t>事業規模による増</t>
    <rPh sb="7" eb="8">
      <t>ゾウ</t>
    </rPh>
    <phoneticPr fontId="3"/>
  </si>
  <si>
    <t>鳥獣保護管理対策事業交付金</t>
  </si>
  <si>
    <t>有害鳥獣による農作物被害・生活被害を防止するために行う追い払いや駆除等に必要な費用に対する交付金。</t>
    <phoneticPr fontId="3"/>
  </si>
  <si>
    <t>真鶴手帖売払収入</t>
  </si>
  <si>
    <t>216冊販売</t>
    <rPh sb="3" eb="4">
      <t>サツ</t>
    </rPh>
    <rPh sb="4" eb="6">
      <t>ハンバイ</t>
    </rPh>
    <phoneticPr fontId="3"/>
  </si>
  <si>
    <t>販売冊数</t>
    <rPh sb="0" eb="2">
      <t>ハンバイ</t>
    </rPh>
    <rPh sb="2" eb="4">
      <t>サッスウ</t>
    </rPh>
    <phoneticPr fontId="3"/>
  </si>
  <si>
    <t>冊</t>
    <rPh sb="0" eb="1">
      <t>サツ</t>
    </rPh>
    <phoneticPr fontId="3"/>
  </si>
  <si>
    <t>みどり基金寄附金</t>
  </si>
  <si>
    <t>みどり基金への寄附（商工会青年部等）</t>
  </si>
  <si>
    <t>R4は石材組合から400,000円の寄付があったため、その分が減</t>
    <rPh sb="3" eb="7">
      <t>セキザイクミアイ</t>
    </rPh>
    <rPh sb="16" eb="17">
      <t>エン</t>
    </rPh>
    <rPh sb="18" eb="20">
      <t>キフ</t>
    </rPh>
    <rPh sb="29" eb="30">
      <t>ブン</t>
    </rPh>
    <rPh sb="31" eb="32">
      <t>ゲン</t>
    </rPh>
    <phoneticPr fontId="3"/>
  </si>
  <si>
    <t>みどり基金繰入金</t>
  </si>
  <si>
    <t>みどり基金より繰入をし、松くい虫被害対策事業及びお林保全協議会負担金へ充当するもの。</t>
    <phoneticPr fontId="3"/>
  </si>
  <si>
    <t>森林環境譲与税基金繰入金</t>
  </si>
  <si>
    <t>森林環境譲与税譲与金を活用した事業に充てるもの</t>
  </si>
  <si>
    <t>ナラ枯れ被害木伐倒駆除事業の町負担分に充当するものだが、R5はナラ枯れ対象木がなかったため皆減。</t>
    <rPh sb="2" eb="3">
      <t>ガ</t>
    </rPh>
    <rPh sb="4" eb="7">
      <t>ヒガイボク</t>
    </rPh>
    <rPh sb="7" eb="13">
      <t>バットウクジョジギョウ</t>
    </rPh>
    <rPh sb="14" eb="18">
      <t>マチフタンブン</t>
    </rPh>
    <rPh sb="19" eb="21">
      <t>ジュウトウ</t>
    </rPh>
    <rPh sb="33" eb="34">
      <t>ガ</t>
    </rPh>
    <rPh sb="35" eb="38">
      <t>タイショウボク</t>
    </rPh>
    <rPh sb="45" eb="47">
      <t>カイゲン</t>
    </rPh>
    <phoneticPr fontId="3"/>
  </si>
  <si>
    <t>真鶴魚座・ケープ真鶴特別会計繰入金</t>
  </si>
  <si>
    <t>特別会計廃止に伴う決算処理</t>
    <phoneticPr fontId="3"/>
  </si>
  <si>
    <t>岩ガキ推進協議会貸付金元金収入</t>
  </si>
  <si>
    <t>農山漁村振興交付金の交付分を貸付けていたもので、R4で事業終了となっているためR5の貸付も皆減</t>
    <rPh sb="0" eb="4">
      <t>ノウサンギョソン</t>
    </rPh>
    <rPh sb="4" eb="9">
      <t>シンコウコウフキン</t>
    </rPh>
    <rPh sb="10" eb="13">
      <t>コウフブン</t>
    </rPh>
    <rPh sb="14" eb="16">
      <t>カシツ</t>
    </rPh>
    <rPh sb="27" eb="31">
      <t>ジギョウシュウリョウ</t>
    </rPh>
    <rPh sb="42" eb="44">
      <t>カシツ</t>
    </rPh>
    <rPh sb="45" eb="47">
      <t>カイゲン</t>
    </rPh>
    <phoneticPr fontId="3"/>
  </si>
  <si>
    <t>027</t>
  </si>
  <si>
    <t>お林展望公園自動販売機電気料</t>
  </si>
  <si>
    <t>自販機を稼働させるための電気料金を請求。</t>
  </si>
  <si>
    <t>電気料の高騰による増</t>
    <rPh sb="0" eb="2">
      <t>デンキ</t>
    </rPh>
    <rPh sb="2" eb="3">
      <t>リョウ</t>
    </rPh>
    <rPh sb="4" eb="6">
      <t>コウトウ</t>
    </rPh>
    <rPh sb="9" eb="10">
      <t>ゾウ</t>
    </rPh>
    <phoneticPr fontId="3"/>
  </si>
  <si>
    <t>032</t>
  </si>
  <si>
    <t>真鶴産業活性化センター施設使用者電気料等</t>
  </si>
  <si>
    <t>施設使用者の使用した光熱水費を徴収するもの</t>
  </si>
  <si>
    <t>035</t>
  </si>
  <si>
    <t>お林展望公園自動販売機管理手数料</t>
  </si>
  <si>
    <t>自動販売機における管理手数料を請求。</t>
  </si>
  <si>
    <t>購入量の増加による増</t>
    <rPh sb="0" eb="2">
      <t>コウニュウ</t>
    </rPh>
    <rPh sb="2" eb="3">
      <t>リョウ</t>
    </rPh>
    <rPh sb="4" eb="6">
      <t>ゾウカ</t>
    </rPh>
    <rPh sb="9" eb="10">
      <t>ゾウ</t>
    </rPh>
    <phoneticPr fontId="3"/>
  </si>
  <si>
    <t>084</t>
  </si>
  <si>
    <t>観光情報システム手数料戻入金</t>
  </si>
  <si>
    <t>JAF会員退会に伴う戻入金</t>
    <rPh sb="3" eb="5">
      <t>カイイン</t>
    </rPh>
    <rPh sb="5" eb="7">
      <t>タイカイ</t>
    </rPh>
    <rPh sb="8" eb="9">
      <t>トモナ</t>
    </rPh>
    <rPh sb="10" eb="12">
      <t>モドシイレ</t>
    </rPh>
    <rPh sb="12" eb="13">
      <t>キン</t>
    </rPh>
    <phoneticPr fontId="3"/>
  </si>
  <si>
    <t>令和５年度の会費について、一度引き落としがされたものの、継続の意思がなく、また期間前であったため返金が行われ、その金額を受け入れるために科目を設定したため増加。</t>
    <rPh sb="0" eb="2">
      <t>レイワ</t>
    </rPh>
    <rPh sb="3" eb="5">
      <t>ネンド</t>
    </rPh>
    <rPh sb="6" eb="8">
      <t>カイヒ</t>
    </rPh>
    <rPh sb="13" eb="15">
      <t>イチド</t>
    </rPh>
    <rPh sb="15" eb="16">
      <t>ヒ</t>
    </rPh>
    <rPh sb="17" eb="18">
      <t>オ</t>
    </rPh>
    <rPh sb="28" eb="30">
      <t>ケイゾク</t>
    </rPh>
    <rPh sb="31" eb="33">
      <t>イシ</t>
    </rPh>
    <rPh sb="39" eb="42">
      <t>キカンマエ</t>
    </rPh>
    <rPh sb="48" eb="50">
      <t>ヘンキン</t>
    </rPh>
    <rPh sb="51" eb="52">
      <t>オコナ</t>
    </rPh>
    <rPh sb="57" eb="59">
      <t>キンガク</t>
    </rPh>
    <rPh sb="60" eb="61">
      <t>ウ</t>
    </rPh>
    <rPh sb="62" eb="63">
      <t>イ</t>
    </rPh>
    <rPh sb="68" eb="70">
      <t>カモク</t>
    </rPh>
    <rPh sb="71" eb="73">
      <t>セッテイ</t>
    </rPh>
    <rPh sb="77" eb="79">
      <t>ゾウカ</t>
    </rPh>
    <phoneticPr fontId="3"/>
  </si>
  <si>
    <t>町税</t>
  </si>
  <si>
    <t>所得割</t>
  </si>
  <si>
    <t>税務町民課</t>
  </si>
  <si>
    <t>納税義務者は課税状況調べをもとに令和５年3,101人、前年3,090人で11名の増</t>
  </si>
  <si>
    <t>督促状発送、通知、交渉したが納税されなかったため、滞納者として引き続き納税させるよう財産照会、差押え等取り組む。</t>
  </si>
  <si>
    <t>徴収率（町民税個人現年課税分として算出）</t>
    <rPh sb="0" eb="3">
      <t>チョウシュウリツ</t>
    </rPh>
    <rPh sb="4" eb="7">
      <t>チョウミンゼイ</t>
    </rPh>
    <rPh sb="7" eb="9">
      <t>コジン</t>
    </rPh>
    <rPh sb="9" eb="11">
      <t>ゲンネン</t>
    </rPh>
    <rPh sb="11" eb="13">
      <t>カゼイ</t>
    </rPh>
    <rPh sb="13" eb="14">
      <t>ブン</t>
    </rPh>
    <rPh sb="17" eb="19">
      <t>サンシュツ</t>
    </rPh>
    <phoneticPr fontId="3"/>
  </si>
  <si>
    <t>%</t>
    <phoneticPr fontId="3"/>
  </si>
  <si>
    <t>均等割</t>
  </si>
  <si>
    <t>納税義務者は課税状況調べをもとに令和５年3,736人前年3,762人で26名の減</t>
    <phoneticPr fontId="3"/>
  </si>
  <si>
    <t>滞納繰越分</t>
  </si>
  <si>
    <t>滞納者に対し、財産調査、折衝、差押え等適切な手段を用いて、納税させる。</t>
    <phoneticPr fontId="3"/>
  </si>
  <si>
    <t>滞納者について、財産調査、折衝、差押え等適切な手段を講じ納税させている。</t>
    <phoneticPr fontId="3"/>
  </si>
  <si>
    <t>財産調査、折衝、差押え等が効果的に発揮され納税されたため。</t>
    <phoneticPr fontId="3"/>
  </si>
  <si>
    <t>徴収率</t>
    <rPh sb="0" eb="3">
      <t>チョウシュウリツ</t>
    </rPh>
    <phoneticPr fontId="3"/>
  </si>
  <si>
    <t>法人税割</t>
  </si>
  <si>
    <t>納税者は課税状況調べをもとに令和５年67社、前年74社で７社の減</t>
    <phoneticPr fontId="3"/>
  </si>
  <si>
    <t>徴収率（町民税法人現年課税分として算出）</t>
    <rPh sb="0" eb="3">
      <t>チョウシュウリツ</t>
    </rPh>
    <rPh sb="4" eb="7">
      <t>チョウミンゼイ</t>
    </rPh>
    <rPh sb="7" eb="9">
      <t>ホウジン</t>
    </rPh>
    <rPh sb="9" eb="11">
      <t>ゲンネン</t>
    </rPh>
    <rPh sb="11" eb="13">
      <t>カゼイ</t>
    </rPh>
    <rPh sb="13" eb="14">
      <t>ブン</t>
    </rPh>
    <rPh sb="17" eb="19">
      <t>サンシュツ</t>
    </rPh>
    <phoneticPr fontId="3"/>
  </si>
  <si>
    <t>納税義務者は課税状況調べをもとに令和５年262社、前年256社で６社の増</t>
    <phoneticPr fontId="3"/>
  </si>
  <si>
    <t>督促状発送、通知、交渉したが納税されなかったため、滞納者として引き続き納税させるよう財産照会、差押え等取り組む。</t>
    <phoneticPr fontId="3"/>
  </si>
  <si>
    <t>滞納者について、財産調査、折衝、差押え等適切な手段を講じ納税させている。</t>
  </si>
  <si>
    <t>土地</t>
  </si>
  <si>
    <t>土地は令和４年７月１日時点の鑑定評価をもとに騰落率を算出し、次年度の課税価格を算定する。令和４年度から５年度に向けた評価の騰落率は地区平均でー3.3％</t>
  </si>
  <si>
    <t>固定資産評価額の下落によるもの</t>
  </si>
  <si>
    <t>徴収率（固定資産税現年課税分として算出）</t>
    <rPh sb="0" eb="3">
      <t>チョウシュウリツ</t>
    </rPh>
    <rPh sb="4" eb="9">
      <t>コテイシサンゼイ</t>
    </rPh>
    <rPh sb="9" eb="11">
      <t>ゲンネン</t>
    </rPh>
    <rPh sb="11" eb="13">
      <t>カゼイ</t>
    </rPh>
    <rPh sb="13" eb="14">
      <t>ブン</t>
    </rPh>
    <rPh sb="17" eb="19">
      <t>サンシュツ</t>
    </rPh>
    <phoneticPr fontId="3"/>
  </si>
  <si>
    <t>家屋</t>
  </si>
  <si>
    <t>家屋は令和４年中建築家屋26棟、滅失12棟で14棟の増</t>
    <phoneticPr fontId="3"/>
  </si>
  <si>
    <t>課税棟数の増によるもの</t>
  </si>
  <si>
    <t>償却資産</t>
  </si>
  <si>
    <t>償却資産は令和４年中に償却資産の申告によって増があったもの。</t>
    <phoneticPr fontId="3"/>
  </si>
  <si>
    <t>償却資産の増によるもの</t>
    <phoneticPr fontId="3"/>
  </si>
  <si>
    <t>原動機付自転車</t>
  </si>
  <si>
    <t>課税台数は課税状況調べをもとに令和５年721台、令和４年708台　13台増</t>
  </si>
  <si>
    <t>台数の増によるもの</t>
  </si>
  <si>
    <t>徴収率（軽自動車税現年課税分として算出）</t>
    <rPh sb="0" eb="3">
      <t>チョウシュウリツ</t>
    </rPh>
    <rPh sb="4" eb="9">
      <t>ケイジドウシャゼイ</t>
    </rPh>
    <rPh sb="9" eb="11">
      <t>ゲンネン</t>
    </rPh>
    <rPh sb="11" eb="14">
      <t>カゼイブン</t>
    </rPh>
    <rPh sb="17" eb="19">
      <t>サンシュツ</t>
    </rPh>
    <phoneticPr fontId="3"/>
  </si>
  <si>
    <t>軽自動車</t>
  </si>
  <si>
    <t>課税台数は課税状況調べをもとに令和５年1,706台、令和４年1,714台　8台減</t>
    <phoneticPr fontId="3"/>
  </si>
  <si>
    <t>徴収率の向上によるもの</t>
  </si>
  <si>
    <t>小型特殊自動車</t>
  </si>
  <si>
    <t>課税台数は課税状況調べをもとに令和５年14台、令和４年15台　1台減</t>
    <phoneticPr fontId="3"/>
  </si>
  <si>
    <t>二輪の小型自動車</t>
  </si>
  <si>
    <t>課税台数は課税状況調べをもとに令和５年97台、令和４年92台　５台増</t>
    <phoneticPr fontId="3"/>
  </si>
  <si>
    <t>台数の増によるもの</t>
    <phoneticPr fontId="3"/>
  </si>
  <si>
    <t>現年課税分</t>
  </si>
  <si>
    <t>軽自動車購入時に納付される税金を県が市町村に代わって徴収している</t>
    <phoneticPr fontId="3"/>
  </si>
  <si>
    <t>軽自動車購入者減によるもの</t>
    <phoneticPr fontId="3"/>
  </si>
  <si>
    <t>製造たばこ</t>
  </si>
  <si>
    <t>毎月本数報告の集計による、令和５年度7,203,745本、令和４年度7,403,705本、前年20万本の減</t>
    <phoneticPr fontId="3"/>
  </si>
  <si>
    <t>売上本数の減によるもの</t>
    <phoneticPr fontId="3"/>
  </si>
  <si>
    <t>火葬場経営費湯河原町負担金</t>
  </si>
  <si>
    <t>真鶴聖苑運営経費に係る湯河原町の負担金。人口割、利用件数割で算定</t>
    <rPh sb="0" eb="2">
      <t>マナヅル</t>
    </rPh>
    <rPh sb="2" eb="4">
      <t>セイエン</t>
    </rPh>
    <rPh sb="4" eb="6">
      <t>ウンエイ</t>
    </rPh>
    <rPh sb="6" eb="8">
      <t>ケイヒ</t>
    </rPh>
    <rPh sb="9" eb="10">
      <t>カカ</t>
    </rPh>
    <rPh sb="11" eb="14">
      <t>ユガワラ</t>
    </rPh>
    <rPh sb="14" eb="15">
      <t>マチ</t>
    </rPh>
    <rPh sb="16" eb="19">
      <t>フタンキン</t>
    </rPh>
    <rPh sb="20" eb="23">
      <t>ジンコウワリ</t>
    </rPh>
    <rPh sb="24" eb="28">
      <t>リヨウケンスウ</t>
    </rPh>
    <rPh sb="28" eb="29">
      <t>ワリ</t>
    </rPh>
    <rPh sb="30" eb="32">
      <t>サンテイ</t>
    </rPh>
    <phoneticPr fontId="3"/>
  </si>
  <si>
    <t>修繕料、燃料費の増加及び負担金算定に際し控除する（他市町）火葬場使用料の減による。</t>
    <rPh sb="0" eb="3">
      <t>シュウゼンリョウ</t>
    </rPh>
    <rPh sb="4" eb="7">
      <t>ネンリョウヒ</t>
    </rPh>
    <rPh sb="8" eb="10">
      <t>ゾウカ</t>
    </rPh>
    <rPh sb="10" eb="11">
      <t>オヨ</t>
    </rPh>
    <rPh sb="12" eb="15">
      <t>フタンキン</t>
    </rPh>
    <rPh sb="15" eb="17">
      <t>サンテイ</t>
    </rPh>
    <rPh sb="18" eb="19">
      <t>サイ</t>
    </rPh>
    <rPh sb="20" eb="22">
      <t>コウジョ</t>
    </rPh>
    <rPh sb="25" eb="28">
      <t>タシマチ</t>
    </rPh>
    <rPh sb="29" eb="32">
      <t>カソウバ</t>
    </rPh>
    <rPh sb="32" eb="35">
      <t>シヨウリョウ</t>
    </rPh>
    <rPh sb="36" eb="37">
      <t>ゲン</t>
    </rPh>
    <phoneticPr fontId="3"/>
  </si>
  <si>
    <t>し尿貯留施設管理費湯河原町負担金</t>
  </si>
  <si>
    <t>本町貯留施設運営に係る湯河原町の負担金。し尿処理量割合で算定</t>
    <rPh sb="0" eb="2">
      <t>ホンチョウ</t>
    </rPh>
    <rPh sb="2" eb="6">
      <t>チョリュウシセツ</t>
    </rPh>
    <rPh sb="6" eb="8">
      <t>ウンエイ</t>
    </rPh>
    <rPh sb="9" eb="10">
      <t>カカ</t>
    </rPh>
    <rPh sb="11" eb="14">
      <t>ユガワラ</t>
    </rPh>
    <rPh sb="14" eb="15">
      <t>マチ</t>
    </rPh>
    <rPh sb="16" eb="19">
      <t>フタンキン</t>
    </rPh>
    <rPh sb="21" eb="22">
      <t>ニョウ</t>
    </rPh>
    <rPh sb="22" eb="25">
      <t>ショリリョウ</t>
    </rPh>
    <rPh sb="25" eb="27">
      <t>ワリアイ</t>
    </rPh>
    <rPh sb="28" eb="30">
      <t>サンテイ</t>
    </rPh>
    <phoneticPr fontId="3"/>
  </si>
  <si>
    <t>火葬場使用料</t>
  </si>
  <si>
    <t>他市町の利用者から徴収する使用料70,000円×73件。真鶴町、湯河原町の利用者からは徴収しない。</t>
  </si>
  <si>
    <t>2022年度は、コロナ感染症及び小田原斎場故障期間があったため小田原市民の利用が多かった。</t>
    <rPh sb="4" eb="6">
      <t>ネンド</t>
    </rPh>
    <rPh sb="11" eb="14">
      <t>カンセンショウ</t>
    </rPh>
    <rPh sb="14" eb="15">
      <t>オヨ</t>
    </rPh>
    <rPh sb="16" eb="21">
      <t>オダワラサイジョウ</t>
    </rPh>
    <rPh sb="21" eb="23">
      <t>コショウ</t>
    </rPh>
    <rPh sb="23" eb="25">
      <t>キカン</t>
    </rPh>
    <rPh sb="31" eb="34">
      <t>オダワラ</t>
    </rPh>
    <rPh sb="34" eb="36">
      <t>シミン</t>
    </rPh>
    <rPh sb="37" eb="39">
      <t>リヨウ</t>
    </rPh>
    <rPh sb="40" eb="41">
      <t>オオ</t>
    </rPh>
    <phoneticPr fontId="3"/>
  </si>
  <si>
    <t>督促手数料</t>
  </si>
  <si>
    <t>地方税法第329条の規定により未納者へ発布した場合において、本税納付に合せ徴収するもの。１件につき100円を徴収</t>
    <rPh sb="0" eb="2">
      <t>チホウ</t>
    </rPh>
    <rPh sb="2" eb="4">
      <t>ゼイホウ</t>
    </rPh>
    <rPh sb="4" eb="5">
      <t>ダイ</t>
    </rPh>
    <rPh sb="8" eb="9">
      <t>ジョウ</t>
    </rPh>
    <rPh sb="10" eb="12">
      <t>キテイ</t>
    </rPh>
    <rPh sb="15" eb="18">
      <t>ミノウシャ</t>
    </rPh>
    <rPh sb="19" eb="21">
      <t>ハップ</t>
    </rPh>
    <rPh sb="23" eb="25">
      <t>バアイ</t>
    </rPh>
    <rPh sb="30" eb="32">
      <t>ホンゼイ</t>
    </rPh>
    <rPh sb="32" eb="34">
      <t>ノウフ</t>
    </rPh>
    <rPh sb="35" eb="36">
      <t>アワ</t>
    </rPh>
    <rPh sb="37" eb="39">
      <t>チョウシュウ</t>
    </rPh>
    <rPh sb="45" eb="46">
      <t>ケン</t>
    </rPh>
    <rPh sb="52" eb="53">
      <t>エン</t>
    </rPh>
    <rPh sb="54" eb="56">
      <t>チョウシュウ</t>
    </rPh>
    <phoneticPr fontId="3"/>
  </si>
  <si>
    <t>税務諸証明手数料</t>
  </si>
  <si>
    <t>固定資産、所得、納税に係る証明の発行手数料。2014件。税務関係証明については、コンビニ交付は実施していない。</t>
    <rPh sb="0" eb="2">
      <t>コテイ</t>
    </rPh>
    <rPh sb="2" eb="4">
      <t>シサン</t>
    </rPh>
    <rPh sb="5" eb="7">
      <t>ショトク</t>
    </rPh>
    <rPh sb="8" eb="10">
      <t>ノウゼイ</t>
    </rPh>
    <rPh sb="11" eb="12">
      <t>カカ</t>
    </rPh>
    <rPh sb="13" eb="15">
      <t>ショウメイ</t>
    </rPh>
    <rPh sb="16" eb="18">
      <t>ハッコウ</t>
    </rPh>
    <rPh sb="18" eb="21">
      <t>テスウリョウ</t>
    </rPh>
    <rPh sb="26" eb="27">
      <t>ケン</t>
    </rPh>
    <rPh sb="28" eb="30">
      <t>ゼイム</t>
    </rPh>
    <rPh sb="30" eb="32">
      <t>カンケイ</t>
    </rPh>
    <rPh sb="32" eb="34">
      <t>ショウメイ</t>
    </rPh>
    <rPh sb="44" eb="46">
      <t>コウフ</t>
    </rPh>
    <rPh sb="47" eb="49">
      <t>ジッシ</t>
    </rPh>
    <phoneticPr fontId="3"/>
  </si>
  <si>
    <t>戸籍手数料</t>
  </si>
  <si>
    <t>戸籍に関する証明の発行手数料。2,723件（うち広域交付（３月のみ）76件）。戸籍に係る証明については、コンビニ交付は実施していない。</t>
    <rPh sb="0" eb="2">
      <t>コセキ</t>
    </rPh>
    <rPh sb="3" eb="4">
      <t>カン</t>
    </rPh>
    <rPh sb="6" eb="8">
      <t>ショウメイ</t>
    </rPh>
    <rPh sb="9" eb="11">
      <t>ハッコウ</t>
    </rPh>
    <rPh sb="11" eb="14">
      <t>テスウリョウ</t>
    </rPh>
    <rPh sb="20" eb="21">
      <t>ケン</t>
    </rPh>
    <rPh sb="24" eb="26">
      <t>コウイキ</t>
    </rPh>
    <rPh sb="26" eb="28">
      <t>コウフ</t>
    </rPh>
    <rPh sb="30" eb="31">
      <t>ガツ</t>
    </rPh>
    <rPh sb="36" eb="37">
      <t>ケン</t>
    </rPh>
    <rPh sb="39" eb="41">
      <t>コセキ</t>
    </rPh>
    <rPh sb="42" eb="43">
      <t>カカ</t>
    </rPh>
    <rPh sb="44" eb="46">
      <t>ショウメイ</t>
    </rPh>
    <rPh sb="56" eb="58">
      <t>コウフ</t>
    </rPh>
    <rPh sb="59" eb="61">
      <t>ジッシ</t>
    </rPh>
    <phoneticPr fontId="3"/>
  </si>
  <si>
    <t>住民票等手数料</t>
  </si>
  <si>
    <t>住民票に関する証明の発行手数料。窓口発行2,693件、マイナンバーカードを利用したコンビニ発行321件（コンビニ微増）</t>
    <rPh sb="0" eb="3">
      <t>ジュウミンヒョウ</t>
    </rPh>
    <rPh sb="4" eb="5">
      <t>カン</t>
    </rPh>
    <rPh sb="7" eb="9">
      <t>ショウメイ</t>
    </rPh>
    <rPh sb="10" eb="12">
      <t>ハッコウ</t>
    </rPh>
    <rPh sb="12" eb="15">
      <t>テスウリョウ</t>
    </rPh>
    <rPh sb="16" eb="18">
      <t>マドグチ</t>
    </rPh>
    <rPh sb="18" eb="20">
      <t>ハッコウ</t>
    </rPh>
    <rPh sb="25" eb="26">
      <t>ケン</t>
    </rPh>
    <rPh sb="37" eb="39">
      <t>リヨウ</t>
    </rPh>
    <rPh sb="45" eb="47">
      <t>ハッコウ</t>
    </rPh>
    <rPh sb="50" eb="51">
      <t>ケン</t>
    </rPh>
    <rPh sb="56" eb="58">
      <t>ビゾウ</t>
    </rPh>
    <phoneticPr fontId="3"/>
  </si>
  <si>
    <t>印鑑証明手数料</t>
  </si>
  <si>
    <t>印鑑証明発行に係る手数料。窓口発行1,772件、マイナンバーカードを利用したコンビニ発行245件（コンビニ85件増）</t>
    <rPh sb="0" eb="4">
      <t>インカンショウメイ</t>
    </rPh>
    <rPh sb="4" eb="6">
      <t>ハッコウ</t>
    </rPh>
    <rPh sb="7" eb="8">
      <t>カカ</t>
    </rPh>
    <rPh sb="9" eb="12">
      <t>テスウリョウ</t>
    </rPh>
    <rPh sb="13" eb="15">
      <t>マドグチ</t>
    </rPh>
    <rPh sb="15" eb="17">
      <t>ハッコウ</t>
    </rPh>
    <rPh sb="22" eb="23">
      <t>ケン</t>
    </rPh>
    <rPh sb="42" eb="44">
      <t>ハッコウ</t>
    </rPh>
    <rPh sb="47" eb="48">
      <t>ケン</t>
    </rPh>
    <rPh sb="55" eb="56">
      <t>ケン</t>
    </rPh>
    <rPh sb="56" eb="57">
      <t>ゾウ</t>
    </rPh>
    <phoneticPr fontId="3"/>
  </si>
  <si>
    <t>船員手帳交付手数料</t>
  </si>
  <si>
    <t>船員手帳交付、訂正に際し徴収する手数料。本町は、船員法の指定市町村</t>
    <rPh sb="0" eb="2">
      <t>センイン</t>
    </rPh>
    <rPh sb="2" eb="4">
      <t>テチョウ</t>
    </rPh>
    <rPh sb="4" eb="6">
      <t>コウフ</t>
    </rPh>
    <rPh sb="7" eb="9">
      <t>テイセイ</t>
    </rPh>
    <rPh sb="10" eb="11">
      <t>サイ</t>
    </rPh>
    <rPh sb="12" eb="14">
      <t>チョウシュウ</t>
    </rPh>
    <rPh sb="16" eb="19">
      <t>テスウリョウ</t>
    </rPh>
    <rPh sb="20" eb="22">
      <t>ホンチョウ</t>
    </rPh>
    <rPh sb="24" eb="27">
      <t>センインホウ</t>
    </rPh>
    <rPh sb="28" eb="30">
      <t>シテイ</t>
    </rPh>
    <rPh sb="30" eb="33">
      <t>シチョウソン</t>
    </rPh>
    <phoneticPr fontId="3"/>
  </si>
  <si>
    <t>登録手数料</t>
  </si>
  <si>
    <t>狂犬病予防法第４条第２項による犬登録の鑑札発行に際し徴収するもの。1件3,000円。今後はマイクロチップによる登録となるため、鑑札発布が減少する。</t>
    <rPh sb="0" eb="3">
      <t>キョウケンビョウ</t>
    </rPh>
    <rPh sb="3" eb="5">
      <t>ヨボウ</t>
    </rPh>
    <rPh sb="5" eb="6">
      <t>ホウ</t>
    </rPh>
    <rPh sb="6" eb="7">
      <t>ダイ</t>
    </rPh>
    <rPh sb="8" eb="9">
      <t>ジョウ</t>
    </rPh>
    <rPh sb="9" eb="10">
      <t>ダイ</t>
    </rPh>
    <rPh sb="11" eb="12">
      <t>コウ</t>
    </rPh>
    <rPh sb="15" eb="16">
      <t>イヌ</t>
    </rPh>
    <rPh sb="16" eb="18">
      <t>トウロク</t>
    </rPh>
    <rPh sb="19" eb="21">
      <t>カンサツ</t>
    </rPh>
    <rPh sb="21" eb="23">
      <t>ハッコウ</t>
    </rPh>
    <rPh sb="24" eb="25">
      <t>サイ</t>
    </rPh>
    <rPh sb="26" eb="28">
      <t>チョウシュウ</t>
    </rPh>
    <rPh sb="34" eb="35">
      <t>ケン</t>
    </rPh>
    <rPh sb="40" eb="41">
      <t>エン</t>
    </rPh>
    <rPh sb="42" eb="44">
      <t>コンゴ</t>
    </rPh>
    <rPh sb="55" eb="57">
      <t>トウロク</t>
    </rPh>
    <rPh sb="63" eb="65">
      <t>カンサツ</t>
    </rPh>
    <rPh sb="65" eb="67">
      <t>ハップ</t>
    </rPh>
    <rPh sb="68" eb="70">
      <t>ゲンショウ</t>
    </rPh>
    <phoneticPr fontId="3"/>
  </si>
  <si>
    <t>注射済票交付手数料</t>
  </si>
  <si>
    <t>狂犬病予防注射を実施した所有者に対し発行した場合に徴収するもの。1件550円。当該帳票については所有者への発行が省略できない。本町2023年度における接種率70.9%</t>
    <rPh sb="0" eb="3">
      <t>キョウケンビョウ</t>
    </rPh>
    <rPh sb="3" eb="5">
      <t>ヨボウ</t>
    </rPh>
    <rPh sb="5" eb="7">
      <t>チュウシャ</t>
    </rPh>
    <rPh sb="8" eb="10">
      <t>ジッシ</t>
    </rPh>
    <rPh sb="12" eb="15">
      <t>ショユウシャ</t>
    </rPh>
    <rPh sb="16" eb="17">
      <t>タイ</t>
    </rPh>
    <rPh sb="18" eb="20">
      <t>ハッコウ</t>
    </rPh>
    <rPh sb="22" eb="24">
      <t>バアイ</t>
    </rPh>
    <rPh sb="25" eb="27">
      <t>チョウシュウ</t>
    </rPh>
    <rPh sb="33" eb="34">
      <t>ケン</t>
    </rPh>
    <rPh sb="37" eb="38">
      <t>エン</t>
    </rPh>
    <rPh sb="39" eb="41">
      <t>トウガイ</t>
    </rPh>
    <rPh sb="41" eb="43">
      <t>チョウヒョウ</t>
    </rPh>
    <rPh sb="48" eb="51">
      <t>ショユウシャ</t>
    </rPh>
    <rPh sb="53" eb="55">
      <t>ハッコウ</t>
    </rPh>
    <rPh sb="56" eb="58">
      <t>ショウリャク</t>
    </rPh>
    <rPh sb="63" eb="65">
      <t>ホンチョウ</t>
    </rPh>
    <rPh sb="69" eb="71">
      <t>ネンド</t>
    </rPh>
    <rPh sb="75" eb="78">
      <t>セッシュリツ</t>
    </rPh>
    <phoneticPr fontId="3"/>
  </si>
  <si>
    <t>登録件数に対する接種済み件数</t>
    <rPh sb="0" eb="2">
      <t>トウロク</t>
    </rPh>
    <rPh sb="2" eb="4">
      <t>ケンスウ</t>
    </rPh>
    <rPh sb="5" eb="6">
      <t>タイ</t>
    </rPh>
    <rPh sb="8" eb="10">
      <t>セッシュ</t>
    </rPh>
    <rPh sb="10" eb="11">
      <t>ズ</t>
    </rPh>
    <rPh sb="12" eb="14">
      <t>ケンスウ</t>
    </rPh>
    <phoneticPr fontId="3"/>
  </si>
  <si>
    <t>し尿処理手数料</t>
  </si>
  <si>
    <t>生し尿収集運搬に係る手数料。約60世帯分。汲取りの頻度はほぼ毎月。なお、浄化槽世帯については年１回程度なので町を介さず、各世帯と業者との料金のやりとり。</t>
    <rPh sb="0" eb="1">
      <t>ナマ</t>
    </rPh>
    <rPh sb="2" eb="3">
      <t>ニョウ</t>
    </rPh>
    <rPh sb="3" eb="5">
      <t>シュウシュウ</t>
    </rPh>
    <rPh sb="5" eb="7">
      <t>ウンパン</t>
    </rPh>
    <rPh sb="8" eb="9">
      <t>カカ</t>
    </rPh>
    <rPh sb="10" eb="13">
      <t>テスウリョウ</t>
    </rPh>
    <rPh sb="14" eb="15">
      <t>ヤク</t>
    </rPh>
    <rPh sb="17" eb="20">
      <t>セタイブン</t>
    </rPh>
    <rPh sb="21" eb="23">
      <t>クミト</t>
    </rPh>
    <rPh sb="25" eb="27">
      <t>ヒンド</t>
    </rPh>
    <rPh sb="30" eb="32">
      <t>マイツキ</t>
    </rPh>
    <rPh sb="36" eb="39">
      <t>ジョウカソウ</t>
    </rPh>
    <rPh sb="39" eb="41">
      <t>セタイ</t>
    </rPh>
    <rPh sb="46" eb="47">
      <t>ネン</t>
    </rPh>
    <rPh sb="48" eb="49">
      <t>カイ</t>
    </rPh>
    <rPh sb="49" eb="51">
      <t>テイド</t>
    </rPh>
    <rPh sb="54" eb="55">
      <t>マチ</t>
    </rPh>
    <rPh sb="56" eb="57">
      <t>カイ</t>
    </rPh>
    <rPh sb="60" eb="61">
      <t>カク</t>
    </rPh>
    <rPh sb="61" eb="63">
      <t>セタイ</t>
    </rPh>
    <rPh sb="64" eb="66">
      <t>ギョウシャ</t>
    </rPh>
    <rPh sb="68" eb="70">
      <t>リョウキン</t>
    </rPh>
    <phoneticPr fontId="3"/>
  </si>
  <si>
    <t>一般廃棄物収集運搬手数料</t>
  </si>
  <si>
    <t>特定家電製品運搬手数料及び粗大ごみ収集運搬手数料。後者については、町内小売店へ販売を委託。</t>
    <rPh sb="0" eb="2">
      <t>トクテイ</t>
    </rPh>
    <rPh sb="2" eb="4">
      <t>カデン</t>
    </rPh>
    <rPh sb="4" eb="6">
      <t>セイヒン</t>
    </rPh>
    <rPh sb="6" eb="8">
      <t>ウンパン</t>
    </rPh>
    <rPh sb="8" eb="11">
      <t>テスウリョウ</t>
    </rPh>
    <rPh sb="11" eb="12">
      <t>オヨ</t>
    </rPh>
    <rPh sb="13" eb="15">
      <t>ソダイ</t>
    </rPh>
    <rPh sb="17" eb="19">
      <t>シュウシュウ</t>
    </rPh>
    <rPh sb="19" eb="21">
      <t>ウンパン</t>
    </rPh>
    <rPh sb="21" eb="24">
      <t>テスウリョウ</t>
    </rPh>
    <rPh sb="25" eb="27">
      <t>コウシャ</t>
    </rPh>
    <rPh sb="33" eb="35">
      <t>チョウナイ</t>
    </rPh>
    <rPh sb="35" eb="38">
      <t>コウリテン</t>
    </rPh>
    <rPh sb="39" eb="41">
      <t>ハンバイ</t>
    </rPh>
    <rPh sb="42" eb="44">
      <t>イタク</t>
    </rPh>
    <phoneticPr fontId="3"/>
  </si>
  <si>
    <t>一般廃棄物処理業許可手数料</t>
  </si>
  <si>
    <t>本町廃棄物の処理及び清掃に関する条例によ一般廃棄物処理業許可について更新、新規許可に当たり徴収する手数料。1件あたり2,500円</t>
    <rPh sb="0" eb="2">
      <t>ホンチョウ</t>
    </rPh>
    <rPh sb="2" eb="5">
      <t>ハイキブツ</t>
    </rPh>
    <rPh sb="6" eb="8">
      <t>ショリ</t>
    </rPh>
    <rPh sb="8" eb="9">
      <t>オヨ</t>
    </rPh>
    <rPh sb="10" eb="12">
      <t>セイソウ</t>
    </rPh>
    <rPh sb="13" eb="14">
      <t>カン</t>
    </rPh>
    <rPh sb="16" eb="18">
      <t>ジョウレイ</t>
    </rPh>
    <rPh sb="20" eb="22">
      <t>イッパン</t>
    </rPh>
    <rPh sb="22" eb="25">
      <t>ハイキブツ</t>
    </rPh>
    <rPh sb="25" eb="27">
      <t>ショリ</t>
    </rPh>
    <rPh sb="27" eb="28">
      <t>ギョウ</t>
    </rPh>
    <rPh sb="28" eb="30">
      <t>キョカ</t>
    </rPh>
    <rPh sb="34" eb="36">
      <t>コウシン</t>
    </rPh>
    <rPh sb="37" eb="39">
      <t>シンキ</t>
    </rPh>
    <rPh sb="39" eb="41">
      <t>キョカ</t>
    </rPh>
    <rPh sb="42" eb="43">
      <t>ア</t>
    </rPh>
    <rPh sb="45" eb="47">
      <t>チョウシュウ</t>
    </rPh>
    <rPh sb="49" eb="52">
      <t>テスウリョウ</t>
    </rPh>
    <rPh sb="54" eb="55">
      <t>ケン</t>
    </rPh>
    <rPh sb="63" eb="64">
      <t>エン</t>
    </rPh>
    <phoneticPr fontId="3"/>
  </si>
  <si>
    <t>浄化槽清掃業許可手数料</t>
  </si>
  <si>
    <t>浄化槽法に基づく許可（更新）手数料。1件2,500円</t>
    <rPh sb="0" eb="4">
      <t>ジョウカソウホウ</t>
    </rPh>
    <rPh sb="5" eb="6">
      <t>モト</t>
    </rPh>
    <rPh sb="8" eb="10">
      <t>キョカ</t>
    </rPh>
    <rPh sb="11" eb="13">
      <t>コウシン</t>
    </rPh>
    <rPh sb="14" eb="17">
      <t>テスウリョウ</t>
    </rPh>
    <rPh sb="19" eb="20">
      <t>ケン</t>
    </rPh>
    <rPh sb="25" eb="26">
      <t>エン</t>
    </rPh>
    <phoneticPr fontId="3"/>
  </si>
  <si>
    <t>隔年で更新のため。</t>
    <rPh sb="0" eb="2">
      <t>カクネン</t>
    </rPh>
    <rPh sb="3" eb="5">
      <t>コウシン</t>
    </rPh>
    <phoneticPr fontId="3"/>
  </si>
  <si>
    <t>個人番号カード交付事務費補助金</t>
  </si>
  <si>
    <t>個人番号（マイナンバー）カード交付に係る補助金。当該事務に従事する会計年度任用職員人件費及び正規職員の時間外勤務手当に充当</t>
    <rPh sb="0" eb="2">
      <t>コジン</t>
    </rPh>
    <rPh sb="2" eb="4">
      <t>バンゴウ</t>
    </rPh>
    <rPh sb="15" eb="17">
      <t>コウフ</t>
    </rPh>
    <rPh sb="18" eb="19">
      <t>カカ</t>
    </rPh>
    <rPh sb="20" eb="23">
      <t>ホジョキン</t>
    </rPh>
    <rPh sb="24" eb="26">
      <t>トウガイ</t>
    </rPh>
    <rPh sb="26" eb="28">
      <t>ジム</t>
    </rPh>
    <rPh sb="29" eb="31">
      <t>ジュウジ</t>
    </rPh>
    <rPh sb="33" eb="35">
      <t>カイケイ</t>
    </rPh>
    <rPh sb="35" eb="37">
      <t>ネンド</t>
    </rPh>
    <rPh sb="37" eb="39">
      <t>ニンヨウ</t>
    </rPh>
    <rPh sb="39" eb="41">
      <t>ショクイン</t>
    </rPh>
    <rPh sb="41" eb="44">
      <t>ジンケンヒ</t>
    </rPh>
    <rPh sb="44" eb="45">
      <t>オヨ</t>
    </rPh>
    <rPh sb="46" eb="48">
      <t>セイキ</t>
    </rPh>
    <rPh sb="48" eb="50">
      <t>ショクイン</t>
    </rPh>
    <rPh sb="51" eb="54">
      <t>ジカンガイ</t>
    </rPh>
    <rPh sb="54" eb="56">
      <t>キンム</t>
    </rPh>
    <rPh sb="56" eb="58">
      <t>テアテ</t>
    </rPh>
    <rPh sb="59" eb="61">
      <t>ジュウトウ</t>
    </rPh>
    <phoneticPr fontId="3"/>
  </si>
  <si>
    <t>社会保障・税番号制度システム整備費補助金（戸籍法）</t>
  </si>
  <si>
    <t>2022年度からの繰越し財源。戸籍情報連携システムとの接続のため、戸籍情報システムを改修するための補助金。これにより2024年3月から全国で戸籍広域交付が開始</t>
    <rPh sb="4" eb="6">
      <t>ネンド</t>
    </rPh>
    <rPh sb="9" eb="11">
      <t>クリコ</t>
    </rPh>
    <rPh sb="12" eb="14">
      <t>ザイゲン</t>
    </rPh>
    <rPh sb="49" eb="52">
      <t>ホジョキン</t>
    </rPh>
    <rPh sb="77" eb="79">
      <t>カイシ</t>
    </rPh>
    <phoneticPr fontId="3"/>
  </si>
  <si>
    <t>社会保障・税番号制度システム整備費補助金（氏名ローマ字表記）</t>
  </si>
  <si>
    <t>対予算歳入欠陥については2024年度へ繰越。</t>
    <rPh sb="0" eb="1">
      <t>タイ</t>
    </rPh>
    <rPh sb="1" eb="3">
      <t>ヨサン</t>
    </rPh>
    <rPh sb="3" eb="5">
      <t>サイニュウ</t>
    </rPh>
    <rPh sb="5" eb="7">
      <t>ケッカン</t>
    </rPh>
    <rPh sb="16" eb="18">
      <t>ネンド</t>
    </rPh>
    <rPh sb="19" eb="21">
      <t>クリコシ</t>
    </rPh>
    <phoneticPr fontId="3"/>
  </si>
  <si>
    <t>社会保障・税番号制度システム整備費補助金（振り仮名機能整備）</t>
  </si>
  <si>
    <t>循環型社会形成推進交付金</t>
  </si>
  <si>
    <t>町が支出した合併処理浄化槽設置整備事業補助金に対し1/3が交付されるもの。県補助金が転換のみの補助に対し、国の交付金は新規設置に際し補助したものも対象となる。</t>
    <rPh sb="0" eb="1">
      <t>マチ</t>
    </rPh>
    <rPh sb="2" eb="4">
      <t>シシュツ</t>
    </rPh>
    <rPh sb="23" eb="24">
      <t>タイ</t>
    </rPh>
    <rPh sb="29" eb="31">
      <t>コウフ</t>
    </rPh>
    <rPh sb="37" eb="38">
      <t>ケン</t>
    </rPh>
    <rPh sb="38" eb="41">
      <t>ホジョキン</t>
    </rPh>
    <rPh sb="42" eb="44">
      <t>テンカン</t>
    </rPh>
    <rPh sb="47" eb="49">
      <t>ホジョ</t>
    </rPh>
    <rPh sb="50" eb="51">
      <t>タイ</t>
    </rPh>
    <rPh sb="53" eb="54">
      <t>クニ</t>
    </rPh>
    <rPh sb="55" eb="58">
      <t>コウフキン</t>
    </rPh>
    <rPh sb="59" eb="61">
      <t>シンキ</t>
    </rPh>
    <rPh sb="61" eb="63">
      <t>セッチ</t>
    </rPh>
    <rPh sb="64" eb="65">
      <t>サイ</t>
    </rPh>
    <rPh sb="66" eb="68">
      <t>ホジョ</t>
    </rPh>
    <rPh sb="73" eb="75">
      <t>タイショウ</t>
    </rPh>
    <phoneticPr fontId="3"/>
  </si>
  <si>
    <t>対象となる合併処理浄化槽設置整備事業がなかったため。2022年度は全７件のうち国庫対象7件</t>
    <rPh sb="30" eb="32">
      <t>ネンド</t>
    </rPh>
    <rPh sb="33" eb="34">
      <t>ゼン</t>
    </rPh>
    <rPh sb="35" eb="36">
      <t>ケン</t>
    </rPh>
    <rPh sb="39" eb="41">
      <t>コッコ</t>
    </rPh>
    <rPh sb="41" eb="43">
      <t>タイショウ</t>
    </rPh>
    <rPh sb="44" eb="45">
      <t>ケン</t>
    </rPh>
    <phoneticPr fontId="3"/>
  </si>
  <si>
    <t>自衛官募集事務委託金</t>
  </si>
  <si>
    <t>自衛官募集に係る広報掲載、会議旅費、啓発物品作成に係る経費のための補助金</t>
    <rPh sb="0" eb="3">
      <t>ジエイカン</t>
    </rPh>
    <rPh sb="3" eb="5">
      <t>ボシュウ</t>
    </rPh>
    <rPh sb="6" eb="7">
      <t>カカ</t>
    </rPh>
    <rPh sb="8" eb="10">
      <t>コウホウ</t>
    </rPh>
    <rPh sb="10" eb="12">
      <t>ケイサイ</t>
    </rPh>
    <rPh sb="13" eb="15">
      <t>カイギ</t>
    </rPh>
    <rPh sb="15" eb="17">
      <t>リョヒ</t>
    </rPh>
    <rPh sb="18" eb="20">
      <t>ケイハツ</t>
    </rPh>
    <rPh sb="20" eb="22">
      <t>ブッピン</t>
    </rPh>
    <rPh sb="22" eb="24">
      <t>サクセイ</t>
    </rPh>
    <rPh sb="25" eb="26">
      <t>カカ</t>
    </rPh>
    <rPh sb="27" eb="29">
      <t>ケイヒ</t>
    </rPh>
    <rPh sb="33" eb="36">
      <t>ホジョキン</t>
    </rPh>
    <phoneticPr fontId="3"/>
  </si>
  <si>
    <t>中長期在留者住居地届出等事務委託金</t>
  </si>
  <si>
    <t>中長期在留者住居地届出等の事務に係る委託金</t>
    <rPh sb="0" eb="3">
      <t>チュウチョウキ</t>
    </rPh>
    <rPh sb="3" eb="5">
      <t>ザイリュウ</t>
    </rPh>
    <rPh sb="5" eb="6">
      <t>シャ</t>
    </rPh>
    <rPh sb="6" eb="8">
      <t>ジュウキョ</t>
    </rPh>
    <rPh sb="8" eb="9">
      <t>チ</t>
    </rPh>
    <rPh sb="9" eb="11">
      <t>トドケデ</t>
    </rPh>
    <rPh sb="11" eb="12">
      <t>トウ</t>
    </rPh>
    <rPh sb="13" eb="15">
      <t>ジム</t>
    </rPh>
    <rPh sb="16" eb="17">
      <t>カカ</t>
    </rPh>
    <rPh sb="18" eb="21">
      <t>イタクキン</t>
    </rPh>
    <phoneticPr fontId="3"/>
  </si>
  <si>
    <t>基礎年金等事務費委託金（国民年金）</t>
  </si>
  <si>
    <t>年金事務に要した人件費及び物件費に係る国庫委託金</t>
    <rPh sb="0" eb="2">
      <t>ネンキン</t>
    </rPh>
    <rPh sb="2" eb="4">
      <t>ジム</t>
    </rPh>
    <rPh sb="5" eb="6">
      <t>ヨウ</t>
    </rPh>
    <rPh sb="8" eb="11">
      <t>ジンケンヒ</t>
    </rPh>
    <rPh sb="11" eb="12">
      <t>オヨ</t>
    </rPh>
    <rPh sb="13" eb="16">
      <t>ブッケンヒ</t>
    </rPh>
    <rPh sb="17" eb="18">
      <t>カカ</t>
    </rPh>
    <rPh sb="19" eb="21">
      <t>コッコ</t>
    </rPh>
    <rPh sb="21" eb="24">
      <t>イタクキン</t>
    </rPh>
    <phoneticPr fontId="3"/>
  </si>
  <si>
    <t>協力・連携事務費委託金（国民年金）</t>
  </si>
  <si>
    <t>資格取得時等における納付督励や制度周知のための情報提供に係る国庫委託金</t>
    <rPh sb="0" eb="2">
      <t>シカク</t>
    </rPh>
    <rPh sb="2" eb="5">
      <t>シュトクジ</t>
    </rPh>
    <rPh sb="5" eb="6">
      <t>トウ</t>
    </rPh>
    <rPh sb="10" eb="12">
      <t>ノウフ</t>
    </rPh>
    <rPh sb="12" eb="14">
      <t>トクレイ</t>
    </rPh>
    <rPh sb="15" eb="17">
      <t>セイド</t>
    </rPh>
    <rPh sb="17" eb="19">
      <t>シュウチ</t>
    </rPh>
    <rPh sb="23" eb="25">
      <t>ジョウホウ</t>
    </rPh>
    <rPh sb="25" eb="27">
      <t>テイキョウ</t>
    </rPh>
    <rPh sb="28" eb="29">
      <t>カカ</t>
    </rPh>
    <rPh sb="30" eb="32">
      <t>コッコ</t>
    </rPh>
    <rPh sb="32" eb="35">
      <t>イタクキン</t>
    </rPh>
    <phoneticPr fontId="3"/>
  </si>
  <si>
    <t>合併処理浄化槽設置整備事業補助金</t>
  </si>
  <si>
    <t>町が支出した合併処理浄化槽設置整備事業補助金に対し1/3が補助されるもの。国の交付金は新規設置に際し補助したものも対象となるのに対し、県補助金は転換のみの補助に対し補助するもの。</t>
    <rPh sb="0" eb="1">
      <t>マチ</t>
    </rPh>
    <rPh sb="2" eb="4">
      <t>シシュツ</t>
    </rPh>
    <rPh sb="23" eb="24">
      <t>タイ</t>
    </rPh>
    <rPh sb="29" eb="31">
      <t>ホジョ</t>
    </rPh>
    <rPh sb="37" eb="38">
      <t>クニ</t>
    </rPh>
    <rPh sb="39" eb="42">
      <t>コウフキン</t>
    </rPh>
    <rPh sb="43" eb="45">
      <t>シンキ</t>
    </rPh>
    <rPh sb="45" eb="47">
      <t>セッチ</t>
    </rPh>
    <rPh sb="48" eb="49">
      <t>サイ</t>
    </rPh>
    <rPh sb="50" eb="52">
      <t>ホジョ</t>
    </rPh>
    <rPh sb="57" eb="59">
      <t>タイショウ</t>
    </rPh>
    <rPh sb="64" eb="65">
      <t>タイ</t>
    </rPh>
    <rPh sb="82" eb="84">
      <t>ホジョ</t>
    </rPh>
    <phoneticPr fontId="3"/>
  </si>
  <si>
    <t>対象となる合併処理浄化槽設置整備事業がなかったため。2022年度は全７件のうち県費対象１件</t>
    <rPh sb="39" eb="41">
      <t>ケンピ</t>
    </rPh>
    <phoneticPr fontId="3"/>
  </si>
  <si>
    <t>海岸漂着物等対策事業費補助金</t>
  </si>
  <si>
    <t>町が支出したかながわ海岸美化財団清掃事業費負担金の約70%につき県が補助するもの。対予算収入欠陥については、当初予算で産業観光課における漁港漂着ごみの撤去に係る補助金を計上していたが、該当案件が発生しなかったため。</t>
    <rPh sb="0" eb="1">
      <t>マチ</t>
    </rPh>
    <rPh sb="2" eb="4">
      <t>シシュツ</t>
    </rPh>
    <rPh sb="25" eb="26">
      <t>ヤク</t>
    </rPh>
    <rPh sb="32" eb="33">
      <t>ケン</t>
    </rPh>
    <rPh sb="34" eb="36">
      <t>ホジョ</t>
    </rPh>
    <rPh sb="41" eb="44">
      <t>タイヨサン</t>
    </rPh>
    <rPh sb="44" eb="46">
      <t>シュウニュウ</t>
    </rPh>
    <rPh sb="46" eb="48">
      <t>ケッカン</t>
    </rPh>
    <rPh sb="54" eb="56">
      <t>トウショ</t>
    </rPh>
    <rPh sb="56" eb="58">
      <t>ヨサン</t>
    </rPh>
    <rPh sb="59" eb="61">
      <t>サンギョウ</t>
    </rPh>
    <rPh sb="61" eb="64">
      <t>カンコウカ</t>
    </rPh>
    <rPh sb="68" eb="70">
      <t>ギョコウ</t>
    </rPh>
    <rPh sb="70" eb="72">
      <t>ヒョウチャク</t>
    </rPh>
    <rPh sb="75" eb="77">
      <t>テッキョ</t>
    </rPh>
    <rPh sb="78" eb="79">
      <t>カカ</t>
    </rPh>
    <rPh sb="80" eb="83">
      <t>ホジョキン</t>
    </rPh>
    <rPh sb="84" eb="86">
      <t>ケイジョウ</t>
    </rPh>
    <rPh sb="92" eb="94">
      <t>ガイトウ</t>
    </rPh>
    <rPh sb="94" eb="96">
      <t>アンケン</t>
    </rPh>
    <rPh sb="97" eb="99">
      <t>ハッセイ</t>
    </rPh>
    <phoneticPr fontId="3"/>
  </si>
  <si>
    <t>水源環境保全・再生施策市町村交付金（地下水保全）</t>
  </si>
  <si>
    <t>町が実施する地下水環境保全調査委託料につき10万円未満切捨てた額が10割補助されるもの。</t>
    <rPh sb="23" eb="25">
      <t>マンエン</t>
    </rPh>
    <rPh sb="25" eb="27">
      <t>ミマン</t>
    </rPh>
    <rPh sb="27" eb="29">
      <t>キリス</t>
    </rPh>
    <rPh sb="31" eb="32">
      <t>ガク</t>
    </rPh>
    <rPh sb="35" eb="36">
      <t>ワリ</t>
    </rPh>
    <rPh sb="36" eb="38">
      <t>ホジョ</t>
    </rPh>
    <phoneticPr fontId="3"/>
  </si>
  <si>
    <t>2022年度多大だったのは、飲料水（簡易11項目）の水質分析を50か所×2回調査を実施したため。</t>
    <rPh sb="14" eb="17">
      <t>インリョウスイ</t>
    </rPh>
    <rPh sb="18" eb="20">
      <t>カンイ</t>
    </rPh>
    <rPh sb="22" eb="24">
      <t>コウモク</t>
    </rPh>
    <rPh sb="26" eb="28">
      <t>スイシツ</t>
    </rPh>
    <rPh sb="28" eb="30">
      <t>ブンセキ</t>
    </rPh>
    <rPh sb="34" eb="35">
      <t>ショ</t>
    </rPh>
    <rPh sb="37" eb="38">
      <t>カイ</t>
    </rPh>
    <phoneticPr fontId="3"/>
  </si>
  <si>
    <t>個人県民税徴収取扱費委託金</t>
  </si>
  <si>
    <t>町が県に代わり徴収している個人住民税の徴収取扱費を納税義務者と歳出還付額をもとに請求するもの</t>
    <rPh sb="0" eb="1">
      <t>マチ</t>
    </rPh>
    <rPh sb="2" eb="3">
      <t>ケン</t>
    </rPh>
    <rPh sb="4" eb="5">
      <t>カ</t>
    </rPh>
    <rPh sb="7" eb="9">
      <t>チョウシュウ</t>
    </rPh>
    <rPh sb="13" eb="15">
      <t>コジン</t>
    </rPh>
    <rPh sb="15" eb="18">
      <t>ジュウミンゼイ</t>
    </rPh>
    <rPh sb="19" eb="21">
      <t>チョウシュウ</t>
    </rPh>
    <rPh sb="21" eb="23">
      <t>トリアツカイ</t>
    </rPh>
    <rPh sb="23" eb="24">
      <t>ヒ</t>
    </rPh>
    <rPh sb="25" eb="27">
      <t>ノウゼイ</t>
    </rPh>
    <rPh sb="27" eb="30">
      <t>ギムシャ</t>
    </rPh>
    <rPh sb="31" eb="33">
      <t>サイシュツ</t>
    </rPh>
    <rPh sb="33" eb="35">
      <t>カンプ</t>
    </rPh>
    <rPh sb="35" eb="36">
      <t>ガク</t>
    </rPh>
    <rPh sb="40" eb="42">
      <t>セイキュウ</t>
    </rPh>
    <phoneticPr fontId="3"/>
  </si>
  <si>
    <t>歳出還付額の増によるもの</t>
    <rPh sb="0" eb="2">
      <t>サイシュツ</t>
    </rPh>
    <rPh sb="2" eb="4">
      <t>カンプ</t>
    </rPh>
    <rPh sb="4" eb="5">
      <t>ガク</t>
    </rPh>
    <rPh sb="6" eb="7">
      <t>ゾウ</t>
    </rPh>
    <phoneticPr fontId="3"/>
  </si>
  <si>
    <t>人口動態調査費交付金</t>
  </si>
  <si>
    <t>人口動態調査事務に係る交付金</t>
    <rPh sb="0" eb="2">
      <t>ジンコウ</t>
    </rPh>
    <rPh sb="2" eb="4">
      <t>ドウタイ</t>
    </rPh>
    <rPh sb="4" eb="6">
      <t>チョウサ</t>
    </rPh>
    <rPh sb="6" eb="8">
      <t>ジム</t>
    </rPh>
    <rPh sb="9" eb="10">
      <t>カカ</t>
    </rPh>
    <rPh sb="11" eb="14">
      <t>コウフキン</t>
    </rPh>
    <phoneticPr fontId="3"/>
  </si>
  <si>
    <t>町税滞納延滞金</t>
  </si>
  <si>
    <t>町税の滞納に係る延滞金</t>
    <rPh sb="0" eb="2">
      <t>チョウゼイ</t>
    </rPh>
    <rPh sb="3" eb="5">
      <t>タイノウ</t>
    </rPh>
    <rPh sb="6" eb="7">
      <t>カカ</t>
    </rPh>
    <rPh sb="8" eb="11">
      <t>エンタイキン</t>
    </rPh>
    <phoneticPr fontId="3"/>
  </si>
  <si>
    <t>町税各科目の滞納繰越分につき徴収率が上がったため、それに付随して延滞金も徴収できたことによる。</t>
    <rPh sb="0" eb="2">
      <t>チョウゼイ</t>
    </rPh>
    <rPh sb="2" eb="3">
      <t>カク</t>
    </rPh>
    <rPh sb="3" eb="5">
      <t>カモク</t>
    </rPh>
    <rPh sb="6" eb="8">
      <t>タイノウ</t>
    </rPh>
    <rPh sb="8" eb="10">
      <t>クリコシ</t>
    </rPh>
    <rPh sb="10" eb="11">
      <t>ブン</t>
    </rPh>
    <rPh sb="14" eb="17">
      <t>チョウシュウリツ</t>
    </rPh>
    <rPh sb="18" eb="19">
      <t>ア</t>
    </rPh>
    <rPh sb="28" eb="30">
      <t>フズイ</t>
    </rPh>
    <rPh sb="32" eb="35">
      <t>エンタイキン</t>
    </rPh>
    <rPh sb="36" eb="38">
      <t>チョウシュウ</t>
    </rPh>
    <phoneticPr fontId="3"/>
  </si>
  <si>
    <t>町指定ごみ袋売上代金</t>
  </si>
  <si>
    <t>町が作成するびん専用ごみ袋につき指定販売業者に卸売りした場合に徴収する代金。各販売業者における町民への販売価格は、各販売店の裁量による。</t>
    <rPh sb="2" eb="4">
      <t>サクセイ</t>
    </rPh>
    <rPh sb="8" eb="10">
      <t>センヨウ</t>
    </rPh>
    <rPh sb="12" eb="13">
      <t>フクロ</t>
    </rPh>
    <rPh sb="16" eb="18">
      <t>シテイ</t>
    </rPh>
    <rPh sb="18" eb="20">
      <t>ハンバイ</t>
    </rPh>
    <rPh sb="20" eb="22">
      <t>ギョウシャ</t>
    </rPh>
    <rPh sb="23" eb="24">
      <t>オロシ</t>
    </rPh>
    <rPh sb="24" eb="25">
      <t>ウ</t>
    </rPh>
    <rPh sb="28" eb="30">
      <t>バアイ</t>
    </rPh>
    <rPh sb="31" eb="33">
      <t>チョウシュウ</t>
    </rPh>
    <rPh sb="35" eb="37">
      <t>ダイキン</t>
    </rPh>
    <rPh sb="38" eb="39">
      <t>カク</t>
    </rPh>
    <rPh sb="39" eb="41">
      <t>ハンバイ</t>
    </rPh>
    <rPh sb="41" eb="43">
      <t>ギョウシャ</t>
    </rPh>
    <rPh sb="47" eb="49">
      <t>チョウミン</t>
    </rPh>
    <rPh sb="51" eb="53">
      <t>ハンバイ</t>
    </rPh>
    <rPh sb="53" eb="55">
      <t>カカク</t>
    </rPh>
    <rPh sb="57" eb="60">
      <t>カクハンバイ</t>
    </rPh>
    <rPh sb="60" eb="61">
      <t>テン</t>
    </rPh>
    <rPh sb="62" eb="64">
      <t>サイリョウ</t>
    </rPh>
    <phoneticPr fontId="3"/>
  </si>
  <si>
    <t>037</t>
  </si>
  <si>
    <t>有価物売上代金</t>
  </si>
  <si>
    <t>町が収集した布類について、これを業者に売払うことにより発生する代金。なお、缶、新聞紙、ダンボール等については衛生組合の収入。</t>
    <rPh sb="0" eb="1">
      <t>マチ</t>
    </rPh>
    <rPh sb="2" eb="4">
      <t>シュウシュウ</t>
    </rPh>
    <rPh sb="6" eb="7">
      <t>ヌノ</t>
    </rPh>
    <rPh sb="7" eb="8">
      <t>ルイ</t>
    </rPh>
    <rPh sb="16" eb="18">
      <t>ギョウシャ</t>
    </rPh>
    <rPh sb="19" eb="21">
      <t>ウリハラ</t>
    </rPh>
    <rPh sb="27" eb="29">
      <t>ハッセイ</t>
    </rPh>
    <rPh sb="31" eb="33">
      <t>ダイキン</t>
    </rPh>
    <rPh sb="37" eb="38">
      <t>カン</t>
    </rPh>
    <rPh sb="39" eb="42">
      <t>シンブンシ</t>
    </rPh>
    <rPh sb="48" eb="49">
      <t>トウ</t>
    </rPh>
    <rPh sb="54" eb="56">
      <t>エイセイ</t>
    </rPh>
    <rPh sb="56" eb="58">
      <t>クミアイ</t>
    </rPh>
    <rPh sb="59" eb="61">
      <t>シュウニュウ</t>
    </rPh>
    <phoneticPr fontId="3"/>
  </si>
  <si>
    <t>074</t>
  </si>
  <si>
    <t>西湘・足柄上地区戸籍事務研究会特別会計清算金</t>
  </si>
  <si>
    <t>全国大会に向けた特別会計の余剰金の清算金</t>
    <rPh sb="0" eb="2">
      <t>ゼンコク</t>
    </rPh>
    <rPh sb="2" eb="4">
      <t>タイカイ</t>
    </rPh>
    <rPh sb="5" eb="6">
      <t>ム</t>
    </rPh>
    <rPh sb="8" eb="10">
      <t>トクベツ</t>
    </rPh>
    <rPh sb="10" eb="12">
      <t>カイケイ</t>
    </rPh>
    <rPh sb="13" eb="16">
      <t>ヨジョウキン</t>
    </rPh>
    <rPh sb="17" eb="20">
      <t>セイサンキン</t>
    </rPh>
    <phoneticPr fontId="3"/>
  </si>
  <si>
    <t>入所児童徴収金（滞納繰越分）</t>
  </si>
  <si>
    <t>福祉課</t>
  </si>
  <si>
    <t>令和元年以前の保育料を徴収していた頃に発生した保育料滞納額</t>
    <rPh sb="0" eb="2">
      <t>レイワ</t>
    </rPh>
    <rPh sb="2" eb="4">
      <t>ガンネン</t>
    </rPh>
    <rPh sb="4" eb="6">
      <t>イゼン</t>
    </rPh>
    <rPh sb="7" eb="10">
      <t>ホイクリョウ</t>
    </rPh>
    <rPh sb="11" eb="13">
      <t>チョウシュウ</t>
    </rPh>
    <rPh sb="17" eb="18">
      <t>コロ</t>
    </rPh>
    <rPh sb="19" eb="21">
      <t>ハッセイ</t>
    </rPh>
    <rPh sb="23" eb="26">
      <t>ホイクリョウ</t>
    </rPh>
    <rPh sb="26" eb="29">
      <t>タイノウガク</t>
    </rPh>
    <phoneticPr fontId="3"/>
  </si>
  <si>
    <t>滞納者が1名いるため</t>
    <rPh sb="0" eb="3">
      <t>タイノウシャ</t>
    </rPh>
    <rPh sb="5" eb="6">
      <t>メイ</t>
    </rPh>
    <phoneticPr fontId="3"/>
  </si>
  <si>
    <t>R4年度に支払いを終えたため</t>
    <rPh sb="2" eb="4">
      <t>ネンド</t>
    </rPh>
    <rPh sb="5" eb="7">
      <t>シハラ</t>
    </rPh>
    <rPh sb="9" eb="10">
      <t>オ</t>
    </rPh>
    <phoneticPr fontId="3"/>
  </si>
  <si>
    <t>対象人数</t>
    <rPh sb="0" eb="4">
      <t>タイショウニンズウ</t>
    </rPh>
    <phoneticPr fontId="3"/>
  </si>
  <si>
    <t>人</t>
    <rPh sb="0" eb="1">
      <t>ヒト</t>
    </rPh>
    <phoneticPr fontId="3"/>
  </si>
  <si>
    <t>放課後児童クラブ保護者負担金</t>
  </si>
  <si>
    <t>該当なし</t>
    <rPh sb="0" eb="2">
      <t>ガイトウ</t>
    </rPh>
    <phoneticPr fontId="3"/>
  </si>
  <si>
    <t>放課後児童クラブの利用者が、R4年度の方が多かったため</t>
    <rPh sb="0" eb="3">
      <t>ホウカゴ</t>
    </rPh>
    <rPh sb="3" eb="5">
      <t>ジドウ</t>
    </rPh>
    <rPh sb="9" eb="12">
      <t>リヨウシャ</t>
    </rPh>
    <rPh sb="16" eb="18">
      <t>ネンド</t>
    </rPh>
    <rPh sb="19" eb="20">
      <t>ホウ</t>
    </rPh>
    <rPh sb="21" eb="22">
      <t>オオ</t>
    </rPh>
    <phoneticPr fontId="3"/>
  </si>
  <si>
    <t>放課後児童クラブ保護者負担金（滞納繰越分）</t>
  </si>
  <si>
    <t>放課後児童クラブ利用者の滞納金。</t>
    <rPh sb="0" eb="5">
      <t>ホウカゴジドウ</t>
    </rPh>
    <rPh sb="8" eb="11">
      <t>リヨウシャ</t>
    </rPh>
    <rPh sb="12" eb="15">
      <t>タイノウキン</t>
    </rPh>
    <phoneticPr fontId="3"/>
  </si>
  <si>
    <t>R4年度実績なし</t>
    <rPh sb="2" eb="4">
      <t>ネンド</t>
    </rPh>
    <rPh sb="4" eb="6">
      <t>ジッセキ</t>
    </rPh>
    <phoneticPr fontId="3"/>
  </si>
  <si>
    <t>町営住宅使用料</t>
  </si>
  <si>
    <t>該当者が、滞納分が時効にならないよう調整して支払っており、現年度分が追い付かなかったため</t>
    <rPh sb="0" eb="3">
      <t>ガイトウシャ</t>
    </rPh>
    <rPh sb="5" eb="8">
      <t>タイノウブン</t>
    </rPh>
    <rPh sb="9" eb="11">
      <t>ジコウ</t>
    </rPh>
    <rPh sb="18" eb="20">
      <t>チョウセイ</t>
    </rPh>
    <rPh sb="22" eb="24">
      <t>シハラ</t>
    </rPh>
    <rPh sb="29" eb="30">
      <t>ゲン</t>
    </rPh>
    <rPh sb="30" eb="31">
      <t>ネン</t>
    </rPh>
    <rPh sb="31" eb="32">
      <t>ド</t>
    </rPh>
    <rPh sb="32" eb="33">
      <t>ブン</t>
    </rPh>
    <rPh sb="34" eb="35">
      <t>オ</t>
    </rPh>
    <rPh sb="36" eb="37">
      <t>ツ</t>
    </rPh>
    <phoneticPr fontId="3"/>
  </si>
  <si>
    <t>入居者の部屋や収入により家賃が異なるため</t>
    <rPh sb="0" eb="3">
      <t>ニュウキョシャ</t>
    </rPh>
    <rPh sb="4" eb="6">
      <t>ヘヤ</t>
    </rPh>
    <rPh sb="7" eb="9">
      <t>シュウニュウ</t>
    </rPh>
    <rPh sb="12" eb="14">
      <t>ヤチン</t>
    </rPh>
    <rPh sb="15" eb="16">
      <t>コト</t>
    </rPh>
    <phoneticPr fontId="3"/>
  </si>
  <si>
    <t>支払者</t>
    <rPh sb="0" eb="2">
      <t>シハライ</t>
    </rPh>
    <rPh sb="2" eb="3">
      <t>シャ</t>
    </rPh>
    <phoneticPr fontId="3"/>
  </si>
  <si>
    <t>町営住宅使用料（滞納繰越分）</t>
  </si>
  <si>
    <t>町営住宅入居者の住宅使用料で過年度のもの</t>
    <rPh sb="0" eb="2">
      <t>チョウエイ</t>
    </rPh>
    <rPh sb="2" eb="4">
      <t>ジュウタク</t>
    </rPh>
    <rPh sb="4" eb="6">
      <t>ニュウキョ</t>
    </rPh>
    <rPh sb="6" eb="7">
      <t>シャ</t>
    </rPh>
    <rPh sb="8" eb="10">
      <t>ジュウタク</t>
    </rPh>
    <rPh sb="10" eb="13">
      <t>シヨウリョウ</t>
    </rPh>
    <rPh sb="14" eb="17">
      <t>カネンド</t>
    </rPh>
    <phoneticPr fontId="3"/>
  </si>
  <si>
    <t>現年度分と調整及び分納誓約書のとおり支払っているため</t>
    <rPh sb="0" eb="4">
      <t>ゲンネンドブン</t>
    </rPh>
    <rPh sb="5" eb="7">
      <t>チョウセイ</t>
    </rPh>
    <rPh sb="7" eb="8">
      <t>オヨ</t>
    </rPh>
    <rPh sb="9" eb="14">
      <t>ブンノウセイヤクショ</t>
    </rPh>
    <rPh sb="18" eb="20">
      <t>シハラ</t>
    </rPh>
    <phoneticPr fontId="3"/>
  </si>
  <si>
    <t>分納誓約書のとおり支払っているため</t>
    <rPh sb="0" eb="5">
      <t>ブンノウセイヤクショ</t>
    </rPh>
    <rPh sb="9" eb="11">
      <t>シハラ</t>
    </rPh>
    <phoneticPr fontId="3"/>
  </si>
  <si>
    <t>駐車場使用料</t>
  </si>
  <si>
    <t>町営住宅入居者の駐車場使用料　料金5,000円/月</t>
    <rPh sb="0" eb="2">
      <t>チョウエイ</t>
    </rPh>
    <rPh sb="2" eb="4">
      <t>ジュウタク</t>
    </rPh>
    <rPh sb="4" eb="6">
      <t>ニュウキョ</t>
    </rPh>
    <rPh sb="6" eb="7">
      <t>シャ</t>
    </rPh>
    <rPh sb="8" eb="11">
      <t>チュウシャジョウ</t>
    </rPh>
    <rPh sb="11" eb="14">
      <t>シヨウリョウ</t>
    </rPh>
    <rPh sb="15" eb="17">
      <t>リョウキン</t>
    </rPh>
    <rPh sb="22" eb="23">
      <t>エン</t>
    </rPh>
    <rPh sb="24" eb="25">
      <t>ツキ</t>
    </rPh>
    <phoneticPr fontId="3"/>
  </si>
  <si>
    <t>収入未済なし</t>
    <phoneticPr fontId="3"/>
  </si>
  <si>
    <t>滞納者がいなかったため</t>
    <rPh sb="0" eb="2">
      <t>タイノウ</t>
    </rPh>
    <rPh sb="2" eb="3">
      <t>シャ</t>
    </rPh>
    <phoneticPr fontId="3"/>
  </si>
  <si>
    <t>駐車場使用料（滞納繰越分）</t>
  </si>
  <si>
    <t>町営住宅入居者の駐車場使用料で過年度のもの</t>
    <rPh sb="0" eb="2">
      <t>チョウエイ</t>
    </rPh>
    <rPh sb="2" eb="4">
      <t>ジュウタク</t>
    </rPh>
    <rPh sb="4" eb="6">
      <t>ニュウキョ</t>
    </rPh>
    <rPh sb="6" eb="7">
      <t>シャ</t>
    </rPh>
    <rPh sb="8" eb="11">
      <t>チュウシャジョウ</t>
    </rPh>
    <rPh sb="11" eb="14">
      <t>シヨウリョウ</t>
    </rPh>
    <rPh sb="15" eb="18">
      <t>カネンド</t>
    </rPh>
    <phoneticPr fontId="3"/>
  </si>
  <si>
    <t>町営住宅目的外使用料</t>
  </si>
  <si>
    <t>土地の評価額が変わるため</t>
    <rPh sb="0" eb="2">
      <t>トチ</t>
    </rPh>
    <rPh sb="3" eb="6">
      <t>ヒョウカガク</t>
    </rPh>
    <rPh sb="7" eb="8">
      <t>カ</t>
    </rPh>
    <phoneticPr fontId="3"/>
  </si>
  <si>
    <t>障害児入所給付費等国庫負担金</t>
  </si>
  <si>
    <t>利用見込みが減のため。</t>
    <rPh sb="0" eb="4">
      <t>リヨウミコ</t>
    </rPh>
    <rPh sb="6" eb="7">
      <t>ゲン</t>
    </rPh>
    <phoneticPr fontId="3"/>
  </si>
  <si>
    <t>延人数</t>
    <rPh sb="0" eb="1">
      <t>ノ</t>
    </rPh>
    <rPh sb="1" eb="3">
      <t>ニンズウ</t>
    </rPh>
    <phoneticPr fontId="3"/>
  </si>
  <si>
    <t>障害者自立支援事業給付費等負担金</t>
  </si>
  <si>
    <t>障害福祉サービス費、補装具給付費、相談支援給付費に係るもの　補助率1/2</t>
    <rPh sb="0" eb="4">
      <t>ショウガイフクシ</t>
    </rPh>
    <rPh sb="8" eb="9">
      <t>ヒ</t>
    </rPh>
    <rPh sb="10" eb="16">
      <t>ホソウグキュウフヒ</t>
    </rPh>
    <rPh sb="17" eb="19">
      <t>ソウダン</t>
    </rPh>
    <rPh sb="19" eb="21">
      <t>シエン</t>
    </rPh>
    <rPh sb="21" eb="23">
      <t>キュウフ</t>
    </rPh>
    <rPh sb="23" eb="24">
      <t>ヒ</t>
    </rPh>
    <rPh sb="25" eb="26">
      <t>カカ</t>
    </rPh>
    <rPh sb="30" eb="33">
      <t>ホジョリツ</t>
    </rPh>
    <phoneticPr fontId="3"/>
  </si>
  <si>
    <t>障害者医療費負担金</t>
  </si>
  <si>
    <t>更生・育成医療、療養介護支給に係る負担金　1/2負担</t>
    <rPh sb="0" eb="2">
      <t>コウセイ</t>
    </rPh>
    <rPh sb="3" eb="5">
      <t>イクセイ</t>
    </rPh>
    <rPh sb="5" eb="7">
      <t>イリョウ</t>
    </rPh>
    <rPh sb="8" eb="10">
      <t>リョウヨウ</t>
    </rPh>
    <rPh sb="10" eb="12">
      <t>カイゴ</t>
    </rPh>
    <rPh sb="12" eb="14">
      <t>シキュウ</t>
    </rPh>
    <rPh sb="15" eb="16">
      <t>カカ</t>
    </rPh>
    <rPh sb="17" eb="20">
      <t>フタンキン</t>
    </rPh>
    <rPh sb="24" eb="26">
      <t>フタン</t>
    </rPh>
    <phoneticPr fontId="3"/>
  </si>
  <si>
    <t>子どものための教育・保育給付交付金</t>
  </si>
  <si>
    <t>公定価格上昇に伴い、費用も増加したため</t>
    <rPh sb="0" eb="4">
      <t>コウテイカカク</t>
    </rPh>
    <rPh sb="4" eb="6">
      <t>ジョウショウ</t>
    </rPh>
    <rPh sb="7" eb="8">
      <t>トモナ</t>
    </rPh>
    <rPh sb="10" eb="12">
      <t>ヒヨウ</t>
    </rPh>
    <rPh sb="13" eb="15">
      <t>ゾウカ</t>
    </rPh>
    <phoneticPr fontId="3"/>
  </si>
  <si>
    <t>子育てのための施設等利用給付交付金</t>
  </si>
  <si>
    <t>R4年度は、年度途中で減額したため</t>
    <rPh sb="2" eb="4">
      <t>ネンド</t>
    </rPh>
    <rPh sb="6" eb="8">
      <t>ネンド</t>
    </rPh>
    <rPh sb="8" eb="10">
      <t>トチュウ</t>
    </rPh>
    <rPh sb="11" eb="13">
      <t>ゲンガク</t>
    </rPh>
    <phoneticPr fontId="3"/>
  </si>
  <si>
    <t>児童手当負担金</t>
  </si>
  <si>
    <t>収入未済なし</t>
    <rPh sb="0" eb="2">
      <t>シュウニュウ</t>
    </rPh>
    <rPh sb="2" eb="3">
      <t>ミ</t>
    </rPh>
    <rPh sb="3" eb="4">
      <t>ズミ</t>
    </rPh>
    <phoneticPr fontId="3"/>
  </si>
  <si>
    <t>児童数減少により収入減</t>
    <rPh sb="8" eb="11">
      <t>シュウニュウゲン</t>
    </rPh>
    <phoneticPr fontId="3"/>
  </si>
  <si>
    <t>支給件数</t>
    <rPh sb="0" eb="4">
      <t>シキュウケンスウ</t>
    </rPh>
    <phoneticPr fontId="3"/>
  </si>
  <si>
    <t>養育医療費負担金</t>
  </si>
  <si>
    <t>申請数</t>
    <rPh sb="0" eb="3">
      <t>シンセイスウ</t>
    </rPh>
    <phoneticPr fontId="3"/>
  </si>
  <si>
    <t>地域生活支援事業費補助金</t>
  </si>
  <si>
    <t>地域活動支援事業（移動支援、日中一時支援等）に係るもの　補助率1/2</t>
    <rPh sb="0" eb="8">
      <t>チイキカツドウシエンジギョウ</t>
    </rPh>
    <rPh sb="9" eb="13">
      <t>イドウシエン</t>
    </rPh>
    <rPh sb="14" eb="21">
      <t>ニッチュウイチジシエントウ</t>
    </rPh>
    <rPh sb="23" eb="24">
      <t>カカ</t>
    </rPh>
    <rPh sb="28" eb="31">
      <t>ホジョリツ</t>
    </rPh>
    <phoneticPr fontId="3"/>
  </si>
  <si>
    <t>利用見込みが減のため。（国からの配分上限額にもよる）</t>
    <rPh sb="0" eb="4">
      <t>リヨウミコ</t>
    </rPh>
    <rPh sb="6" eb="7">
      <t>ゲン</t>
    </rPh>
    <rPh sb="12" eb="13">
      <t>クニ</t>
    </rPh>
    <rPh sb="16" eb="18">
      <t>ハイブン</t>
    </rPh>
    <rPh sb="18" eb="21">
      <t>ジョウゲンガク</t>
    </rPh>
    <phoneticPr fontId="3"/>
  </si>
  <si>
    <t>延件数</t>
    <rPh sb="0" eb="1">
      <t>ノ</t>
    </rPh>
    <rPh sb="1" eb="3">
      <t>ケンスウ</t>
    </rPh>
    <phoneticPr fontId="3"/>
  </si>
  <si>
    <t>住民税非課税世帯等に対する臨時特別給付事業費補助金</t>
  </si>
  <si>
    <t>電力・ガス・食料品等価格高騰緊急支援給付金事業補助金</t>
  </si>
  <si>
    <t>子ども・子育て支援交付金</t>
  </si>
  <si>
    <t>R4年度は10月から事業を開始したため（R5は通年）</t>
    <rPh sb="2" eb="4">
      <t>ネンド</t>
    </rPh>
    <rPh sb="7" eb="8">
      <t>ガツ</t>
    </rPh>
    <rPh sb="10" eb="12">
      <t>ジギョウ</t>
    </rPh>
    <rPh sb="13" eb="15">
      <t>カイシ</t>
    </rPh>
    <rPh sb="23" eb="25">
      <t>ツウネン</t>
    </rPh>
    <phoneticPr fontId="3"/>
  </si>
  <si>
    <t>低所得の子育て世帯に対する生活支援特別給付金補助金</t>
    <phoneticPr fontId="3"/>
  </si>
  <si>
    <t>低所得の子育て世帯に対する生活支援特別給付金に係る補助金</t>
    <rPh sb="23" eb="24">
      <t>カカ</t>
    </rPh>
    <phoneticPr fontId="3"/>
  </si>
  <si>
    <t>対象者数</t>
    <rPh sb="0" eb="4">
      <t>タイショウシャスウ</t>
    </rPh>
    <phoneticPr fontId="3"/>
  </si>
  <si>
    <t>児童福祉費補助金・保育士等処遇改善臨時特例交付金</t>
  </si>
  <si>
    <t>出産・子育て応援交付金</t>
  </si>
  <si>
    <t>前年度並み</t>
    <rPh sb="0" eb="4">
      <t>ゼンネンドナ</t>
    </rPh>
    <phoneticPr fontId="3"/>
  </si>
  <si>
    <t>妊娠数および出生数</t>
    <rPh sb="0" eb="3">
      <t>ニンシンスウ</t>
    </rPh>
    <rPh sb="6" eb="9">
      <t>シュッセイスウ</t>
    </rPh>
    <phoneticPr fontId="3"/>
  </si>
  <si>
    <t>児童虐待防止対策等総合支援事業費補助金</t>
    <phoneticPr fontId="3"/>
  </si>
  <si>
    <t>前年度並み（町民支援係から子育て支援係へ事業移動）</t>
    <rPh sb="0" eb="4">
      <t>ゼンネンドナ</t>
    </rPh>
    <rPh sb="6" eb="8">
      <t>チョウミン</t>
    </rPh>
    <rPh sb="8" eb="10">
      <t>シエン</t>
    </rPh>
    <rPh sb="10" eb="11">
      <t>カカリ</t>
    </rPh>
    <rPh sb="13" eb="15">
      <t>コソダ</t>
    </rPh>
    <rPh sb="16" eb="18">
      <t>シエン</t>
    </rPh>
    <rPh sb="18" eb="19">
      <t>カカリ</t>
    </rPh>
    <rPh sb="20" eb="22">
      <t>ジギョウ</t>
    </rPh>
    <rPh sb="22" eb="24">
      <t>イドウ</t>
    </rPh>
    <phoneticPr fontId="3"/>
  </si>
  <si>
    <t>巡回数</t>
    <rPh sb="0" eb="3">
      <t>ジュンカイスウ</t>
    </rPh>
    <phoneticPr fontId="3"/>
  </si>
  <si>
    <t>回</t>
    <rPh sb="0" eb="1">
      <t>カイ</t>
    </rPh>
    <phoneticPr fontId="3"/>
  </si>
  <si>
    <t>母子保健衛生費国庫補助金</t>
    <phoneticPr fontId="3"/>
  </si>
  <si>
    <t>母子保健衛生費に係る補助金　国　補助率:1/2</t>
    <rPh sb="8" eb="9">
      <t>カカ</t>
    </rPh>
    <rPh sb="10" eb="13">
      <t>ホジョキン</t>
    </rPh>
    <rPh sb="14" eb="15">
      <t>クニ</t>
    </rPh>
    <rPh sb="16" eb="19">
      <t>ホジョリツ</t>
    </rPh>
    <phoneticPr fontId="3"/>
  </si>
  <si>
    <t>収入未済なし</t>
    <rPh sb="0" eb="2">
      <t>シュウニュウ</t>
    </rPh>
    <rPh sb="2" eb="3">
      <t>ミ</t>
    </rPh>
    <rPh sb="3" eb="4">
      <t>スミ</t>
    </rPh>
    <phoneticPr fontId="3"/>
  </si>
  <si>
    <t>R4当該事業なし</t>
    <rPh sb="2" eb="4">
      <t>トウガイ</t>
    </rPh>
    <rPh sb="4" eb="6">
      <t>ジギョウ</t>
    </rPh>
    <phoneticPr fontId="3"/>
  </si>
  <si>
    <t>特別児童扶養手当事務取扱交付金</t>
    <phoneticPr fontId="3"/>
  </si>
  <si>
    <t>特別児童扶養手当の事務に係る交付金</t>
    <rPh sb="7" eb="8">
      <t>ア</t>
    </rPh>
    <rPh sb="12" eb="13">
      <t>カカ</t>
    </rPh>
    <phoneticPr fontId="3"/>
  </si>
  <si>
    <t>受給者増による収入増。</t>
    <rPh sb="0" eb="3">
      <t>ジュキュウシャ</t>
    </rPh>
    <rPh sb="3" eb="4">
      <t>ゾウ</t>
    </rPh>
    <rPh sb="7" eb="9">
      <t>シュウニュウ</t>
    </rPh>
    <rPh sb="9" eb="10">
      <t>ゾウ</t>
    </rPh>
    <phoneticPr fontId="3"/>
  </si>
  <si>
    <t>受給者数</t>
    <rPh sb="0" eb="3">
      <t>ジュキュウシャ</t>
    </rPh>
    <rPh sb="3" eb="4">
      <t>スウ</t>
    </rPh>
    <phoneticPr fontId="3"/>
  </si>
  <si>
    <t>民生委員協議会負担金</t>
  </si>
  <si>
    <t>地区民生委員の活動を支援する</t>
    <rPh sb="0" eb="6">
      <t>チクミンセイイイン</t>
    </rPh>
    <rPh sb="7" eb="9">
      <t>カツドウ</t>
    </rPh>
    <rPh sb="10" eb="12">
      <t>シエン</t>
    </rPh>
    <phoneticPr fontId="3"/>
  </si>
  <si>
    <t>民生委員活動費負担金</t>
  </si>
  <si>
    <t>町民のニーズや福祉課題等に沿った活動計画事業を推奨、普及を支援する</t>
    <rPh sb="0" eb="2">
      <t>チョウミン</t>
    </rPh>
    <rPh sb="7" eb="9">
      <t>フクシ</t>
    </rPh>
    <rPh sb="9" eb="11">
      <t>カダイ</t>
    </rPh>
    <rPh sb="11" eb="12">
      <t>ナド</t>
    </rPh>
    <rPh sb="13" eb="14">
      <t>ソ</t>
    </rPh>
    <rPh sb="16" eb="18">
      <t>カツドウ</t>
    </rPh>
    <rPh sb="18" eb="20">
      <t>ケイカク</t>
    </rPh>
    <rPh sb="20" eb="22">
      <t>ジギョウ</t>
    </rPh>
    <rPh sb="23" eb="25">
      <t>スイショウ</t>
    </rPh>
    <rPh sb="26" eb="28">
      <t>フキュウ</t>
    </rPh>
    <rPh sb="29" eb="31">
      <t>シエン</t>
    </rPh>
    <phoneticPr fontId="3"/>
  </si>
  <si>
    <t>民生委員児童委員が定数に達したため</t>
    <rPh sb="0" eb="8">
      <t>ミンセイイインジドウイイン</t>
    </rPh>
    <rPh sb="9" eb="11">
      <t>テイスウ</t>
    </rPh>
    <rPh sb="12" eb="13">
      <t>タッ</t>
    </rPh>
    <phoneticPr fontId="3"/>
  </si>
  <si>
    <t>障害児施設措置費（給付費等）県費負担金</t>
  </si>
  <si>
    <t>障害児通所給付費、障害児相談支援給付費に係るもの</t>
    <phoneticPr fontId="3"/>
  </si>
  <si>
    <t>利用見込みが減のため。</t>
    <phoneticPr fontId="3"/>
  </si>
  <si>
    <t>延人数</t>
    <phoneticPr fontId="3"/>
  </si>
  <si>
    <t>民生委員推薦会運営費負担金</t>
  </si>
  <si>
    <t>障害福祉サービス費、補装具給付費、相談支援給付費、更生医療費、療養介護医療費に係るもの</t>
    <rPh sb="25" eb="30">
      <t>コウセイイリョウヒ</t>
    </rPh>
    <rPh sb="31" eb="35">
      <t>リョウヨウカイゴ</t>
    </rPh>
    <rPh sb="35" eb="38">
      <t>イリョウヒ</t>
    </rPh>
    <phoneticPr fontId="3"/>
  </si>
  <si>
    <t>利用者見込が減のため。</t>
    <rPh sb="0" eb="3">
      <t>リヨウシャ</t>
    </rPh>
    <rPh sb="3" eb="5">
      <t>ミコミ</t>
    </rPh>
    <rPh sb="6" eb="7">
      <t>ゲン</t>
    </rPh>
    <phoneticPr fontId="3"/>
  </si>
  <si>
    <t>障害者自立支援医療費（育成医療）県費負担金</t>
  </si>
  <si>
    <t>障害児(18歳未満)で身体障害を除去、軽減する治療によって確実に効果が期待できる者に対して提供される</t>
    <rPh sb="6" eb="9">
      <t>サイミマン</t>
    </rPh>
    <phoneticPr fontId="3"/>
  </si>
  <si>
    <t>前年度と同額</t>
    <rPh sb="4" eb="6">
      <t>ドウガク</t>
    </rPh>
    <phoneticPr fontId="3"/>
  </si>
  <si>
    <t>子どものための教育・保育給付費県費負担金</t>
    <phoneticPr fontId="3"/>
  </si>
  <si>
    <t>子育てのための施設等利用給付県費負担金</t>
  </si>
  <si>
    <t>児童委員活動費負担金</t>
  </si>
  <si>
    <t>児童数減少により収入減</t>
    <phoneticPr fontId="3"/>
  </si>
  <si>
    <t>支給件数</t>
    <rPh sb="0" eb="2">
      <t>シキュウ</t>
    </rPh>
    <rPh sb="2" eb="4">
      <t>ケンスウ</t>
    </rPh>
    <phoneticPr fontId="3"/>
  </si>
  <si>
    <t>前年度並み</t>
    <rPh sb="0" eb="3">
      <t>ゼンネンド</t>
    </rPh>
    <rPh sb="3" eb="4">
      <t>ナ</t>
    </rPh>
    <phoneticPr fontId="3"/>
  </si>
  <si>
    <t>重度障害者医療費給付補助事業補助金</t>
  </si>
  <si>
    <t>重度障害者医療費に係る補助金</t>
    <rPh sb="0" eb="2">
      <t>ジュウド</t>
    </rPh>
    <rPh sb="2" eb="5">
      <t>ショウガイシャ</t>
    </rPh>
    <rPh sb="5" eb="8">
      <t>イリョウヒ</t>
    </rPh>
    <rPh sb="9" eb="10">
      <t>カカ</t>
    </rPh>
    <rPh sb="11" eb="14">
      <t>ホジョキン</t>
    </rPh>
    <phoneticPr fontId="3"/>
  </si>
  <si>
    <t>補助金は支出の実績に対して１/２であり、支出が昨年より低いため</t>
    <rPh sb="0" eb="3">
      <t>ホジョキン</t>
    </rPh>
    <rPh sb="4" eb="6">
      <t>シシュツ</t>
    </rPh>
    <rPh sb="7" eb="9">
      <t>ジッセキ</t>
    </rPh>
    <rPh sb="10" eb="11">
      <t>タイ</t>
    </rPh>
    <rPh sb="20" eb="22">
      <t>シシュツ</t>
    </rPh>
    <rPh sb="23" eb="25">
      <t>サクネン</t>
    </rPh>
    <rPh sb="27" eb="28">
      <t>ヒク</t>
    </rPh>
    <phoneticPr fontId="3"/>
  </si>
  <si>
    <t>対象者数</t>
    <rPh sb="0" eb="3">
      <t>タイショウシャ</t>
    </rPh>
    <rPh sb="3" eb="4">
      <t>スウ</t>
    </rPh>
    <phoneticPr fontId="3"/>
  </si>
  <si>
    <t>地域活動支援事業（移動支援、日中一時支援等）に係るもの</t>
    <phoneticPr fontId="3"/>
  </si>
  <si>
    <t>延件数</t>
    <phoneticPr fontId="3"/>
  </si>
  <si>
    <t>件数</t>
    <rPh sb="0" eb="2">
      <t>ケンスウ</t>
    </rPh>
    <phoneticPr fontId="3"/>
  </si>
  <si>
    <t>市町村障害者福祉事業推進補助金</t>
  </si>
  <si>
    <t>グループホーム運営費、地域活動支援センター運営費に係るもの</t>
    <rPh sb="7" eb="10">
      <t>ウンエイヒ</t>
    </rPh>
    <rPh sb="11" eb="17">
      <t>チイキカツドウシエン</t>
    </rPh>
    <rPh sb="21" eb="24">
      <t>ウンエイヒ</t>
    </rPh>
    <rPh sb="25" eb="26">
      <t>カカ</t>
    </rPh>
    <phoneticPr fontId="3"/>
  </si>
  <si>
    <t>ひとり親家庭等医療費助成事業補助金</t>
  </si>
  <si>
    <t>ひとり親家庭等医療費に係る補助金</t>
    <rPh sb="3" eb="4">
      <t>オヤ</t>
    </rPh>
    <rPh sb="4" eb="6">
      <t>カテイ</t>
    </rPh>
    <rPh sb="6" eb="7">
      <t>ナド</t>
    </rPh>
    <phoneticPr fontId="3"/>
  </si>
  <si>
    <t>支出額増加に伴い、収入増。補助金は支出額に対し1/2補助。</t>
    <rPh sb="0" eb="2">
      <t>ジツシシュツ</t>
    </rPh>
    <rPh sb="2" eb="3">
      <t>ガク</t>
    </rPh>
    <rPh sb="3" eb="6">
      <t>ジッシシュツガク</t>
    </rPh>
    <rPh sb="6" eb="7">
      <t>トモナ</t>
    </rPh>
    <rPh sb="9" eb="12">
      <t>シュウニュウゾウ</t>
    </rPh>
    <rPh sb="13" eb="16">
      <t>ホジョキン</t>
    </rPh>
    <rPh sb="17" eb="19">
      <t>シシュツ</t>
    </rPh>
    <rPh sb="19" eb="20">
      <t>ガク</t>
    </rPh>
    <rPh sb="21" eb="22">
      <t>タイ</t>
    </rPh>
    <rPh sb="26" eb="28">
      <t>ホジョ</t>
    </rPh>
    <phoneticPr fontId="3"/>
  </si>
  <si>
    <t>小児医療費助成事業補助金</t>
  </si>
  <si>
    <t>R5.4より小児医療費助成県補助対象が、小学生年代まで拡大により前年に比べ収入増</t>
    <rPh sb="13" eb="14">
      <t>ケン</t>
    </rPh>
    <rPh sb="14" eb="18">
      <t>ホジョタイショウ</t>
    </rPh>
    <rPh sb="20" eb="23">
      <t>ショウガクセイ</t>
    </rPh>
    <rPh sb="23" eb="25">
      <t>ネンダイ</t>
    </rPh>
    <rPh sb="37" eb="40">
      <t>シュウニュウゾウ</t>
    </rPh>
    <phoneticPr fontId="3"/>
  </si>
  <si>
    <t>放課後児童健全育成事業及び利用者支援事業の負担額が、R4年度の方が多かったため</t>
    <rPh sb="0" eb="3">
      <t>ホウカゴ</t>
    </rPh>
    <rPh sb="3" eb="5">
      <t>ジドウ</t>
    </rPh>
    <rPh sb="5" eb="7">
      <t>ケンゼン</t>
    </rPh>
    <rPh sb="7" eb="9">
      <t>イクセイ</t>
    </rPh>
    <rPh sb="9" eb="11">
      <t>ジギョウ</t>
    </rPh>
    <rPh sb="11" eb="12">
      <t>オヨ</t>
    </rPh>
    <rPh sb="13" eb="16">
      <t>リヨウシャ</t>
    </rPh>
    <rPh sb="16" eb="20">
      <t>シエンジギョウ</t>
    </rPh>
    <rPh sb="21" eb="24">
      <t>フタンガク</t>
    </rPh>
    <rPh sb="28" eb="30">
      <t>ネンド</t>
    </rPh>
    <rPh sb="31" eb="32">
      <t>ホウ</t>
    </rPh>
    <rPh sb="33" eb="34">
      <t>オオ</t>
    </rPh>
    <phoneticPr fontId="3"/>
  </si>
  <si>
    <t>児童虐待防止対策等総合支援事業費補助金</t>
  </si>
  <si>
    <t>前年度並み（町民支援係から子育て支援係へ事業移動）</t>
    <phoneticPr fontId="3"/>
  </si>
  <si>
    <t>援護事務交付金</t>
  </si>
  <si>
    <t>収入未済なし</t>
    <rPh sb="0" eb="2">
      <t>シュウニュウ</t>
    </rPh>
    <rPh sb="2" eb="4">
      <t>ミサイ</t>
    </rPh>
    <phoneticPr fontId="3"/>
  </si>
  <si>
    <t>人権啓発活動費委託金</t>
  </si>
  <si>
    <t>決定額の変更</t>
    <rPh sb="0" eb="2">
      <t>ケッテイ</t>
    </rPh>
    <rPh sb="2" eb="3">
      <t>ガク</t>
    </rPh>
    <rPh sb="4" eb="6">
      <t>ヘンコウ</t>
    </rPh>
    <phoneticPr fontId="3"/>
  </si>
  <si>
    <t>地域振興基金寄附金</t>
  </si>
  <si>
    <t>チャリティーゴルフ寄附金</t>
    <rPh sb="9" eb="12">
      <t>キフキン</t>
    </rPh>
    <phoneticPr fontId="3"/>
  </si>
  <si>
    <t>地域振興基金繰入金</t>
  </si>
  <si>
    <t>054</t>
  </si>
  <si>
    <t>医療費高額療養費過年度精算金</t>
  </si>
  <si>
    <t>重度障害者医療費助成で負担した後期高齢者の高額療養費分の返還金</t>
    <rPh sb="0" eb="5">
      <t>ジュウドショウガイシャ</t>
    </rPh>
    <rPh sb="5" eb="8">
      <t>イリョウヒ</t>
    </rPh>
    <rPh sb="8" eb="10">
      <t>ジョセイ</t>
    </rPh>
    <rPh sb="11" eb="13">
      <t>フタン</t>
    </rPh>
    <rPh sb="15" eb="17">
      <t>コウキ</t>
    </rPh>
    <rPh sb="17" eb="20">
      <t>コウレイシャ</t>
    </rPh>
    <rPh sb="21" eb="26">
      <t>コウガクリョウヨウヒ</t>
    </rPh>
    <rPh sb="26" eb="27">
      <t>ブン</t>
    </rPh>
    <rPh sb="28" eb="31">
      <t>ヘンカンキン</t>
    </rPh>
    <phoneticPr fontId="3"/>
  </si>
  <si>
    <t>医療費の差</t>
    <rPh sb="0" eb="3">
      <t>イリョウヒ</t>
    </rPh>
    <rPh sb="4" eb="5">
      <t>サ</t>
    </rPh>
    <phoneticPr fontId="3"/>
  </si>
  <si>
    <t>066</t>
  </si>
  <si>
    <t>児童手当国庫負担金過年度精算金</t>
  </si>
  <si>
    <t>児童手当国庫過年度精算金</t>
    <rPh sb="0" eb="4">
      <t>ジドウテアテ</t>
    </rPh>
    <rPh sb="4" eb="6">
      <t>コッコ</t>
    </rPh>
    <rPh sb="6" eb="9">
      <t>カネンド</t>
    </rPh>
    <rPh sb="9" eb="12">
      <t>セイサンキン</t>
    </rPh>
    <phoneticPr fontId="3"/>
  </si>
  <si>
    <t>R3収入未済額精算</t>
    <rPh sb="2" eb="4">
      <t>シュウニュウ</t>
    </rPh>
    <rPh sb="4" eb="5">
      <t>ミ</t>
    </rPh>
    <rPh sb="5" eb="6">
      <t>ズミ</t>
    </rPh>
    <rPh sb="6" eb="7">
      <t>ガク</t>
    </rPh>
    <rPh sb="7" eb="9">
      <t>セイサン</t>
    </rPh>
    <phoneticPr fontId="3"/>
  </si>
  <si>
    <t>067</t>
  </si>
  <si>
    <t>児童手当県負担金過年度精算金</t>
  </si>
  <si>
    <t>児童手当県負過年度精算金</t>
    <rPh sb="9" eb="12">
      <t>セイサンキン</t>
    </rPh>
    <phoneticPr fontId="3"/>
  </si>
  <si>
    <t>073</t>
  </si>
  <si>
    <t>一時預かり事業利用者保険料負担金</t>
  </si>
  <si>
    <t>家庭において保育を受けることが一時的に困難となった生後６か月から満１歳未満の乳児及び満１歳から就学前までの幼児を一時的に預かる事業で、利用した保護者が保険料を負担する。（年1回500円）</t>
    <rPh sb="63" eb="65">
      <t>ジギョウ</t>
    </rPh>
    <rPh sb="67" eb="69">
      <t>リヨウ</t>
    </rPh>
    <rPh sb="71" eb="74">
      <t>ホゴシャ</t>
    </rPh>
    <rPh sb="75" eb="78">
      <t>ホケンリョウ</t>
    </rPh>
    <rPh sb="85" eb="86">
      <t>ネン</t>
    </rPh>
    <rPh sb="87" eb="88">
      <t>カイ</t>
    </rPh>
    <rPh sb="91" eb="92">
      <t>エン</t>
    </rPh>
    <phoneticPr fontId="3"/>
  </si>
  <si>
    <t>登録者数</t>
    <rPh sb="0" eb="2">
      <t>トウロク</t>
    </rPh>
    <rPh sb="2" eb="4">
      <t>シャスウ</t>
    </rPh>
    <phoneticPr fontId="3"/>
  </si>
  <si>
    <t>076</t>
  </si>
  <si>
    <t>児童予防接種委託料過年度返還金</t>
    <phoneticPr fontId="3"/>
  </si>
  <si>
    <t>間違い接種による医療機関からの費用返還による増。</t>
    <rPh sb="0" eb="2">
      <t>マチガ</t>
    </rPh>
    <rPh sb="3" eb="5">
      <t>セッシュ</t>
    </rPh>
    <rPh sb="8" eb="12">
      <t>イリョウキカン</t>
    </rPh>
    <rPh sb="15" eb="17">
      <t>ヒヨウ</t>
    </rPh>
    <rPh sb="17" eb="19">
      <t>ヘンカン</t>
    </rPh>
    <rPh sb="22" eb="23">
      <t>フ</t>
    </rPh>
    <phoneticPr fontId="3"/>
  </si>
  <si>
    <t>077</t>
  </si>
  <si>
    <t>子どものための教育・保育給付交付金過年度精算金</t>
    <phoneticPr fontId="3"/>
  </si>
  <si>
    <t>昨年度の子どものための教育・保育給付交付金に不足があったため、追加分が支給されたもの。</t>
    <rPh sb="0" eb="3">
      <t>サクネンド</t>
    </rPh>
    <rPh sb="4" eb="5">
      <t>コ</t>
    </rPh>
    <rPh sb="11" eb="13">
      <t>キョウイク</t>
    </rPh>
    <rPh sb="14" eb="18">
      <t>ホイクキュウフ</t>
    </rPh>
    <rPh sb="18" eb="21">
      <t>コウフキン</t>
    </rPh>
    <rPh sb="22" eb="24">
      <t>フソク</t>
    </rPh>
    <rPh sb="31" eb="33">
      <t>ツイカ</t>
    </rPh>
    <rPh sb="33" eb="34">
      <t>ブン</t>
    </rPh>
    <rPh sb="35" eb="37">
      <t>シキュウ</t>
    </rPh>
    <phoneticPr fontId="3"/>
  </si>
  <si>
    <t>082</t>
  </si>
  <si>
    <t>特別児童扶養手当事務取扱交付金過年度清算金</t>
    <phoneticPr fontId="3"/>
  </si>
  <si>
    <t>手当額改定に伴い収入増。</t>
    <rPh sb="0" eb="3">
      <t>テアテガク</t>
    </rPh>
    <rPh sb="3" eb="5">
      <t>カイテイ</t>
    </rPh>
    <rPh sb="6" eb="7">
      <t>トモナ</t>
    </rPh>
    <rPh sb="8" eb="11">
      <t>シュウニュウゾウ</t>
    </rPh>
    <phoneticPr fontId="3"/>
  </si>
  <si>
    <t>子どものための教育・保育給付交付金過年度精算金</t>
  </si>
  <si>
    <t>保険基盤安定制度負担金（国民健康保険分）</t>
  </si>
  <si>
    <t>健康長寿課</t>
  </si>
  <si>
    <t>実績による</t>
    <rPh sb="0" eb="2">
      <t>ジッセキ</t>
    </rPh>
    <phoneticPr fontId="3"/>
  </si>
  <si>
    <t>介護保険低所得者保険料軽減国庫負担金</t>
  </si>
  <si>
    <t>新型コロナウイルスワクチン接種対策費負担金</t>
  </si>
  <si>
    <t>新型コロナウイルスワクチン接種に係る国庫負担金（接種人数×単価）国の負担率100％</t>
    <rPh sb="0" eb="2">
      <t>シンガタ</t>
    </rPh>
    <rPh sb="13" eb="15">
      <t>セッシュ</t>
    </rPh>
    <rPh sb="16" eb="17">
      <t>カカ</t>
    </rPh>
    <rPh sb="18" eb="20">
      <t>コッコ</t>
    </rPh>
    <rPh sb="20" eb="23">
      <t>フタンキン</t>
    </rPh>
    <rPh sb="24" eb="26">
      <t>セッシュ</t>
    </rPh>
    <rPh sb="26" eb="28">
      <t>ニンズ</t>
    </rPh>
    <rPh sb="29" eb="31">
      <t>タンカ</t>
    </rPh>
    <rPh sb="32" eb="33">
      <t>クニ</t>
    </rPh>
    <rPh sb="34" eb="37">
      <t>フタンリツ</t>
    </rPh>
    <phoneticPr fontId="3"/>
  </si>
  <si>
    <t>疾病予防対策事業費等補助金</t>
  </si>
  <si>
    <t>新たなｽﾃｰｼﾞに入ったがん検診の総合支援事業補助金。対象は、乳がん･子宮がん健診（国の基準額により算定）</t>
    <rPh sb="39" eb="41">
      <t>ケンシン</t>
    </rPh>
    <phoneticPr fontId="3"/>
  </si>
  <si>
    <t>感染症予防事業費等国庫負担金</t>
  </si>
  <si>
    <t>新型コロナウイルスワクチン接種体制確保事業補助金</t>
  </si>
  <si>
    <t>新型コロナウイルスワクチン接種に係る補助金（負担金で賄えない費用が補助されたもの）国の負担率100％</t>
    <rPh sb="0" eb="2">
      <t>シンガタ</t>
    </rPh>
    <rPh sb="13" eb="15">
      <t>セッシュ</t>
    </rPh>
    <rPh sb="16" eb="17">
      <t>カカ</t>
    </rPh>
    <rPh sb="18" eb="21">
      <t>ホジョキン</t>
    </rPh>
    <rPh sb="22" eb="25">
      <t>フタンキン</t>
    </rPh>
    <rPh sb="26" eb="27">
      <t>マカナ</t>
    </rPh>
    <rPh sb="30" eb="32">
      <t>ヒヨウ</t>
    </rPh>
    <rPh sb="33" eb="35">
      <t>ホジョ</t>
    </rPh>
    <phoneticPr fontId="3"/>
  </si>
  <si>
    <t>新型コロナウイルスワクチン接種事業補助金</t>
  </si>
  <si>
    <t>国民健康保険法に基づき、県の法定負担分に係る歳入（保険税軽減分　県3/4・保険者支援分　県1/4・未就学児均等割軽減措置分　県1/4・産前産後保険料負担金　県1/4　対象１人(２月出産））</t>
  </si>
  <si>
    <t>保険基盤安定制度負担金（後期高齢者医療分）</t>
  </si>
  <si>
    <t>高齢者の医療の確保に関する法律に基づき、県の法定負担分に係る歳入（低所得者均等割軽減分・社保被保険者軽減分）</t>
    <rPh sb="52" eb="53">
      <t>フン</t>
    </rPh>
    <phoneticPr fontId="3"/>
  </si>
  <si>
    <t>介護保険低所得者保険料軽減県負担金</t>
  </si>
  <si>
    <t>介護保険法に基づき、介護保険低所得者保険料軽減（保険料率第1段階～第3段階）に係る県費負担分に係る歳入。必要額の県負担1/4</t>
    <rPh sb="0" eb="5">
      <t>カイゴホケンホウ</t>
    </rPh>
    <rPh sb="6" eb="7">
      <t>モト</t>
    </rPh>
    <rPh sb="24" eb="28">
      <t>ホケンリョウリツ</t>
    </rPh>
    <rPh sb="28" eb="29">
      <t>ダイ</t>
    </rPh>
    <rPh sb="30" eb="32">
      <t>ダンカイ</t>
    </rPh>
    <rPh sb="33" eb="34">
      <t>ダイ</t>
    </rPh>
    <rPh sb="35" eb="37">
      <t>ダンカイ</t>
    </rPh>
    <rPh sb="39" eb="40">
      <t>カカ</t>
    </rPh>
    <rPh sb="41" eb="42">
      <t>ケン</t>
    </rPh>
    <rPh sb="42" eb="43">
      <t>ヒ</t>
    </rPh>
    <rPh sb="43" eb="46">
      <t>フタンブン</t>
    </rPh>
    <rPh sb="47" eb="48">
      <t>カカ</t>
    </rPh>
    <rPh sb="49" eb="51">
      <t>サイニュウ</t>
    </rPh>
    <rPh sb="56" eb="57">
      <t>ケン</t>
    </rPh>
    <phoneticPr fontId="3"/>
  </si>
  <si>
    <t>老人クラブ活動等事業補助金</t>
  </si>
  <si>
    <t>前年同額</t>
    <rPh sb="0" eb="2">
      <t>ゼンネン</t>
    </rPh>
    <rPh sb="2" eb="4">
      <t>ドウガク</t>
    </rPh>
    <phoneticPr fontId="3"/>
  </si>
  <si>
    <t>高年齢者労働能力活用事業費補助金</t>
  </si>
  <si>
    <t>健康増進事業補助金</t>
  </si>
  <si>
    <t>健康増進事業（健康教育・健康相談・健康診査）に係る補助金　補助率2/3</t>
    <rPh sb="0" eb="4">
      <t>ケンコウゾウシン</t>
    </rPh>
    <rPh sb="4" eb="6">
      <t>ジギョウ</t>
    </rPh>
    <rPh sb="7" eb="11">
      <t>ケンコウキョウイク</t>
    </rPh>
    <rPh sb="12" eb="16">
      <t>ケンコウソウダン</t>
    </rPh>
    <rPh sb="17" eb="21">
      <t>ケンコウシンサ</t>
    </rPh>
    <rPh sb="23" eb="24">
      <t>カカ</t>
    </rPh>
    <rPh sb="25" eb="28">
      <t>ホジョキン</t>
    </rPh>
    <rPh sb="29" eb="32">
      <t>ホジョリツ</t>
    </rPh>
    <phoneticPr fontId="3"/>
  </si>
  <si>
    <t>風しん予防接種事業費補助金</t>
  </si>
  <si>
    <t>感染症対策基金寄附金</t>
  </si>
  <si>
    <t>感染症対策に対する寄付金</t>
    <rPh sb="0" eb="3">
      <t>カンセンショウ</t>
    </rPh>
    <rPh sb="3" eb="5">
      <t>タイサク</t>
    </rPh>
    <rPh sb="6" eb="7">
      <t>タイ</t>
    </rPh>
    <rPh sb="9" eb="12">
      <t>キフキン</t>
    </rPh>
    <phoneticPr fontId="3"/>
  </si>
  <si>
    <t>明治安田生命相互会社　平塚支社</t>
    <phoneticPr fontId="3"/>
  </si>
  <si>
    <t>円</t>
    <rPh sb="0" eb="1">
      <t>エン</t>
    </rPh>
    <phoneticPr fontId="3"/>
  </si>
  <si>
    <t>国民健康保険事業特別会計（施設勘定）繰入金</t>
    <phoneticPr fontId="3"/>
  </si>
  <si>
    <t>国民健康保険事業特別会計（施設勘定）から一般会計繰入金の不用額が返金されたもの。</t>
    <rPh sb="0" eb="2">
      <t>コクミン</t>
    </rPh>
    <rPh sb="2" eb="6">
      <t>ケンコウホケン</t>
    </rPh>
    <rPh sb="6" eb="8">
      <t>ジギョウ</t>
    </rPh>
    <rPh sb="8" eb="10">
      <t>トクベツ</t>
    </rPh>
    <rPh sb="10" eb="12">
      <t>カイケイ</t>
    </rPh>
    <rPh sb="13" eb="15">
      <t>シセツ</t>
    </rPh>
    <rPh sb="15" eb="17">
      <t>カンジョウ</t>
    </rPh>
    <rPh sb="20" eb="22">
      <t>イッパン</t>
    </rPh>
    <rPh sb="22" eb="24">
      <t>カイケイ</t>
    </rPh>
    <rPh sb="24" eb="27">
      <t>クリイレキン</t>
    </rPh>
    <rPh sb="28" eb="30">
      <t>フヨウ</t>
    </rPh>
    <rPh sb="30" eb="31">
      <t>ガク</t>
    </rPh>
    <rPh sb="32" eb="34">
      <t>ヘンキン</t>
    </rPh>
    <phoneticPr fontId="3"/>
  </si>
  <si>
    <t>介護保険事業特別会計繰入金</t>
  </si>
  <si>
    <t>介護保険事業特別会計から一般会計繰入金の不用額が返金されたもの。</t>
    <rPh sb="0" eb="6">
      <t>カイゴホケンジギョウ</t>
    </rPh>
    <rPh sb="6" eb="8">
      <t>トクベツ</t>
    </rPh>
    <rPh sb="8" eb="10">
      <t>カイケイ</t>
    </rPh>
    <rPh sb="12" eb="14">
      <t>イッパン</t>
    </rPh>
    <rPh sb="14" eb="16">
      <t>カイケイ</t>
    </rPh>
    <rPh sb="16" eb="19">
      <t>クリイレキン</t>
    </rPh>
    <rPh sb="20" eb="22">
      <t>フヨウ</t>
    </rPh>
    <rPh sb="22" eb="23">
      <t>ガク</t>
    </rPh>
    <rPh sb="24" eb="26">
      <t>ヘンキン</t>
    </rPh>
    <phoneticPr fontId="3"/>
  </si>
  <si>
    <t>後期高齢者医療特別会計繰入金</t>
  </si>
  <si>
    <t>国民健康保険事業特別会計（事業勘定）繰入金</t>
  </si>
  <si>
    <t>国民健康保険事業特別会計（事業勘定）から一般会計繰入金の不用額が返金されたもの。</t>
    <rPh sb="0" eb="2">
      <t>コクミン</t>
    </rPh>
    <rPh sb="2" eb="6">
      <t>ケンコウホケン</t>
    </rPh>
    <rPh sb="6" eb="8">
      <t>ジギョウ</t>
    </rPh>
    <rPh sb="8" eb="10">
      <t>トクベツ</t>
    </rPh>
    <rPh sb="10" eb="12">
      <t>カイケイ</t>
    </rPh>
    <rPh sb="13" eb="15">
      <t>ジギョウ</t>
    </rPh>
    <rPh sb="15" eb="17">
      <t>カンジョウ</t>
    </rPh>
    <rPh sb="20" eb="22">
      <t>イッパン</t>
    </rPh>
    <rPh sb="22" eb="24">
      <t>カイケイ</t>
    </rPh>
    <rPh sb="24" eb="27">
      <t>クリイレキン</t>
    </rPh>
    <rPh sb="28" eb="30">
      <t>フヨウ</t>
    </rPh>
    <rPh sb="30" eb="31">
      <t>ガク</t>
    </rPh>
    <rPh sb="32" eb="34">
      <t>ヘンキン</t>
    </rPh>
    <phoneticPr fontId="3"/>
  </si>
  <si>
    <t>看護小規模多機能型居宅介護施設運転資金貸付金元金収入</t>
    <phoneticPr fontId="3"/>
  </si>
  <si>
    <t>看護小規模多機能型居宅介護施設運転資金貸付金が返還されたもの</t>
    <rPh sb="23" eb="25">
      <t>ヘンカン</t>
    </rPh>
    <phoneticPr fontId="3"/>
  </si>
  <si>
    <t>023</t>
  </si>
  <si>
    <t>県後期高齢者医療広域連合健康診査事業補助金</t>
  </si>
  <si>
    <t>高齢者の健康診査等に対する広域連合からの補助金</t>
    <rPh sb="0" eb="3">
      <t>コウレイシャ</t>
    </rPh>
    <rPh sb="4" eb="8">
      <t>ケンコウシンサ</t>
    </rPh>
    <rPh sb="8" eb="9">
      <t>トウ</t>
    </rPh>
    <rPh sb="10" eb="11">
      <t>タイ</t>
    </rPh>
    <rPh sb="13" eb="15">
      <t>コウイキ</t>
    </rPh>
    <rPh sb="15" eb="17">
      <t>レンゴウ</t>
    </rPh>
    <rPh sb="20" eb="23">
      <t>ホジョキン</t>
    </rPh>
    <phoneticPr fontId="3"/>
  </si>
  <si>
    <t>実績による（健康診査受診者数に基づくもの）</t>
    <rPh sb="0" eb="2">
      <t>ジッセキ</t>
    </rPh>
    <rPh sb="6" eb="10">
      <t>ケンコウシンサ</t>
    </rPh>
    <rPh sb="10" eb="13">
      <t>ジュシンシャ</t>
    </rPh>
    <rPh sb="13" eb="14">
      <t>スウ</t>
    </rPh>
    <rPh sb="15" eb="16">
      <t>モト</t>
    </rPh>
    <phoneticPr fontId="3"/>
  </si>
  <si>
    <t>039</t>
  </si>
  <si>
    <t>子ども食育クッキング参加者負担金</t>
    <phoneticPr fontId="3"/>
  </si>
  <si>
    <t>R4は開催できなかったため（コロナ）</t>
    <rPh sb="3" eb="5">
      <t>カイサイ</t>
    </rPh>
    <phoneticPr fontId="3"/>
  </si>
  <si>
    <t>052</t>
  </si>
  <si>
    <t>介護保険低所得者保険料軽減国庫負担金過年度精算金</t>
    <phoneticPr fontId="3"/>
  </si>
  <si>
    <t>法定負担の介護保険低所得者保険料軽減国庫負担金過年度不足額の交付があったもの</t>
    <rPh sb="0" eb="2">
      <t>ホウテイ</t>
    </rPh>
    <rPh sb="2" eb="4">
      <t>フタン</t>
    </rPh>
    <rPh sb="23" eb="26">
      <t>カネンド</t>
    </rPh>
    <rPh sb="26" eb="29">
      <t>フソクガク</t>
    </rPh>
    <rPh sb="30" eb="32">
      <t>コウフ</t>
    </rPh>
    <phoneticPr fontId="3"/>
  </si>
  <si>
    <t>R4は該当なし</t>
    <rPh sb="3" eb="5">
      <t>ガイトウ</t>
    </rPh>
    <phoneticPr fontId="3"/>
  </si>
  <si>
    <t>072</t>
  </si>
  <si>
    <t>新型コロナウイルスワクチン接種住所地外接種料</t>
  </si>
  <si>
    <t>町民以外の方を町の接種会場で接種した場合の手数料収入</t>
    <rPh sb="0" eb="2">
      <t>チョウミン</t>
    </rPh>
    <rPh sb="2" eb="4">
      <t>イガイ</t>
    </rPh>
    <rPh sb="5" eb="6">
      <t>カタ</t>
    </rPh>
    <rPh sb="7" eb="8">
      <t>マチ</t>
    </rPh>
    <rPh sb="9" eb="11">
      <t>セッシュ</t>
    </rPh>
    <rPh sb="11" eb="13">
      <t>カイジョウ</t>
    </rPh>
    <rPh sb="14" eb="16">
      <t>セッシュ</t>
    </rPh>
    <rPh sb="18" eb="20">
      <t>バアイ</t>
    </rPh>
    <rPh sb="21" eb="24">
      <t>テスウリョウ</t>
    </rPh>
    <rPh sb="24" eb="26">
      <t>シュウニュウ</t>
    </rPh>
    <phoneticPr fontId="3"/>
  </si>
  <si>
    <t>075</t>
  </si>
  <si>
    <t>後期高齢者保健事業補助金（保険者支援事業）</t>
  </si>
  <si>
    <t>国の特別交付金であり、保険者インセンティブ分に対する交付金</t>
    <phoneticPr fontId="3"/>
  </si>
  <si>
    <t>087</t>
  </si>
  <si>
    <t>マイナンバーカードの保険証利用に係る広報事業補助金</t>
    <phoneticPr fontId="3"/>
  </si>
  <si>
    <t>マイナンバーカードの保険証利用に係る広報事業補助金（啓発チラシのコピー代、補助率100％）</t>
    <rPh sb="26" eb="28">
      <t>ケイハツ</t>
    </rPh>
    <rPh sb="35" eb="36">
      <t>ダイ</t>
    </rPh>
    <rPh sb="37" eb="39">
      <t>ホジョ</t>
    </rPh>
    <rPh sb="39" eb="40">
      <t>リツ</t>
    </rPh>
    <phoneticPr fontId="3"/>
  </si>
  <si>
    <t>R5のみの事業</t>
    <rPh sb="5" eb="7">
      <t>ジギョウ</t>
    </rPh>
    <phoneticPr fontId="3"/>
  </si>
  <si>
    <t>ID</t>
    <phoneticPr fontId="4"/>
  </si>
  <si>
    <t>統合ID</t>
    <rPh sb="0" eb="2">
      <t>トウゴウ</t>
    </rPh>
    <phoneticPr fontId="3"/>
  </si>
  <si>
    <t>年度</t>
    <rPh sb="0" eb="2">
      <t>ネンド</t>
    </rPh>
    <phoneticPr fontId="3"/>
  </si>
  <si>
    <t>会計</t>
    <rPh sb="0" eb="2">
      <t>カイケイ</t>
    </rPh>
    <phoneticPr fontId="3"/>
  </si>
  <si>
    <t>歳入/歳出</t>
    <rPh sb="0" eb="2">
      <t>サイニュウ</t>
    </rPh>
    <rPh sb="3" eb="5">
      <t>サイシュツ</t>
    </rPh>
    <phoneticPr fontId="3"/>
  </si>
  <si>
    <t>大ID</t>
    <rPh sb="0" eb="1">
      <t>ダイ</t>
    </rPh>
    <phoneticPr fontId="3"/>
  </si>
  <si>
    <t>会計詳細</t>
    <rPh sb="0" eb="2">
      <t>カイケイ</t>
    </rPh>
    <rPh sb="2" eb="4">
      <t>ショウサイ</t>
    </rPh>
    <phoneticPr fontId="3"/>
  </si>
  <si>
    <t>中ID</t>
    <rPh sb="0" eb="1">
      <t>チュウ</t>
    </rPh>
    <phoneticPr fontId="3"/>
  </si>
  <si>
    <t>2023年度</t>
    <rPh sb="4" eb="6">
      <t>ネンド</t>
    </rPh>
    <phoneticPr fontId="3"/>
  </si>
  <si>
    <t>一般会計</t>
    <rPh sb="0" eb="4">
      <t>イッパンカイケイ</t>
    </rPh>
    <phoneticPr fontId="3"/>
  </si>
  <si>
    <t>歳入</t>
    <rPh sb="0" eb="2">
      <t>サイニュウ</t>
    </rPh>
    <phoneticPr fontId="3"/>
  </si>
  <si>
    <t>231*******~</t>
    <phoneticPr fontId="3"/>
  </si>
  <si>
    <t>歳出</t>
    <rPh sb="0" eb="2">
      <t>サイシュツ</t>
    </rPh>
    <phoneticPr fontId="3"/>
  </si>
  <si>
    <t>232*******~</t>
    <phoneticPr fontId="3"/>
  </si>
  <si>
    <t>特別会計</t>
    <rPh sb="0" eb="4">
      <t>トクベツカイケイ</t>
    </rPh>
    <phoneticPr fontId="3"/>
  </si>
  <si>
    <t>233*******~</t>
    <phoneticPr fontId="3"/>
  </si>
  <si>
    <t>国保事業</t>
    <rPh sb="0" eb="2">
      <t>コクホ</t>
    </rPh>
    <rPh sb="2" eb="4">
      <t>ジギョウ</t>
    </rPh>
    <phoneticPr fontId="3"/>
  </si>
  <si>
    <t>2331******</t>
    <phoneticPr fontId="3"/>
  </si>
  <si>
    <t>国保施設</t>
    <rPh sb="0" eb="2">
      <t>コクホ</t>
    </rPh>
    <rPh sb="2" eb="4">
      <t>シセツ</t>
    </rPh>
    <phoneticPr fontId="3"/>
  </si>
  <si>
    <t>2332******</t>
    <phoneticPr fontId="3"/>
  </si>
  <si>
    <t>介護</t>
    <rPh sb="0" eb="2">
      <t>カイゴ</t>
    </rPh>
    <phoneticPr fontId="3"/>
  </si>
  <si>
    <t>2333******</t>
    <phoneticPr fontId="3"/>
  </si>
  <si>
    <t>介護サービス</t>
    <rPh sb="0" eb="2">
      <t>カイゴ</t>
    </rPh>
    <phoneticPr fontId="3"/>
  </si>
  <si>
    <t>2334******</t>
    <phoneticPr fontId="3"/>
  </si>
  <si>
    <t>後期</t>
    <rPh sb="0" eb="2">
      <t>コウキ</t>
    </rPh>
    <phoneticPr fontId="3"/>
  </si>
  <si>
    <t>2335******</t>
    <phoneticPr fontId="3"/>
  </si>
  <si>
    <t>魚座・ケープ</t>
    <rPh sb="0" eb="2">
      <t>サカナザ</t>
    </rPh>
    <phoneticPr fontId="3"/>
  </si>
  <si>
    <t>2336******</t>
    <phoneticPr fontId="3"/>
  </si>
  <si>
    <t>234*******~</t>
    <phoneticPr fontId="3"/>
  </si>
  <si>
    <t>企業会計</t>
    <rPh sb="0" eb="4">
      <t>キギョウカイケイ</t>
    </rPh>
    <phoneticPr fontId="3"/>
  </si>
  <si>
    <t>235*******~</t>
    <phoneticPr fontId="3"/>
  </si>
  <si>
    <t>236*******~</t>
    <phoneticPr fontId="3"/>
  </si>
  <si>
    <t>2023予算現額と収入済額との比較</t>
  </si>
  <si>
    <t>2023収入歩合(%)予算比</t>
  </si>
  <si>
    <t>2023収入歩合(%)調定比</t>
  </si>
  <si>
    <t>2023収入済額の構成比    (%)</t>
  </si>
  <si>
    <t>R4継続費及び繰越事業費繰越額</t>
  </si>
  <si>
    <t>R4収入歩合(%)予算比</t>
  </si>
  <si>
    <t>R4収入歩合(%)調定比</t>
  </si>
  <si>
    <t>R4収入済額の構成比    (%)</t>
  </si>
  <si>
    <t>R4収入済額（比較）</t>
    <rPh sb="7" eb="9">
      <t>ヒカク</t>
    </rPh>
    <phoneticPr fontId="3"/>
  </si>
  <si>
    <t>増減率(%)（比較）</t>
    <rPh sb="7" eb="9">
      <t>ヒカク</t>
    </rPh>
    <phoneticPr fontId="3"/>
  </si>
  <si>
    <t>構成比(ﾎﾟｲﾝﾄ)（比較）</t>
    <rPh sb="11" eb="13">
      <t>ヒカク</t>
    </rPh>
    <phoneticPr fontId="3"/>
  </si>
  <si>
    <t>ガソリンに課し、ガソリン1リットルあたり暫定税率によってガソ リン税(約53.8円)のうち約5.2円が揮発油税であり地方揮発油税収入額の42/100相当額を町道の延長・面積に応じて町に譲与されるもので、交付が6月、11月、3月の年３回の交付となります。</t>
  </si>
  <si>
    <t>自動車重量税収入額の407/1,000相当額を町道の延長・面積に応じて町に譲与されるもので、交付が6月、11月、3月の年３回の交付となります。</t>
  </si>
  <si>
    <t>金融機関などから利子の支払を受ける際に課税された税の一部57％（政令で定める率(99/100)を乗じて得た額の3/5）を個人県民税の収入率の割合に応じて神奈川県から市町村に交付されるもので、8月、12月、3月の年３回の交付となります。</t>
  </si>
  <si>
    <t>放課後児童クラブを利用する保護者が負担する利用料。基本月額6,000円ひとり親・障害児世帯3,000円生活保護世帯　0円</t>
    <rPh sb="0" eb="5">
      <t>ホウカゴジドウ</t>
    </rPh>
    <rPh sb="9" eb="11">
      <t>リヨウ</t>
    </rPh>
    <rPh sb="13" eb="16">
      <t>ホゴシャ</t>
    </rPh>
    <rPh sb="17" eb="19">
      <t>フタン</t>
    </rPh>
    <rPh sb="21" eb="24">
      <t>リヨウリョウ</t>
    </rPh>
    <rPh sb="25" eb="29">
      <t>キホンゲツガク</t>
    </rPh>
    <rPh sb="34" eb="35">
      <t>エン</t>
    </rPh>
    <rPh sb="38" eb="39">
      <t>オヤ</t>
    </rPh>
    <rPh sb="40" eb="43">
      <t>ショウガイジ</t>
    </rPh>
    <rPh sb="43" eb="45">
      <t>セタイ</t>
    </rPh>
    <rPh sb="50" eb="51">
      <t>エン</t>
    </rPh>
    <rPh sb="51" eb="57">
      <t>セイカツホゴセタイ</t>
    </rPh>
    <rPh sb="59" eb="60">
      <t>エン</t>
    </rPh>
    <phoneticPr fontId="3"/>
  </si>
  <si>
    <t>ふれあい農園使用者の使用料１区画6,300円/年</t>
    <rPh sb="4" eb="6">
      <t>ノウエン</t>
    </rPh>
    <rPh sb="6" eb="9">
      <t>シヨウシャ</t>
    </rPh>
    <rPh sb="10" eb="13">
      <t>シヨウリョウ</t>
    </rPh>
    <rPh sb="14" eb="16">
      <t>クカク</t>
    </rPh>
    <rPh sb="21" eb="22">
      <t>エン</t>
    </rPh>
    <rPh sb="23" eb="24">
      <t>ネン</t>
    </rPh>
    <phoneticPr fontId="3"/>
  </si>
  <si>
    <t>町営住宅入居者の住宅使用料※所得に応じて料金設定</t>
    <rPh sb="0" eb="2">
      <t>チョウエイ</t>
    </rPh>
    <rPh sb="2" eb="4">
      <t>ジュウタク</t>
    </rPh>
    <rPh sb="4" eb="6">
      <t>ニュウキョ</t>
    </rPh>
    <rPh sb="6" eb="7">
      <t>シャ</t>
    </rPh>
    <rPh sb="8" eb="10">
      <t>ジュウタク</t>
    </rPh>
    <rPh sb="10" eb="13">
      <t>シヨウリョウ</t>
    </rPh>
    <rPh sb="14" eb="16">
      <t>ショトク</t>
    </rPh>
    <rPh sb="17" eb="18">
      <t>オウ</t>
    </rPh>
    <rPh sb="20" eb="22">
      <t>リョウキン</t>
    </rPh>
    <rPh sb="22" eb="24">
      <t>セッテイ</t>
    </rPh>
    <phoneticPr fontId="3"/>
  </si>
  <si>
    <t>空き家となった住宅を目的外使用として貸しているもの（倉庫利用）</t>
    <rPh sb="0" eb="1">
      <t>ア</t>
    </rPh>
    <rPh sb="2" eb="3">
      <t>ヤ</t>
    </rPh>
    <rPh sb="7" eb="9">
      <t>ジュウタク</t>
    </rPh>
    <rPh sb="10" eb="15">
      <t>モクテキガイシヨウ</t>
    </rPh>
    <rPh sb="18" eb="19">
      <t>カ</t>
    </rPh>
    <rPh sb="26" eb="30">
      <t>ソウコリヨウ</t>
    </rPh>
    <phoneticPr fontId="3"/>
  </si>
  <si>
    <t>障害児通所給付費、障害児相談支援給付費に係るもの補助率1/2</t>
    <rPh sb="0" eb="5">
      <t>ショウガイジツウショ</t>
    </rPh>
    <rPh sb="5" eb="8">
      <t>キュウフヒ</t>
    </rPh>
    <rPh sb="9" eb="12">
      <t>ショウガイジ</t>
    </rPh>
    <rPh sb="12" eb="16">
      <t>ソウダンシエン</t>
    </rPh>
    <rPh sb="16" eb="19">
      <t>キュウフヒ</t>
    </rPh>
    <rPh sb="20" eb="21">
      <t>カカ</t>
    </rPh>
    <rPh sb="24" eb="27">
      <t>ホジョリツ</t>
    </rPh>
    <phoneticPr fontId="3"/>
  </si>
  <si>
    <t>・民間保育園へ町が支弁する給付費への補助・補助率3～5歳児：国  補助率   1/20～2歳児：国  補助率   58.23％※参考3～5歳児：県  補助率   1/40～2歳児：県  補助率   20.885％　　</t>
    <rPh sb="1" eb="3">
      <t>ミンカン</t>
    </rPh>
    <rPh sb="3" eb="6">
      <t>ホイクエン</t>
    </rPh>
    <rPh sb="7" eb="8">
      <t>マチ</t>
    </rPh>
    <rPh sb="9" eb="11">
      <t>シベン</t>
    </rPh>
    <rPh sb="13" eb="16">
      <t>キュウフヒ</t>
    </rPh>
    <rPh sb="18" eb="20">
      <t>ホジョ</t>
    </rPh>
    <rPh sb="21" eb="24">
      <t>ホジョリツ</t>
    </rPh>
    <rPh sb="27" eb="29">
      <t>サイジ</t>
    </rPh>
    <rPh sb="30" eb="31">
      <t>クニ</t>
    </rPh>
    <rPh sb="33" eb="36">
      <t>ホジョリツ</t>
    </rPh>
    <rPh sb="48" eb="49">
      <t>クニ</t>
    </rPh>
    <rPh sb="51" eb="54">
      <t>ホジョリツ</t>
    </rPh>
    <rPh sb="64" eb="66">
      <t>サンコウ</t>
    </rPh>
    <phoneticPr fontId="3"/>
  </si>
  <si>
    <t>・ひなづる幼稚園で一時預かりを利用した、認定された保護者への補助・国  補助率   1/2  県  補助率   1/4</t>
  </si>
  <si>
    <t>・ひなづる幼稚園で一時預かりを利用した、認定された保護者への補助・国  補助率   1/2  県  補助率   1/4</t>
    <rPh sb="4" eb="7">
      <t>ヨウチエン</t>
    </rPh>
    <rPh sb="9" eb="11">
      <t>イチジ</t>
    </rPh>
    <rPh sb="11" eb="12">
      <t>アズ</t>
    </rPh>
    <rPh sb="15" eb="17">
      <t>リヨウ</t>
    </rPh>
    <rPh sb="20" eb="22">
      <t>ニンテイ</t>
    </rPh>
    <rPh sb="25" eb="28">
      <t>ホゴシャ</t>
    </rPh>
    <rPh sb="30" eb="32">
      <t>ホジョ</t>
    </rPh>
    <rPh sb="33" eb="34">
      <t>クニ</t>
    </rPh>
    <rPh sb="36" eb="39">
      <t>ホジョリツ</t>
    </rPh>
    <rPh sb="47" eb="48">
      <t>ケン</t>
    </rPh>
    <phoneticPr fontId="3"/>
  </si>
  <si>
    <t>住民登録があり、中学校卒業前の児童を養育している者に支給する手当に関する国からの負担金・補助率→支給対象者により率が設定されている。国　補助率:37/45，2/3</t>
    <rPh sb="0" eb="2">
      <t>ジュウミン</t>
    </rPh>
    <rPh sb="2" eb="4">
      <t>トウロク</t>
    </rPh>
    <rPh sb="8" eb="11">
      <t>チュウガッコウ</t>
    </rPh>
    <rPh sb="11" eb="14">
      <t>ソツギョウマエ</t>
    </rPh>
    <rPh sb="15" eb="17">
      <t>ジドウ</t>
    </rPh>
    <rPh sb="18" eb="20">
      <t>ヨウイク</t>
    </rPh>
    <rPh sb="24" eb="25">
      <t>モノ</t>
    </rPh>
    <rPh sb="26" eb="28">
      <t>シキュウ</t>
    </rPh>
    <rPh sb="30" eb="32">
      <t>テアテ</t>
    </rPh>
    <rPh sb="33" eb="34">
      <t>カン</t>
    </rPh>
    <rPh sb="36" eb="37">
      <t>クニ</t>
    </rPh>
    <rPh sb="40" eb="43">
      <t>フタンキン</t>
    </rPh>
    <rPh sb="44" eb="47">
      <t>ホジョリツ</t>
    </rPh>
    <rPh sb="48" eb="53">
      <t>シキュウタイショウシャ</t>
    </rPh>
    <rPh sb="56" eb="57">
      <t>リツ</t>
    </rPh>
    <rPh sb="58" eb="60">
      <t>セッテイ</t>
    </rPh>
    <rPh sb="66" eb="67">
      <t>クニ</t>
    </rPh>
    <rPh sb="68" eb="71">
      <t>ホジョリツ</t>
    </rPh>
    <phoneticPr fontId="3"/>
  </si>
  <si>
    <t>未熟児（未熟児・結核児童）医療費にかかる補助金国　補助率:1/2</t>
    <rPh sb="20" eb="23">
      <t>ホジョキン</t>
    </rPh>
    <rPh sb="23" eb="24">
      <t>クニ</t>
    </rPh>
    <rPh sb="25" eb="28">
      <t>ホジョリツ</t>
    </rPh>
    <phoneticPr fontId="3"/>
  </si>
  <si>
    <t>・放課後児童健全育成事業　国・県  補助率   1/3・利用者支援事業　国補助率   2/3、県補助率   1/6・一時預かり（ひなづる幼稚園）　国・県  補助率   1/3</t>
    <rPh sb="1" eb="4">
      <t>ホウカゴ</t>
    </rPh>
    <rPh sb="4" eb="6">
      <t>ジドウ</t>
    </rPh>
    <rPh sb="6" eb="12">
      <t>ケンゼンイクセイジギョウ</t>
    </rPh>
    <rPh sb="13" eb="14">
      <t>クニ</t>
    </rPh>
    <rPh sb="15" eb="16">
      <t>ケン</t>
    </rPh>
    <rPh sb="18" eb="20">
      <t>ホジョ</t>
    </rPh>
    <rPh sb="20" eb="21">
      <t>リツ</t>
    </rPh>
    <rPh sb="28" eb="35">
      <t>リヨウシャシエンジギョウ</t>
    </rPh>
    <rPh sb="58" eb="61">
      <t>イチジアズ</t>
    </rPh>
    <rPh sb="68" eb="71">
      <t>ヨウチエン</t>
    </rPh>
    <rPh sb="73" eb="74">
      <t>クニ</t>
    </rPh>
    <rPh sb="75" eb="76">
      <t>ケン</t>
    </rPh>
    <rPh sb="78" eb="80">
      <t>ホジョ</t>
    </rPh>
    <phoneticPr fontId="3"/>
  </si>
  <si>
    <t>出産・子育て応援交付金事業に係る補助金(国)補助率伴走型　上期:2/3　下期:1/2給付金　上期:2/3下期:2/3</t>
    <rPh sb="0" eb="2">
      <t>シュッサン</t>
    </rPh>
    <rPh sb="3" eb="5">
      <t>コソダ</t>
    </rPh>
    <rPh sb="6" eb="11">
      <t>オウエンコウフキン</t>
    </rPh>
    <rPh sb="14" eb="15">
      <t>カカ</t>
    </rPh>
    <rPh sb="16" eb="19">
      <t>ホジョキン</t>
    </rPh>
    <rPh sb="20" eb="21">
      <t>クニ</t>
    </rPh>
    <rPh sb="22" eb="25">
      <t>ホジョリツ</t>
    </rPh>
    <rPh sb="25" eb="28">
      <t>バンソウガタ</t>
    </rPh>
    <rPh sb="29" eb="31">
      <t>カミキ</t>
    </rPh>
    <rPh sb="36" eb="38">
      <t>シモキ</t>
    </rPh>
    <rPh sb="42" eb="45">
      <t>キュウフキン</t>
    </rPh>
    <rPh sb="46" eb="48">
      <t>カミキ</t>
    </rPh>
    <rPh sb="52" eb="54">
      <t>シモキ</t>
    </rPh>
    <phoneticPr fontId="3"/>
  </si>
  <si>
    <t>児童虐待防止対策等総合支援事業に係る補助金国　補助率:1/2</t>
    <rPh sb="16" eb="17">
      <t>カカ</t>
    </rPh>
    <rPh sb="18" eb="21">
      <t>ホジョキン</t>
    </rPh>
    <rPh sb="21" eb="22">
      <t>クニ</t>
    </rPh>
    <rPh sb="23" eb="26">
      <t>ホジョリツ</t>
    </rPh>
    <phoneticPr fontId="3"/>
  </si>
  <si>
    <t>・民間保育園へ町が支弁する給付費への補助・補助率3～5歳児：県  補助率   1/40～2歳児：県  補助率   20.885％※参考3～5歳児：国  補助率   1/20～2歳児：国  補助率   58.23％　</t>
    <rPh sb="1" eb="3">
      <t>ミンカン</t>
    </rPh>
    <rPh sb="3" eb="6">
      <t>ホイクエン</t>
    </rPh>
    <rPh sb="7" eb="8">
      <t>マチ</t>
    </rPh>
    <rPh sb="9" eb="11">
      <t>シベン</t>
    </rPh>
    <rPh sb="13" eb="16">
      <t>キュウフヒ</t>
    </rPh>
    <rPh sb="18" eb="20">
      <t>ホジョ</t>
    </rPh>
    <rPh sb="30" eb="31">
      <t>ケン</t>
    </rPh>
    <rPh sb="33" eb="36">
      <t>ホジョリツ</t>
    </rPh>
    <rPh sb="48" eb="49">
      <t>ケン</t>
    </rPh>
    <rPh sb="51" eb="54">
      <t>ホジョリツ</t>
    </rPh>
    <phoneticPr fontId="3"/>
  </si>
  <si>
    <t>住民登録があり、中学校卒業前の児童を養育している者に支給する手当に関する国からの負担金・補助率→支給対象者により率が設定されている。県　補助率:4/45，1/6</t>
    <rPh sb="0" eb="2">
      <t>ジュウミン</t>
    </rPh>
    <rPh sb="2" eb="4">
      <t>トウロク</t>
    </rPh>
    <rPh sb="8" eb="11">
      <t>チュウガッコウ</t>
    </rPh>
    <rPh sb="11" eb="14">
      <t>ソツギョウマエ</t>
    </rPh>
    <rPh sb="15" eb="17">
      <t>ジドウ</t>
    </rPh>
    <rPh sb="18" eb="20">
      <t>ヨウイク</t>
    </rPh>
    <rPh sb="24" eb="25">
      <t>モノ</t>
    </rPh>
    <rPh sb="26" eb="28">
      <t>シキュウ</t>
    </rPh>
    <rPh sb="30" eb="32">
      <t>テアテ</t>
    </rPh>
    <rPh sb="33" eb="34">
      <t>カン</t>
    </rPh>
    <rPh sb="36" eb="37">
      <t>クニ</t>
    </rPh>
    <rPh sb="40" eb="43">
      <t>フタンキン</t>
    </rPh>
    <rPh sb="44" eb="47">
      <t>ホジョリツ</t>
    </rPh>
    <rPh sb="48" eb="53">
      <t>シキュウタイショウシャ</t>
    </rPh>
    <rPh sb="56" eb="57">
      <t>リツ</t>
    </rPh>
    <rPh sb="58" eb="60">
      <t>セッテイ</t>
    </rPh>
    <rPh sb="66" eb="67">
      <t>ケン</t>
    </rPh>
    <rPh sb="68" eb="71">
      <t>ホジョリツ</t>
    </rPh>
    <phoneticPr fontId="3"/>
  </si>
  <si>
    <t>未熟児（未熟児・結核児童）医療費にかかる補助金県　補助率:1/4</t>
    <rPh sb="20" eb="23">
      <t>ホジョキン</t>
    </rPh>
    <rPh sb="23" eb="24">
      <t>ケン</t>
    </rPh>
    <rPh sb="25" eb="28">
      <t>ホジョリツ</t>
    </rPh>
    <phoneticPr fontId="3"/>
  </si>
  <si>
    <t>小児医療費に係る補助金県　補助率:1/2</t>
    <rPh sb="0" eb="4">
      <t>ショウニイリョウ</t>
    </rPh>
    <rPh sb="4" eb="5">
      <t>ヒ</t>
    </rPh>
    <rPh sb="6" eb="7">
      <t>カカ</t>
    </rPh>
    <rPh sb="8" eb="11">
      <t>ホジョキン</t>
    </rPh>
    <rPh sb="11" eb="12">
      <t>ケン</t>
    </rPh>
    <rPh sb="13" eb="16">
      <t>ホジョリツ</t>
    </rPh>
    <phoneticPr fontId="3"/>
  </si>
  <si>
    <t>出産・子育て応援交付金事業に係る補助金(県)補助率伴走型　上期:1/6　下期:1/4給付金　上期:1/6下期:1/6</t>
    <rPh sb="20" eb="21">
      <t>ケン</t>
    </rPh>
    <phoneticPr fontId="3"/>
  </si>
  <si>
    <t>児童虐待防止対策等総合支援事業に係る補助金県補助率　1/4</t>
    <rPh sb="21" eb="22">
      <t>ケン</t>
    </rPh>
    <rPh sb="22" eb="25">
      <t>ホジョリツ</t>
    </rPh>
    <phoneticPr fontId="3"/>
  </si>
  <si>
    <t>実績土量26,085㎥</t>
    <rPh sb="0" eb="2">
      <t>ジッセキ</t>
    </rPh>
    <rPh sb="2" eb="4">
      <t>ドリョウ</t>
    </rPh>
    <phoneticPr fontId="3"/>
  </si>
  <si>
    <t>株式取得年月日H14年7月25日　1,000株×500円＝500,000円S46年4月20日　100株×500円＝50,000円</t>
  </si>
  <si>
    <t>『真鶴手帖』を販売した売上。</t>
  </si>
  <si>
    <t>R5:真鶴町地球温暖化対策実行計画(区域施策編)業務委託　１件R4 実績０件</t>
    <rPh sb="30" eb="31">
      <t>ケン</t>
    </rPh>
    <rPh sb="34" eb="36">
      <t>ジッセキ</t>
    </rPh>
    <rPh sb="37" eb="38">
      <t>ケン</t>
    </rPh>
    <phoneticPr fontId="3"/>
  </si>
  <si>
    <t>所属2023</t>
    <rPh sb="0" eb="1">
      <t>ショ</t>
    </rPh>
    <rPh sb="1" eb="2">
      <t>ゾク</t>
    </rPh>
    <phoneticPr fontId="4"/>
  </si>
  <si>
    <t>所属2024</t>
    <rPh sb="0" eb="1">
      <t>ショ</t>
    </rPh>
    <rPh sb="1" eb="2">
      <t>ゾク</t>
    </rPh>
    <phoneticPr fontId="4"/>
  </si>
  <si>
    <t>当初予算額2023</t>
    <rPh sb="0" eb="2">
      <t>トウショ</t>
    </rPh>
    <rPh sb="2" eb="4">
      <t>ヨサン</t>
    </rPh>
    <rPh sb="4" eb="5">
      <t>ガク</t>
    </rPh>
    <phoneticPr fontId="4"/>
  </si>
  <si>
    <t>補正予算額2023</t>
    <rPh sb="0" eb="2">
      <t>ホセイ</t>
    </rPh>
    <rPh sb="2" eb="4">
      <t>ヨサン</t>
    </rPh>
    <rPh sb="4" eb="5">
      <t>ガク</t>
    </rPh>
    <phoneticPr fontId="4"/>
  </si>
  <si>
    <t>継続費繰越事業費繰越額2023</t>
    <phoneticPr fontId="4"/>
  </si>
  <si>
    <t>予算現額2023</t>
    <rPh sb="0" eb="4">
      <t>ヨサンゲンガク</t>
    </rPh>
    <phoneticPr fontId="4"/>
  </si>
  <si>
    <t>収入済額2023</t>
    <phoneticPr fontId="4"/>
  </si>
  <si>
    <t>不納欠損額2023</t>
    <phoneticPr fontId="4"/>
  </si>
  <si>
    <t>収入未済額2023</t>
    <phoneticPr fontId="4"/>
  </si>
  <si>
    <t>収入済額2022</t>
    <phoneticPr fontId="4"/>
  </si>
  <si>
    <t>収入済額前年差</t>
    <rPh sb="4" eb="7">
      <t>ゼンネンサ</t>
    </rPh>
    <phoneticPr fontId="4"/>
  </si>
  <si>
    <t>1_事業概要</t>
    <rPh sb="2" eb="4">
      <t>ジギョウ</t>
    </rPh>
    <rPh sb="4" eb="6">
      <t>ガイヨウ</t>
    </rPh>
    <phoneticPr fontId="3"/>
  </si>
  <si>
    <t>2_収入未済の理由</t>
    <rPh sb="2" eb="4">
      <t>シュウニュウ</t>
    </rPh>
    <rPh sb="4" eb="6">
      <t>ミサイ</t>
    </rPh>
    <rPh sb="7" eb="9">
      <t>リユウ</t>
    </rPh>
    <phoneticPr fontId="3"/>
  </si>
  <si>
    <t>3_収入済額2022との比較</t>
    <rPh sb="2" eb="4">
      <t>シュウニュウ</t>
    </rPh>
    <rPh sb="4" eb="5">
      <t>ズ</t>
    </rPh>
    <rPh sb="5" eb="6">
      <t>ガク</t>
    </rPh>
    <rPh sb="12" eb="14">
      <t>ヒカク</t>
    </rPh>
    <phoneticPr fontId="3"/>
  </si>
  <si>
    <t>Input指標名</t>
    <rPh sb="5" eb="8">
      <t>シヒョウメイ</t>
    </rPh>
    <phoneticPr fontId="3"/>
  </si>
  <si>
    <t>Input予測</t>
    <rPh sb="5" eb="7">
      <t>ヨソク</t>
    </rPh>
    <phoneticPr fontId="3"/>
  </si>
  <si>
    <t>Input実績</t>
    <rPh sb="5" eb="7">
      <t>ジッセキ</t>
    </rPh>
    <phoneticPr fontId="3"/>
  </si>
  <si>
    <t>Input単位</t>
    <rPh sb="5" eb="7">
      <t>タンイ</t>
    </rPh>
    <phoneticPr fontId="3"/>
  </si>
  <si>
    <t>収納率等</t>
    <rPh sb="0" eb="4">
      <t>シュウノウリツトウ</t>
    </rPh>
    <phoneticPr fontId="4"/>
  </si>
  <si>
    <t>単位収入額</t>
    <rPh sb="0" eb="5">
      <t>タンイシュウニュウガク</t>
    </rPh>
    <phoneticPr fontId="4"/>
  </si>
  <si>
    <t>－</t>
    <phoneticPr fontId="4"/>
  </si>
  <si>
    <t>国民健康保険法に基づく、国の法定負担分に係る歳入（保険者支援分・未就学児均等割軽減措置分・産前産後保険料負担金）国の負担率1/2</t>
  </si>
  <si>
    <t>介護保険法に基づき、介護保険低所得者保険料軽減（保険料率第1段階～第3段階）に係る国庫負担分に係る歳入。国の負担率1/2</t>
  </si>
  <si>
    <t>風しんの追加的対策事業に係る国庫負担金</t>
  </si>
  <si>
    <t>老人クラブ活動費県補助金・単位クラブに対する県補助金</t>
  </si>
  <si>
    <t>シルバー人材センターに対する事業費補助（県の予算の範囲内で交付）</t>
  </si>
  <si>
    <t>大人の任意接種に係る補助金　補助率1/3　</t>
  </si>
  <si>
    <t>後期高齢者医療特別会計から一般会計繰入金の不用額が返金されたもの。</t>
  </si>
  <si>
    <t>-</t>
  </si>
  <si>
    <t>石丁場における埋戻し事業の残土受入れ量の減少に伴い湯河原町からの事務費の減</t>
  </si>
  <si>
    <t>町有地内の樹木伐採１箇所</t>
  </si>
  <si>
    <t>R5該当なし</t>
  </si>
  <si>
    <t>放課後子どもいきいきクラブの運営に係る国・県補助金</t>
  </si>
  <si>
    <t>なし</t>
  </si>
  <si>
    <t>対象経費の増加</t>
  </si>
  <si>
    <t>土曜教室の運営に係る国・県補助金</t>
  </si>
  <si>
    <t>対象経費の減</t>
  </si>
  <si>
    <t>青少年の健全育成事業に係る県補助金</t>
  </si>
  <si>
    <t>補助対象事業の増加</t>
  </si>
  <si>
    <t>お林展望公園管理棟２階を使用していた方に対し、滞納分である平成27年７月分～平成27月８月分(130,000円)を徴収するもの。</t>
  </si>
  <si>
    <t>農業委員会の活動に対する交付金で、農家数、農地面積、前年度の農地法取扱い件数により交付されるもの。</t>
  </si>
  <si>
    <t>国有財産の管理等に要する経費（町内９筆分の事務費、年１回の現地確認）に対する交付金。</t>
  </si>
  <si>
    <t>タブレット端末に関するシステム利用料及び通信費にかかる補助金（事業費の10/10）</t>
  </si>
  <si>
    <t>松くい虫の被害防止のために実施する樹幹注入事業に充てる補助金（事業費の3/4以内）</t>
  </si>
  <si>
    <t>町内におけるナラ枯れ被害の拡散防止のために町有地かつ森林法５条森林内で発生したナラ枯れ被害木を伐倒駆除し、事業費の3/4以内が国・県により補助されるもの。</t>
  </si>
  <si>
    <t>岩漁港東物揚場設計監理委託料に係る県補助金（事業費の1/2）</t>
  </si>
  <si>
    <t>松くい虫の被害防止のために実施する伐倒駆除事業に充てる補助金（事業費の1/2）</t>
  </si>
  <si>
    <t>農山漁村振興交付金が交付されるまでの事業資金を貸付けるもの</t>
  </si>
  <si>
    <t>面積按分から電灯本数での按分に変更したため減となったもの。</t>
  </si>
  <si>
    <t>財産調査、折衝、差押え等が効果的に発揮され納税されたため。</t>
  </si>
  <si>
    <t>納付する税額が増となった法人が多いため。</t>
  </si>
  <si>
    <t>事業概要のとおり納税者の増と徴収率の上昇により前年比増となった。</t>
    <rPh sb="0" eb="2">
      <t>ジギョウ</t>
    </rPh>
    <rPh sb="2" eb="4">
      <t>ガイヨウ</t>
    </rPh>
    <phoneticPr fontId="4"/>
  </si>
  <si>
    <t>事業概要のとおり納税者の増による。</t>
    <rPh sb="0" eb="4">
      <t>ジギョウガイヨウ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</si>
</sst>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quot;#,###"/>
    <numFmt numFmtId="177" formatCode="#,##0.0;&quot;△ &quot;#,##0.0"/>
    <numFmt numFmtId="178" formatCode="#,##0;&quot;△&quot;#,##0"/>
    <numFmt numFmtId="179" formatCode="#,##0.0;[Red]\-#,##0.0"/>
    <numFmt numFmtId="180" formatCode="#,##0_);[Red]\(#,##0\)"/>
    <numFmt numFmtId="181" formatCode="#,##0_ "/>
    <numFmt numFmtId="182" formatCode="#,##0_ ;[Red]\-#,##0\ "/>
    <numFmt numFmtId="183" formatCode="0_);[Red]\(0\)"/>
    <numFmt numFmtId="184" formatCode="0.0%"/>
  </numFmts>
  <fonts count="22" x14ac:knownFonts="1">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8"/>
      <color theme="1"/>
      <name val="ＭＳ Ｐ明朝"/>
      <family val="1"/>
      <charset val="128"/>
    </font>
    <font>
      <sz val="9"/>
      <color theme="1"/>
      <name val="住基ネット明朝"/>
      <family val="1"/>
      <charset val="128"/>
    </font>
    <font>
      <sz val="16"/>
      <color theme="1"/>
      <name val="ＭＳ 明朝"/>
      <family val="1"/>
      <charset val="128"/>
    </font>
    <font>
      <b/>
      <sz val="9"/>
      <color theme="1"/>
      <name val="ＭＳ 明朝"/>
      <family val="1"/>
      <charset val="128"/>
    </font>
    <font>
      <sz val="11"/>
      <color theme="1"/>
      <name val="ＭＳ Ｐゴシック"/>
      <family val="2"/>
      <charset val="128"/>
      <scheme val="minor"/>
    </font>
    <font>
      <sz val="9"/>
      <color theme="1"/>
      <name val="BIZ UDゴシック"/>
      <family val="3"/>
      <charset val="128"/>
    </font>
    <font>
      <b/>
      <sz val="9"/>
      <color indexed="81"/>
      <name val="BIZ UDゴシック"/>
      <family val="3"/>
      <charset val="128"/>
    </font>
    <font>
      <sz val="11"/>
      <color theme="1"/>
      <name val="BIZ UDゴシック"/>
      <family val="3"/>
      <charset val="128"/>
    </font>
    <font>
      <sz val="14"/>
      <color theme="1"/>
      <name val="Yu Gothic UI"/>
      <family val="3"/>
      <charset val="128"/>
    </font>
    <font>
      <sz val="9"/>
      <color theme="1"/>
      <name val="Yu Gothic UI"/>
      <family val="3"/>
      <charset val="128"/>
    </font>
    <font>
      <b/>
      <sz val="9"/>
      <color theme="1"/>
      <name val="Yu Gothic UI"/>
      <family val="3"/>
      <charset val="128"/>
    </font>
    <font>
      <sz val="12"/>
      <color theme="1"/>
      <name val="Yu Gothic UI"/>
      <family val="3"/>
      <charset val="128"/>
    </font>
    <font>
      <sz val="9"/>
      <color rgb="FFFF0000"/>
      <name val="Yu Gothic UI"/>
      <family val="3"/>
      <charset val="128"/>
    </font>
    <font>
      <sz val="12"/>
      <color theme="1"/>
      <name val="BIZ UDゴシック"/>
      <family val="3"/>
      <charset val="128"/>
    </font>
    <font>
      <sz val="10"/>
      <color theme="1"/>
      <name val="Yu Gothic UI"/>
      <family val="3"/>
      <charset val="128"/>
    </font>
    <font>
      <sz val="8"/>
      <name val="BIZ UDゴシック"/>
      <family val="3"/>
      <charset val="128"/>
    </font>
  </fonts>
  <fills count="11">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6"/>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109">
    <border>
      <left/>
      <right/>
      <top/>
      <bottom/>
      <diagonal/>
    </border>
    <border>
      <left style="thin">
        <color indexed="64"/>
      </left>
      <right/>
      <top style="thin">
        <color indexed="64"/>
      </top>
      <bottom/>
      <diagonal/>
    </border>
    <border>
      <left/>
      <right/>
      <top style="thin">
        <color auto="1"/>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auto="1"/>
      </top>
      <bottom style="hair">
        <color auto="1"/>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auto="1"/>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diagonal/>
    </border>
    <border>
      <left style="thin">
        <color indexed="64"/>
      </left>
      <right style="thin">
        <color indexed="64"/>
      </right>
      <top style="medium">
        <color indexed="64"/>
      </top>
      <bottom style="hair">
        <color auto="1"/>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auto="1"/>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style="hair">
        <color auto="1"/>
      </top>
      <bottom style="medium">
        <color indexed="64"/>
      </bottom>
      <diagonal/>
    </border>
    <border>
      <left style="hair">
        <color indexed="64"/>
      </left>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hair">
        <color indexed="64"/>
      </left>
      <right/>
      <top/>
      <bottom style="thin">
        <color indexed="64"/>
      </bottom>
      <diagonal/>
    </border>
    <border>
      <left style="medium">
        <color indexed="64"/>
      </left>
      <right style="hair">
        <color indexed="64"/>
      </right>
      <top style="medium">
        <color indexed="64"/>
      </top>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bottom style="hair">
        <color indexed="64"/>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medium">
        <color theme="8"/>
      </left>
      <right style="medium">
        <color theme="8"/>
      </right>
      <top style="medium">
        <color theme="8"/>
      </top>
      <bottom style="medium">
        <color theme="8"/>
      </bottom>
      <diagonal/>
    </border>
    <border>
      <left/>
      <right/>
      <top style="medium">
        <color theme="8"/>
      </top>
      <bottom style="medium">
        <color theme="8"/>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489">
    <xf numFmtId="0" fontId="0" fillId="0" borderId="0" xfId="0">
      <alignment vertical="center"/>
    </xf>
    <xf numFmtId="0" fontId="5" fillId="0" borderId="0" xfId="1" applyFont="1">
      <alignment vertical="center"/>
    </xf>
    <xf numFmtId="0" fontId="2"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right" vertical="center"/>
    </xf>
    <xf numFmtId="0" fontId="5" fillId="0" borderId="0" xfId="1" applyFont="1" applyAlignment="1">
      <alignment horizontal="center" vertical="center"/>
    </xf>
    <xf numFmtId="0" fontId="7" fillId="0" borderId="0" xfId="1" applyFont="1" applyAlignment="1">
      <alignment horizontal="left"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26" xfId="1" applyFont="1" applyBorder="1" applyAlignment="1">
      <alignment horizontal="center" vertical="center"/>
    </xf>
    <xf numFmtId="49" fontId="5" fillId="0" borderId="32" xfId="1" applyNumberFormat="1" applyFont="1" applyBorder="1" applyAlignment="1">
      <alignment horizontal="center" vertical="center"/>
    </xf>
    <xf numFmtId="0" fontId="7" fillId="0" borderId="12" xfId="1" applyFont="1" applyBorder="1" applyAlignment="1">
      <alignment vertical="center" wrapText="1"/>
    </xf>
    <xf numFmtId="176" fontId="5" fillId="0" borderId="31" xfId="2" applyNumberFormat="1" applyFont="1" applyBorder="1">
      <alignment vertical="center"/>
    </xf>
    <xf numFmtId="176" fontId="5" fillId="0" borderId="32" xfId="2" applyNumberFormat="1" applyFont="1" applyBorder="1">
      <alignment vertical="center"/>
    </xf>
    <xf numFmtId="177" fontId="5" fillId="0" borderId="32" xfId="2" applyNumberFormat="1" applyFont="1" applyBorder="1">
      <alignment vertical="center"/>
    </xf>
    <xf numFmtId="178" fontId="5" fillId="0" borderId="31" xfId="2" applyNumberFormat="1" applyFont="1" applyBorder="1">
      <alignment vertical="center"/>
    </xf>
    <xf numFmtId="177" fontId="5" fillId="0" borderId="15" xfId="2" applyNumberFormat="1" applyFont="1" applyBorder="1">
      <alignment vertical="center"/>
    </xf>
    <xf numFmtId="177" fontId="5" fillId="0" borderId="22" xfId="2" applyNumberFormat="1" applyFont="1" applyBorder="1">
      <alignment vertical="center"/>
    </xf>
    <xf numFmtId="0" fontId="7" fillId="0" borderId="12" xfId="1" applyFont="1" applyBorder="1" applyAlignment="1">
      <alignment horizontal="center" vertical="center" wrapText="1"/>
    </xf>
    <xf numFmtId="0" fontId="0" fillId="0" borderId="0" xfId="0" applyAlignment="1">
      <alignment horizontal="center" vertical="center"/>
    </xf>
    <xf numFmtId="0" fontId="7" fillId="0" borderId="22" xfId="1" applyFont="1" applyBorder="1" applyAlignment="1">
      <alignment horizontal="center" vertical="center" wrapText="1"/>
    </xf>
    <xf numFmtId="176" fontId="5" fillId="0" borderId="0" xfId="1" applyNumberFormat="1" applyFont="1">
      <alignment vertical="center"/>
    </xf>
    <xf numFmtId="0" fontId="5" fillId="0" borderId="23" xfId="1" applyFont="1" applyBorder="1">
      <alignment vertical="center"/>
    </xf>
    <xf numFmtId="0" fontId="5" fillId="0" borderId="23" xfId="1" applyFont="1" applyBorder="1" applyAlignment="1">
      <alignment horizontal="right" vertical="center"/>
    </xf>
    <xf numFmtId="0" fontId="5" fillId="0" borderId="10" xfId="1" applyFont="1" applyBorder="1" applyAlignment="1">
      <alignment horizontal="right" vertical="center"/>
    </xf>
    <xf numFmtId="49" fontId="5" fillId="0" borderId="42" xfId="1" applyNumberFormat="1" applyFont="1" applyBorder="1" applyAlignment="1">
      <alignment horizontal="center" vertical="center"/>
    </xf>
    <xf numFmtId="49" fontId="5" fillId="0" borderId="43" xfId="1" applyNumberFormat="1" applyFont="1" applyBorder="1" applyAlignment="1">
      <alignment horizontal="center" vertical="center"/>
    </xf>
    <xf numFmtId="0" fontId="7" fillId="0" borderId="44" xfId="1" applyFont="1" applyBorder="1" applyAlignment="1">
      <alignment vertical="center" wrapText="1"/>
    </xf>
    <xf numFmtId="0" fontId="7" fillId="0" borderId="45" xfId="1" applyFont="1" applyBorder="1" applyAlignment="1">
      <alignment horizontal="center" vertical="center" wrapText="1"/>
    </xf>
    <xf numFmtId="0" fontId="7" fillId="0" borderId="44" xfId="1" applyFont="1" applyBorder="1" applyAlignment="1">
      <alignment horizontal="center" vertical="center" wrapText="1"/>
    </xf>
    <xf numFmtId="176" fontId="5" fillId="0" borderId="46" xfId="2" applyNumberFormat="1" applyFont="1" applyBorder="1">
      <alignment vertical="center"/>
    </xf>
    <xf numFmtId="176" fontId="5" fillId="0" borderId="43" xfId="2" applyNumberFormat="1" applyFont="1" applyBorder="1">
      <alignment vertical="center"/>
    </xf>
    <xf numFmtId="177" fontId="5" fillId="0" borderId="43" xfId="2" applyNumberFormat="1" applyFont="1" applyBorder="1">
      <alignment vertical="center"/>
    </xf>
    <xf numFmtId="177" fontId="5" fillId="0" borderId="45" xfId="2" applyNumberFormat="1" applyFont="1" applyBorder="1">
      <alignment vertical="center"/>
    </xf>
    <xf numFmtId="178" fontId="5" fillId="0" borderId="46" xfId="2" applyNumberFormat="1" applyFont="1" applyBorder="1">
      <alignment vertical="center"/>
    </xf>
    <xf numFmtId="176" fontId="5" fillId="0" borderId="49" xfId="1" applyNumberFormat="1" applyFont="1" applyBorder="1">
      <alignment vertical="center"/>
    </xf>
    <xf numFmtId="49" fontId="5" fillId="0" borderId="51" xfId="1" applyNumberFormat="1" applyFont="1" applyBorder="1" applyAlignment="1">
      <alignment horizontal="center" vertical="center"/>
    </xf>
    <xf numFmtId="49" fontId="5" fillId="0" borderId="52" xfId="1" applyNumberFormat="1" applyFont="1" applyBorder="1" applyAlignment="1">
      <alignment horizontal="center" vertical="center"/>
    </xf>
    <xf numFmtId="49" fontId="5" fillId="0" borderId="53" xfId="1" applyNumberFormat="1" applyFont="1" applyBorder="1" applyAlignment="1">
      <alignment horizontal="center" vertical="center"/>
    </xf>
    <xf numFmtId="0" fontId="7" fillId="0" borderId="54" xfId="1" applyFont="1" applyBorder="1" applyAlignment="1">
      <alignment vertical="center" wrapText="1"/>
    </xf>
    <xf numFmtId="0" fontId="7" fillId="0" borderId="55" xfId="1" applyFont="1" applyBorder="1" applyAlignment="1">
      <alignment horizontal="center" vertical="center" wrapText="1"/>
    </xf>
    <xf numFmtId="0" fontId="7" fillId="0" borderId="54" xfId="1" applyFont="1" applyBorder="1" applyAlignment="1">
      <alignment horizontal="center" vertical="center" wrapText="1"/>
    </xf>
    <xf numFmtId="176" fontId="5" fillId="0" borderId="56" xfId="2" applyNumberFormat="1" applyFont="1" applyBorder="1">
      <alignment vertical="center"/>
    </xf>
    <xf numFmtId="176" fontId="5" fillId="0" borderId="53" xfId="2" applyNumberFormat="1" applyFont="1" applyBorder="1">
      <alignment vertical="center"/>
    </xf>
    <xf numFmtId="177" fontId="5" fillId="0" borderId="53" xfId="2" applyNumberFormat="1" applyFont="1" applyBorder="1">
      <alignment vertical="center"/>
    </xf>
    <xf numFmtId="177" fontId="5" fillId="0" borderId="55" xfId="2" applyNumberFormat="1" applyFont="1" applyBorder="1">
      <alignment vertical="center"/>
    </xf>
    <xf numFmtId="178" fontId="5" fillId="0" borderId="56" xfId="2" applyNumberFormat="1" applyFont="1" applyBorder="1">
      <alignment vertical="center"/>
    </xf>
    <xf numFmtId="176" fontId="5" fillId="0" borderId="59" xfId="1" applyNumberFormat="1" applyFont="1" applyBorder="1">
      <alignment vertical="center"/>
    </xf>
    <xf numFmtId="49" fontId="5" fillId="0" borderId="62" xfId="1" applyNumberFormat="1" applyFont="1" applyBorder="1" applyAlignment="1">
      <alignment horizontal="center" vertical="center"/>
    </xf>
    <xf numFmtId="49" fontId="5" fillId="0" borderId="63" xfId="1" applyNumberFormat="1" applyFont="1" applyBorder="1" applyAlignment="1">
      <alignment horizontal="center" vertical="center"/>
    </xf>
    <xf numFmtId="0" fontId="7" fillId="0" borderId="64" xfId="1" applyFont="1" applyBorder="1" applyAlignment="1">
      <alignment vertical="center" wrapText="1"/>
    </xf>
    <xf numFmtId="0" fontId="7" fillId="0" borderId="65" xfId="1" applyFont="1" applyBorder="1" applyAlignment="1">
      <alignment horizontal="center" vertical="center" wrapText="1"/>
    </xf>
    <xf numFmtId="0" fontId="7" fillId="0" borderId="64" xfId="1" applyFont="1" applyBorder="1" applyAlignment="1">
      <alignment horizontal="center" vertical="center" wrapText="1"/>
    </xf>
    <xf numFmtId="176" fontId="5" fillId="0" borderId="66" xfId="2" applyNumberFormat="1" applyFont="1" applyBorder="1">
      <alignment vertical="center"/>
    </xf>
    <xf numFmtId="176" fontId="5" fillId="0" borderId="63" xfId="2" applyNumberFormat="1" applyFont="1" applyBorder="1">
      <alignment vertical="center"/>
    </xf>
    <xf numFmtId="177" fontId="5" fillId="0" borderId="63" xfId="2" applyNumberFormat="1" applyFont="1" applyBorder="1">
      <alignment vertical="center"/>
    </xf>
    <xf numFmtId="177" fontId="5" fillId="0" borderId="65" xfId="2" applyNumberFormat="1" applyFont="1" applyBorder="1">
      <alignment vertical="center"/>
    </xf>
    <xf numFmtId="178" fontId="5" fillId="0" borderId="66" xfId="2" applyNumberFormat="1" applyFont="1" applyBorder="1">
      <alignment vertical="center"/>
    </xf>
    <xf numFmtId="176" fontId="5" fillId="0" borderId="64" xfId="1" applyNumberFormat="1" applyFont="1" applyBorder="1">
      <alignment vertical="center"/>
    </xf>
    <xf numFmtId="176" fontId="5" fillId="0" borderId="28" xfId="2" applyNumberFormat="1" applyFont="1" applyBorder="1">
      <alignment vertical="center"/>
    </xf>
    <xf numFmtId="176" fontId="5" fillId="0" borderId="29" xfId="2" applyNumberFormat="1" applyFont="1" applyBorder="1">
      <alignment vertical="center"/>
    </xf>
    <xf numFmtId="177" fontId="5" fillId="0" borderId="29" xfId="2" applyNumberFormat="1" applyFont="1" applyBorder="1">
      <alignment vertical="center"/>
    </xf>
    <xf numFmtId="177" fontId="5" fillId="0" borderId="27" xfId="2" applyNumberFormat="1" applyFont="1" applyBorder="1">
      <alignment vertical="center"/>
    </xf>
    <xf numFmtId="178" fontId="5" fillId="0" borderId="28" xfId="2" applyNumberFormat="1" applyFont="1" applyBorder="1">
      <alignment vertical="center"/>
    </xf>
    <xf numFmtId="0" fontId="5" fillId="0" borderId="80" xfId="1" applyFont="1" applyBorder="1" applyAlignment="1">
      <alignment horizontal="center" vertical="center"/>
    </xf>
    <xf numFmtId="0" fontId="5" fillId="0" borderId="59" xfId="1" applyFont="1" applyBorder="1" applyAlignment="1">
      <alignment horizontal="center" vertical="center"/>
    </xf>
    <xf numFmtId="0" fontId="5" fillId="0" borderId="83" xfId="1" applyFont="1" applyBorder="1">
      <alignment vertical="center"/>
    </xf>
    <xf numFmtId="0" fontId="5" fillId="0" borderId="83" xfId="1" applyFont="1" applyBorder="1" applyAlignment="1">
      <alignment horizontal="center" vertical="center"/>
    </xf>
    <xf numFmtId="0" fontId="5" fillId="0" borderId="84" xfId="1" applyFont="1" applyBorder="1" applyAlignment="1">
      <alignment horizontal="center" vertical="center"/>
    </xf>
    <xf numFmtId="0" fontId="5" fillId="0" borderId="82" xfId="1" applyFont="1" applyBorder="1" applyAlignment="1">
      <alignment horizontal="center" vertical="center"/>
    </xf>
    <xf numFmtId="0" fontId="5" fillId="0" borderId="83" xfId="1" applyFont="1" applyBorder="1" applyAlignment="1">
      <alignment horizontal="right" vertical="center"/>
    </xf>
    <xf numFmtId="0" fontId="5" fillId="0" borderId="40" xfId="1" applyFont="1" applyBorder="1">
      <alignment vertical="center"/>
    </xf>
    <xf numFmtId="0" fontId="5" fillId="0" borderId="41" xfId="1" applyFont="1" applyBorder="1">
      <alignment vertical="center"/>
    </xf>
    <xf numFmtId="176" fontId="5" fillId="0" borderId="87" xfId="1" applyNumberFormat="1" applyFont="1" applyBorder="1">
      <alignment vertical="center"/>
    </xf>
    <xf numFmtId="176" fontId="5" fillId="0" borderId="22" xfId="1" applyNumberFormat="1" applyFont="1" applyBorder="1">
      <alignment vertical="center"/>
    </xf>
    <xf numFmtId="0" fontId="5" fillId="0" borderId="91" xfId="1" applyFont="1" applyBorder="1" applyAlignment="1">
      <alignment horizontal="right" vertical="center"/>
    </xf>
    <xf numFmtId="176" fontId="9" fillId="0" borderId="43" xfId="2" applyNumberFormat="1" applyFont="1" applyBorder="1">
      <alignment vertical="center"/>
    </xf>
    <xf numFmtId="176" fontId="9" fillId="0" borderId="32" xfId="2" applyNumberFormat="1" applyFont="1" applyBorder="1">
      <alignment vertical="center"/>
    </xf>
    <xf numFmtId="176" fontId="9" fillId="0" borderId="53" xfId="2" applyNumberFormat="1" applyFont="1" applyBorder="1">
      <alignment vertical="center"/>
    </xf>
    <xf numFmtId="176" fontId="9" fillId="0" borderId="63" xfId="2" applyNumberFormat="1" applyFont="1" applyBorder="1">
      <alignment vertical="center"/>
    </xf>
    <xf numFmtId="176" fontId="9" fillId="0" borderId="29" xfId="2" applyNumberFormat="1" applyFont="1" applyBorder="1">
      <alignment vertical="center"/>
    </xf>
    <xf numFmtId="176" fontId="9" fillId="0" borderId="48" xfId="2" applyNumberFormat="1" applyFont="1" applyBorder="1">
      <alignment vertical="center"/>
    </xf>
    <xf numFmtId="176" fontId="9" fillId="0" borderId="13" xfId="2" applyNumberFormat="1" applyFont="1" applyBorder="1">
      <alignment vertical="center"/>
    </xf>
    <xf numFmtId="176" fontId="9" fillId="0" borderId="58" xfId="2" applyNumberFormat="1" applyFont="1" applyBorder="1">
      <alignment vertical="center"/>
    </xf>
    <xf numFmtId="176" fontId="9" fillId="0" borderId="68" xfId="2" applyNumberFormat="1" applyFont="1" applyBorder="1">
      <alignment vertical="center"/>
    </xf>
    <xf numFmtId="176" fontId="9" fillId="0" borderId="30" xfId="2" applyNumberFormat="1" applyFont="1" applyBorder="1">
      <alignment vertical="center"/>
    </xf>
    <xf numFmtId="0" fontId="5" fillId="0" borderId="93" xfId="1" applyFont="1" applyBorder="1">
      <alignment vertical="center"/>
    </xf>
    <xf numFmtId="0" fontId="11" fillId="0" borderId="0" xfId="1" applyFont="1">
      <alignment vertical="center"/>
    </xf>
    <xf numFmtId="0" fontId="11" fillId="0" borderId="0" xfId="1" applyFont="1" applyAlignment="1">
      <alignment horizontal="center" vertical="center"/>
    </xf>
    <xf numFmtId="49" fontId="11" fillId="2" borderId="12" xfId="1" applyNumberFormat="1" applyFont="1" applyFill="1" applyBorder="1" applyAlignment="1">
      <alignment horizontal="center" vertical="center"/>
    </xf>
    <xf numFmtId="0" fontId="11" fillId="2" borderId="12" xfId="1" applyFont="1" applyFill="1" applyBorder="1" applyAlignment="1">
      <alignment vertical="center" wrapText="1"/>
    </xf>
    <xf numFmtId="0" fontId="11" fillId="2" borderId="12" xfId="1" applyFont="1" applyFill="1" applyBorder="1" applyAlignment="1">
      <alignment horizontal="center" vertical="center" wrapText="1"/>
    </xf>
    <xf numFmtId="49" fontId="11" fillId="0" borderId="12" xfId="1" applyNumberFormat="1" applyFont="1" applyBorder="1" applyAlignment="1">
      <alignment horizontal="center" vertical="center"/>
    </xf>
    <xf numFmtId="0" fontId="11" fillId="0" borderId="12" xfId="1" applyFont="1" applyBorder="1" applyAlignment="1">
      <alignment vertical="center" wrapText="1"/>
    </xf>
    <xf numFmtId="0" fontId="11" fillId="0" borderId="12" xfId="1" applyFont="1" applyBorder="1" applyAlignment="1">
      <alignment horizontal="center" vertical="center" wrapText="1"/>
    </xf>
    <xf numFmtId="0" fontId="11" fillId="0" borderId="94" xfId="1" applyFont="1" applyBorder="1" applyAlignment="1">
      <alignment vertical="center" wrapText="1"/>
    </xf>
    <xf numFmtId="0" fontId="11" fillId="0" borderId="94" xfId="1" applyFont="1" applyBorder="1">
      <alignment vertical="center"/>
    </xf>
    <xf numFmtId="49" fontId="5" fillId="6" borderId="62" xfId="1" applyNumberFormat="1" applyFont="1" applyFill="1" applyBorder="1" applyAlignment="1">
      <alignment horizontal="center" vertical="center"/>
    </xf>
    <xf numFmtId="49" fontId="5" fillId="6" borderId="63" xfId="1" applyNumberFormat="1" applyFont="1" applyFill="1" applyBorder="1" applyAlignment="1">
      <alignment horizontal="center" vertical="center"/>
    </xf>
    <xf numFmtId="0" fontId="7" fillId="6" borderId="64" xfId="1" applyFont="1" applyFill="1" applyBorder="1" applyAlignment="1">
      <alignment vertical="center" wrapText="1"/>
    </xf>
    <xf numFmtId="0" fontId="7" fillId="6" borderId="65" xfId="1" applyFont="1" applyFill="1" applyBorder="1" applyAlignment="1">
      <alignment horizontal="center" vertical="center" wrapText="1"/>
    </xf>
    <xf numFmtId="0" fontId="7" fillId="6" borderId="64" xfId="1" applyFont="1" applyFill="1" applyBorder="1" applyAlignment="1">
      <alignment horizontal="center" vertical="center" wrapText="1"/>
    </xf>
    <xf numFmtId="176" fontId="5" fillId="6" borderId="66" xfId="2" applyNumberFormat="1" applyFont="1" applyFill="1" applyBorder="1">
      <alignment vertical="center"/>
    </xf>
    <xf numFmtId="176" fontId="5" fillId="6" borderId="63" xfId="2" applyNumberFormat="1" applyFont="1" applyFill="1" applyBorder="1">
      <alignment vertical="center"/>
    </xf>
    <xf numFmtId="176" fontId="9" fillId="6" borderId="63" xfId="2" applyNumberFormat="1" applyFont="1" applyFill="1" applyBorder="1">
      <alignment vertical="center"/>
    </xf>
    <xf numFmtId="177" fontId="5" fillId="6" borderId="63" xfId="2" applyNumberFormat="1" applyFont="1" applyFill="1" applyBorder="1">
      <alignment vertical="center"/>
    </xf>
    <xf numFmtId="177" fontId="5" fillId="6" borderId="65" xfId="2" applyNumberFormat="1" applyFont="1" applyFill="1" applyBorder="1">
      <alignment vertical="center"/>
    </xf>
    <xf numFmtId="176" fontId="9" fillId="6" borderId="68" xfId="2" applyNumberFormat="1" applyFont="1" applyFill="1" applyBorder="1">
      <alignment vertical="center"/>
    </xf>
    <xf numFmtId="178" fontId="5" fillId="6" borderId="66" xfId="2" applyNumberFormat="1" applyFont="1" applyFill="1" applyBorder="1">
      <alignment vertical="center"/>
    </xf>
    <xf numFmtId="176" fontId="5" fillId="6" borderId="64" xfId="1" applyNumberFormat="1" applyFont="1" applyFill="1" applyBorder="1">
      <alignment vertical="center"/>
    </xf>
    <xf numFmtId="0" fontId="5" fillId="6" borderId="41" xfId="1" applyFont="1" applyFill="1" applyBorder="1">
      <alignment vertical="center"/>
    </xf>
    <xf numFmtId="0" fontId="5" fillId="6" borderId="93" xfId="1" applyFont="1" applyFill="1" applyBorder="1">
      <alignment vertical="center"/>
    </xf>
    <xf numFmtId="0" fontId="5" fillId="6" borderId="0" xfId="1" applyFont="1" applyFill="1">
      <alignment vertical="center"/>
    </xf>
    <xf numFmtId="49" fontId="5" fillId="6" borderId="52" xfId="1" applyNumberFormat="1" applyFont="1" applyFill="1" applyBorder="1" applyAlignment="1">
      <alignment horizontal="center" vertical="center"/>
    </xf>
    <xf numFmtId="49" fontId="5" fillId="6" borderId="53" xfId="1" applyNumberFormat="1" applyFont="1" applyFill="1" applyBorder="1" applyAlignment="1">
      <alignment horizontal="center" vertical="center"/>
    </xf>
    <xf numFmtId="0" fontId="7" fillId="6" borderId="54" xfId="1" applyFont="1" applyFill="1" applyBorder="1" applyAlignment="1">
      <alignment vertical="center" wrapText="1"/>
    </xf>
    <xf numFmtId="0" fontId="7" fillId="6" borderId="55" xfId="1" applyFont="1" applyFill="1" applyBorder="1" applyAlignment="1">
      <alignment horizontal="center" vertical="center" wrapText="1"/>
    </xf>
    <xf numFmtId="0" fontId="7" fillId="6" borderId="54" xfId="1" applyFont="1" applyFill="1" applyBorder="1" applyAlignment="1">
      <alignment horizontal="center" vertical="center" wrapText="1"/>
    </xf>
    <xf numFmtId="176" fontId="5" fillId="6" borderId="56" xfId="2" applyNumberFormat="1" applyFont="1" applyFill="1" applyBorder="1">
      <alignment vertical="center"/>
    </xf>
    <xf numFmtId="176" fontId="5" fillId="6" borderId="53" xfId="2" applyNumberFormat="1" applyFont="1" applyFill="1" applyBorder="1">
      <alignment vertical="center"/>
    </xf>
    <xf numFmtId="176" fontId="9" fillId="6" borderId="53" xfId="2" applyNumberFormat="1" applyFont="1" applyFill="1" applyBorder="1">
      <alignment vertical="center"/>
    </xf>
    <xf numFmtId="177" fontId="5" fillId="6" borderId="53" xfId="2" applyNumberFormat="1" applyFont="1" applyFill="1" applyBorder="1">
      <alignment vertical="center"/>
    </xf>
    <xf numFmtId="177" fontId="5" fillId="6" borderId="55" xfId="2" applyNumberFormat="1" applyFont="1" applyFill="1" applyBorder="1">
      <alignment vertical="center"/>
    </xf>
    <xf numFmtId="176" fontId="9" fillId="6" borderId="58" xfId="2" applyNumberFormat="1" applyFont="1" applyFill="1" applyBorder="1">
      <alignment vertical="center"/>
    </xf>
    <xf numFmtId="178" fontId="5" fillId="6" borderId="56" xfId="2" applyNumberFormat="1" applyFont="1" applyFill="1" applyBorder="1">
      <alignment vertical="center"/>
    </xf>
    <xf numFmtId="176" fontId="5" fillId="6" borderId="59" xfId="1" applyNumberFormat="1" applyFont="1" applyFill="1" applyBorder="1">
      <alignment vertical="center"/>
    </xf>
    <xf numFmtId="0" fontId="7" fillId="6" borderId="12" xfId="1" applyFont="1" applyFill="1" applyBorder="1" applyAlignment="1">
      <alignment vertical="center" wrapText="1"/>
    </xf>
    <xf numFmtId="0" fontId="5" fillId="6" borderId="79" xfId="1" applyFont="1" applyFill="1" applyBorder="1">
      <alignment vertical="center"/>
    </xf>
    <xf numFmtId="0" fontId="5" fillId="6" borderId="39" xfId="1" applyFont="1" applyFill="1" applyBorder="1">
      <alignment vertical="center"/>
    </xf>
    <xf numFmtId="49" fontId="5" fillId="6" borderId="72" xfId="1" applyNumberFormat="1" applyFont="1" applyFill="1" applyBorder="1" applyAlignment="1">
      <alignment horizontal="center" vertical="center"/>
    </xf>
    <xf numFmtId="49" fontId="5" fillId="6" borderId="23" xfId="1" applyNumberFormat="1" applyFont="1" applyFill="1" applyBorder="1" applyAlignment="1">
      <alignment horizontal="center" vertical="center"/>
    </xf>
    <xf numFmtId="0" fontId="7" fillId="6" borderId="0" xfId="1" applyFont="1" applyFill="1" applyAlignment="1">
      <alignment vertical="center" wrapText="1"/>
    </xf>
    <xf numFmtId="0" fontId="7" fillId="6" borderId="10" xfId="1" applyFont="1" applyFill="1" applyBorder="1" applyAlignment="1">
      <alignment horizontal="center" vertical="center" wrapText="1"/>
    </xf>
    <xf numFmtId="0" fontId="7" fillId="6" borderId="0" xfId="1" applyFont="1" applyFill="1" applyAlignment="1">
      <alignment horizontal="center" vertical="center" wrapText="1"/>
    </xf>
    <xf numFmtId="176" fontId="5" fillId="6" borderId="24" xfId="2" applyNumberFormat="1" applyFont="1" applyFill="1" applyBorder="1">
      <alignment vertical="center"/>
    </xf>
    <xf numFmtId="176" fontId="5" fillId="6" borderId="23" xfId="2" applyNumberFormat="1" applyFont="1" applyFill="1" applyBorder="1">
      <alignment vertical="center"/>
    </xf>
    <xf numFmtId="176" fontId="9" fillId="6" borderId="23" xfId="2" applyNumberFormat="1" applyFont="1" applyFill="1" applyBorder="1">
      <alignment vertical="center"/>
    </xf>
    <xf numFmtId="177" fontId="5" fillId="6" borderId="23" xfId="2" applyNumberFormat="1" applyFont="1" applyFill="1" applyBorder="1">
      <alignment vertical="center"/>
    </xf>
    <xf numFmtId="177" fontId="5" fillId="6" borderId="10" xfId="2" applyNumberFormat="1" applyFont="1" applyFill="1" applyBorder="1">
      <alignment vertical="center"/>
    </xf>
    <xf numFmtId="176" fontId="9" fillId="6" borderId="9" xfId="2" applyNumberFormat="1" applyFont="1" applyFill="1" applyBorder="1">
      <alignment vertical="center"/>
    </xf>
    <xf numFmtId="178" fontId="5" fillId="6" borderId="24" xfId="2" applyNumberFormat="1" applyFont="1" applyFill="1" applyBorder="1">
      <alignment vertical="center"/>
    </xf>
    <xf numFmtId="176" fontId="5" fillId="6" borderId="0" xfId="1" applyNumberFormat="1" applyFont="1" applyFill="1">
      <alignment vertical="center"/>
    </xf>
    <xf numFmtId="176" fontId="5" fillId="0" borderId="56" xfId="2" applyNumberFormat="1" applyFont="1" applyFill="1" applyBorder="1">
      <alignment vertical="center"/>
    </xf>
    <xf numFmtId="176" fontId="5" fillId="0" borderId="53" xfId="2" applyNumberFormat="1" applyFont="1" applyFill="1" applyBorder="1">
      <alignment vertical="center"/>
    </xf>
    <xf numFmtId="176" fontId="9" fillId="0" borderId="53" xfId="2" applyNumberFormat="1" applyFont="1" applyFill="1" applyBorder="1">
      <alignment vertical="center"/>
    </xf>
    <xf numFmtId="177" fontId="5" fillId="0" borderId="53" xfId="2" applyNumberFormat="1" applyFont="1" applyFill="1" applyBorder="1">
      <alignment vertical="center"/>
    </xf>
    <xf numFmtId="177" fontId="5" fillId="0" borderId="55" xfId="2" applyNumberFormat="1" applyFont="1" applyFill="1" applyBorder="1">
      <alignment vertical="center"/>
    </xf>
    <xf numFmtId="176" fontId="9" fillId="0" borderId="58" xfId="2" applyNumberFormat="1" applyFont="1" applyFill="1" applyBorder="1">
      <alignment vertical="center"/>
    </xf>
    <xf numFmtId="178" fontId="5" fillId="0" borderId="56" xfId="2" applyNumberFormat="1" applyFont="1" applyFill="1" applyBorder="1">
      <alignment vertical="center"/>
    </xf>
    <xf numFmtId="0" fontId="13" fillId="0" borderId="0" xfId="0" applyFont="1">
      <alignment vertical="center"/>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5" xfId="1" applyFont="1" applyBorder="1" applyAlignment="1">
      <alignment horizontal="center" vertical="center"/>
    </xf>
    <xf numFmtId="49" fontId="11" fillId="2" borderId="11" xfId="1" applyNumberFormat="1" applyFont="1" applyFill="1" applyBorder="1" applyAlignment="1">
      <alignment horizontal="center" vertical="center"/>
    </xf>
    <xf numFmtId="38" fontId="11" fillId="0" borderId="12" xfId="3" applyFont="1" applyFill="1" applyBorder="1">
      <alignment vertical="center"/>
    </xf>
    <xf numFmtId="49" fontId="11" fillId="0" borderId="11" xfId="1" applyNumberFormat="1" applyFont="1" applyBorder="1" applyAlignment="1">
      <alignment horizontal="center" vertical="center"/>
    </xf>
    <xf numFmtId="38" fontId="11" fillId="0" borderId="102" xfId="3" applyFont="1" applyFill="1" applyBorder="1">
      <alignment vertical="center"/>
    </xf>
    <xf numFmtId="49" fontId="11" fillId="0" borderId="94" xfId="1" applyNumberFormat="1" applyFont="1" applyBorder="1" applyAlignment="1">
      <alignment horizontal="center" vertical="center"/>
    </xf>
    <xf numFmtId="0" fontId="11" fillId="0" borderId="94" xfId="1" applyFont="1" applyBorder="1" applyAlignment="1">
      <alignment horizontal="center" vertical="center" wrapText="1"/>
    </xf>
    <xf numFmtId="176" fontId="11" fillId="0" borderId="94" xfId="2" applyNumberFormat="1" applyFont="1" applyBorder="1">
      <alignment vertical="center"/>
    </xf>
    <xf numFmtId="178" fontId="11" fillId="0" borderId="94" xfId="2" applyNumberFormat="1" applyFont="1" applyFill="1" applyBorder="1">
      <alignment vertical="center"/>
    </xf>
    <xf numFmtId="38" fontId="11" fillId="2" borderId="12" xfId="3" applyFont="1" applyFill="1" applyBorder="1">
      <alignment vertical="center"/>
    </xf>
    <xf numFmtId="38" fontId="11" fillId="0" borderId="102" xfId="3" applyFont="1" applyBorder="1">
      <alignment vertical="center"/>
    </xf>
    <xf numFmtId="38" fontId="11" fillId="4" borderId="12" xfId="3" applyFont="1" applyFill="1" applyBorder="1">
      <alignment vertical="center"/>
    </xf>
    <xf numFmtId="38" fontId="11" fillId="4" borderId="102" xfId="3" applyFont="1" applyFill="1" applyBorder="1">
      <alignment vertical="center"/>
    </xf>
    <xf numFmtId="176" fontId="11" fillId="4" borderId="94" xfId="2" applyNumberFormat="1" applyFont="1" applyFill="1" applyBorder="1">
      <alignment vertical="center"/>
    </xf>
    <xf numFmtId="0" fontId="11" fillId="4" borderId="5" xfId="1" applyFont="1" applyFill="1" applyBorder="1" applyAlignment="1">
      <alignment horizontal="center" vertical="center"/>
    </xf>
    <xf numFmtId="0" fontId="11" fillId="4" borderId="0" xfId="1" applyFont="1" applyFill="1">
      <alignment vertical="center"/>
    </xf>
    <xf numFmtId="179" fontId="11" fillId="4" borderId="12" xfId="3" applyNumberFormat="1" applyFont="1" applyFill="1" applyBorder="1">
      <alignment vertical="center"/>
    </xf>
    <xf numFmtId="179" fontId="11" fillId="2" borderId="12" xfId="3" applyNumberFormat="1" applyFont="1" applyFill="1" applyBorder="1">
      <alignment vertical="center"/>
    </xf>
    <xf numFmtId="0" fontId="14" fillId="0" borderId="0" xfId="1" applyFont="1">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vertical="center" wrapText="1"/>
    </xf>
    <xf numFmtId="0" fontId="16" fillId="7" borderId="0" xfId="1" applyFont="1" applyFill="1" applyAlignment="1">
      <alignment horizontal="centerContinuous" vertical="center" wrapText="1"/>
    </xf>
    <xf numFmtId="0" fontId="15" fillId="7" borderId="0" xfId="1" applyFont="1" applyFill="1" applyAlignment="1">
      <alignment horizontal="centerContinuous" vertical="center" wrapText="1"/>
    </xf>
    <xf numFmtId="0" fontId="17" fillId="7" borderId="0" xfId="1" applyFont="1" applyFill="1" applyAlignment="1">
      <alignment horizontal="centerContinuous" vertical="center"/>
    </xf>
    <xf numFmtId="0" fontId="17" fillId="0" borderId="0" xfId="1" applyFont="1">
      <alignment vertical="center"/>
    </xf>
    <xf numFmtId="0" fontId="15" fillId="0" borderId="4"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5" xfId="1" applyFont="1" applyBorder="1" applyAlignment="1">
      <alignment horizontal="center" vertical="center"/>
    </xf>
    <xf numFmtId="0" fontId="15" fillId="4" borderId="5" xfId="1" applyFont="1" applyFill="1" applyBorder="1" applyAlignment="1">
      <alignment horizontal="center" vertical="center"/>
    </xf>
    <xf numFmtId="0" fontId="15" fillId="4" borderId="5" xfId="1" applyFont="1" applyFill="1" applyBorder="1" applyAlignment="1">
      <alignment horizontal="center" vertical="center" wrapText="1"/>
    </xf>
    <xf numFmtId="49" fontId="15" fillId="2" borderId="11" xfId="1" applyNumberFormat="1" applyFont="1" applyFill="1" applyBorder="1" applyAlignment="1">
      <alignment horizontal="center" vertical="center"/>
    </xf>
    <xf numFmtId="49" fontId="15" fillId="2" borderId="12" xfId="1" applyNumberFormat="1" applyFont="1" applyFill="1" applyBorder="1" applyAlignment="1">
      <alignment horizontal="center" vertical="center"/>
    </xf>
    <xf numFmtId="0" fontId="15" fillId="2" borderId="12" xfId="1" applyFont="1" applyFill="1" applyBorder="1" applyAlignment="1">
      <alignment vertical="center" wrapText="1"/>
    </xf>
    <xf numFmtId="0" fontId="15" fillId="2" borderId="12" xfId="1" applyFont="1" applyFill="1" applyBorder="1" applyAlignment="1">
      <alignment horizontal="center" vertical="center" wrapText="1"/>
    </xf>
    <xf numFmtId="38" fontId="15" fillId="2" borderId="12" xfId="3" applyFont="1" applyFill="1" applyBorder="1">
      <alignment vertical="center"/>
    </xf>
    <xf numFmtId="179" fontId="15" fillId="2" borderId="12" xfId="3" applyNumberFormat="1" applyFont="1" applyFill="1" applyBorder="1">
      <alignment vertical="center"/>
    </xf>
    <xf numFmtId="0" fontId="15" fillId="4" borderId="12" xfId="1" applyFont="1" applyFill="1" applyBorder="1" applyAlignment="1">
      <alignment horizontal="center" vertical="center"/>
    </xf>
    <xf numFmtId="0" fontId="15" fillId="4" borderId="100" xfId="1" applyFont="1" applyFill="1" applyBorder="1" applyAlignment="1">
      <alignment horizontal="center" vertical="center"/>
    </xf>
    <xf numFmtId="49" fontId="15" fillId="0" borderId="11" xfId="1" applyNumberFormat="1" applyFont="1" applyBorder="1" applyAlignment="1">
      <alignment horizontal="center" vertical="center"/>
    </xf>
    <xf numFmtId="49" fontId="15" fillId="0" borderId="12" xfId="1" applyNumberFormat="1" applyFont="1" applyBorder="1" applyAlignment="1">
      <alignment horizontal="center" vertical="center"/>
    </xf>
    <xf numFmtId="0" fontId="15" fillId="0" borderId="12" xfId="1" applyFont="1" applyBorder="1" applyAlignment="1">
      <alignment vertical="center" wrapText="1"/>
    </xf>
    <xf numFmtId="0" fontId="15" fillId="0" borderId="12" xfId="1" applyFont="1" applyBorder="1" applyAlignment="1">
      <alignment horizontal="center" vertical="center" wrapText="1"/>
    </xf>
    <xf numFmtId="38" fontId="15" fillId="0" borderId="12" xfId="3" applyFont="1" applyFill="1" applyBorder="1">
      <alignment vertical="center"/>
    </xf>
    <xf numFmtId="38" fontId="15" fillId="4" borderId="12" xfId="3" applyFont="1" applyFill="1" applyBorder="1">
      <alignment vertical="center"/>
    </xf>
    <xf numFmtId="179" fontId="15" fillId="4" borderId="12" xfId="3" applyNumberFormat="1" applyFont="1" applyFill="1" applyBorder="1">
      <alignment vertical="center"/>
    </xf>
    <xf numFmtId="0" fontId="15" fillId="0" borderId="12" xfId="1" applyFont="1" applyBorder="1" applyAlignment="1">
      <alignment horizontal="center" vertical="center"/>
    </xf>
    <xf numFmtId="0" fontId="15" fillId="0" borderId="100" xfId="1" applyFont="1" applyBorder="1" applyAlignment="1">
      <alignment horizontal="center" vertical="center"/>
    </xf>
    <xf numFmtId="38" fontId="15" fillId="0" borderId="102" xfId="3" applyFont="1" applyFill="1" applyBorder="1">
      <alignment vertical="center"/>
    </xf>
    <xf numFmtId="38" fontId="15" fillId="4" borderId="102" xfId="3" applyFont="1" applyFill="1" applyBorder="1">
      <alignment vertical="center"/>
    </xf>
    <xf numFmtId="0" fontId="15" fillId="4" borderId="102" xfId="1" applyFont="1" applyFill="1" applyBorder="1">
      <alignment vertical="center"/>
    </xf>
    <xf numFmtId="0" fontId="15" fillId="4" borderId="103" xfId="1" applyFont="1" applyFill="1" applyBorder="1">
      <alignment vertical="center"/>
    </xf>
    <xf numFmtId="0" fontId="18" fillId="3" borderId="95" xfId="1" applyFont="1" applyFill="1" applyBorder="1" applyAlignment="1">
      <alignment vertical="center" wrapText="1"/>
    </xf>
    <xf numFmtId="0" fontId="18" fillId="3" borderId="96" xfId="1" applyFont="1" applyFill="1" applyBorder="1" applyAlignment="1">
      <alignment vertical="center" wrapText="1"/>
    </xf>
    <xf numFmtId="0" fontId="18" fillId="3" borderId="97" xfId="1" applyFont="1" applyFill="1" applyBorder="1" applyAlignment="1">
      <alignment vertical="center" wrapText="1"/>
    </xf>
    <xf numFmtId="0" fontId="15" fillId="5" borderId="98" xfId="1" applyFont="1" applyFill="1" applyBorder="1" applyAlignment="1">
      <alignment vertical="center" wrapText="1"/>
    </xf>
    <xf numFmtId="0" fontId="15" fillId="5" borderId="99" xfId="1" applyFont="1" applyFill="1" applyBorder="1" applyAlignment="1">
      <alignment vertical="center" wrapText="1"/>
    </xf>
    <xf numFmtId="0" fontId="5" fillId="4" borderId="23" xfId="1" applyFont="1" applyFill="1" applyBorder="1">
      <alignment vertical="center"/>
    </xf>
    <xf numFmtId="176" fontId="5" fillId="4" borderId="43" xfId="2" applyNumberFormat="1" applyFont="1" applyFill="1" applyBorder="1">
      <alignment vertical="center"/>
    </xf>
    <xf numFmtId="176" fontId="5" fillId="4" borderId="32" xfId="2" applyNumberFormat="1" applyFont="1" applyFill="1" applyBorder="1">
      <alignment vertical="center"/>
    </xf>
    <xf numFmtId="176" fontId="5" fillId="4" borderId="53" xfId="2" applyNumberFormat="1" applyFont="1" applyFill="1" applyBorder="1">
      <alignment vertical="center"/>
    </xf>
    <xf numFmtId="176" fontId="5" fillId="4" borderId="63" xfId="2" applyNumberFormat="1" applyFont="1" applyFill="1" applyBorder="1">
      <alignment vertical="center"/>
    </xf>
    <xf numFmtId="176" fontId="5" fillId="4" borderId="23" xfId="2" applyNumberFormat="1" applyFont="1" applyFill="1" applyBorder="1">
      <alignment vertical="center"/>
    </xf>
    <xf numFmtId="176" fontId="5" fillId="4" borderId="29" xfId="2" applyNumberFormat="1" applyFont="1" applyFill="1" applyBorder="1">
      <alignment vertical="center"/>
    </xf>
    <xf numFmtId="0" fontId="5" fillId="4" borderId="23" xfId="1" applyFont="1" applyFill="1" applyBorder="1" applyAlignment="1">
      <alignment horizontal="center" vertical="center"/>
    </xf>
    <xf numFmtId="0" fontId="5" fillId="4" borderId="10" xfId="1" applyFont="1" applyFill="1" applyBorder="1" applyAlignment="1">
      <alignment horizontal="center" vertical="center"/>
    </xf>
    <xf numFmtId="177" fontId="5" fillId="4" borderId="43" xfId="2" applyNumberFormat="1" applyFont="1" applyFill="1" applyBorder="1">
      <alignment vertical="center"/>
    </xf>
    <xf numFmtId="177" fontId="5" fillId="4" borderId="47" xfId="2" applyNumberFormat="1" applyFont="1" applyFill="1" applyBorder="1">
      <alignment vertical="center"/>
    </xf>
    <xf numFmtId="177" fontId="5" fillId="4" borderId="45" xfId="2" applyNumberFormat="1" applyFont="1" applyFill="1" applyBorder="1">
      <alignment vertical="center"/>
    </xf>
    <xf numFmtId="177" fontId="5" fillId="4" borderId="32" xfId="2" applyNumberFormat="1" applyFont="1" applyFill="1" applyBorder="1">
      <alignment vertical="center"/>
    </xf>
    <xf numFmtId="177" fontId="5" fillId="4" borderId="15" xfId="2" applyNumberFormat="1" applyFont="1" applyFill="1" applyBorder="1">
      <alignment vertical="center"/>
    </xf>
    <xf numFmtId="177" fontId="5" fillId="4" borderId="22" xfId="2" applyNumberFormat="1" applyFont="1" applyFill="1" applyBorder="1">
      <alignment vertical="center"/>
    </xf>
    <xf numFmtId="177" fontId="5" fillId="4" borderId="53" xfId="2" applyNumberFormat="1" applyFont="1" applyFill="1" applyBorder="1">
      <alignment vertical="center"/>
    </xf>
    <xf numFmtId="177" fontId="5" fillId="4" borderId="57" xfId="2" applyNumberFormat="1" applyFont="1" applyFill="1" applyBorder="1">
      <alignment vertical="center"/>
    </xf>
    <xf numFmtId="177" fontId="5" fillId="4" borderId="55" xfId="2" applyNumberFormat="1" applyFont="1" applyFill="1" applyBorder="1">
      <alignment vertical="center"/>
    </xf>
    <xf numFmtId="177" fontId="5" fillId="4" borderId="63" xfId="2" applyNumberFormat="1" applyFont="1" applyFill="1" applyBorder="1">
      <alignment vertical="center"/>
    </xf>
    <xf numFmtId="177" fontId="5" fillId="4" borderId="67" xfId="2" applyNumberFormat="1" applyFont="1" applyFill="1" applyBorder="1">
      <alignment vertical="center"/>
    </xf>
    <xf numFmtId="177" fontId="5" fillId="4" borderId="65" xfId="2" applyNumberFormat="1" applyFont="1" applyFill="1" applyBorder="1">
      <alignment vertical="center"/>
    </xf>
    <xf numFmtId="177" fontId="5" fillId="4" borderId="23" xfId="2" applyNumberFormat="1" applyFont="1" applyFill="1" applyBorder="1">
      <alignment vertical="center"/>
    </xf>
    <xf numFmtId="177" fontId="5" fillId="4" borderId="36" xfId="2" applyNumberFormat="1" applyFont="1" applyFill="1" applyBorder="1">
      <alignment vertical="center"/>
    </xf>
    <xf numFmtId="177" fontId="5" fillId="4" borderId="10" xfId="2" applyNumberFormat="1" applyFont="1" applyFill="1" applyBorder="1">
      <alignment vertical="center"/>
    </xf>
    <xf numFmtId="177" fontId="5" fillId="4" borderId="29" xfId="2" applyNumberFormat="1" applyFont="1" applyFill="1" applyBorder="1">
      <alignment vertical="center"/>
    </xf>
    <xf numFmtId="177" fontId="5" fillId="4" borderId="71" xfId="2" applyNumberFormat="1" applyFont="1" applyFill="1" applyBorder="1">
      <alignment vertical="center"/>
    </xf>
    <xf numFmtId="177" fontId="5" fillId="4" borderId="27" xfId="2" applyNumberFormat="1" applyFont="1" applyFill="1" applyBorder="1">
      <alignment vertical="center"/>
    </xf>
    <xf numFmtId="0" fontId="5" fillId="4" borderId="9" xfId="1" applyFont="1" applyFill="1" applyBorder="1" applyAlignment="1">
      <alignment horizontal="center" vertical="center"/>
    </xf>
    <xf numFmtId="176" fontId="5" fillId="4" borderId="46" xfId="2" applyNumberFormat="1" applyFont="1" applyFill="1" applyBorder="1">
      <alignment vertical="center"/>
    </xf>
    <xf numFmtId="176" fontId="5" fillId="4" borderId="48" xfId="2" applyNumberFormat="1" applyFont="1" applyFill="1" applyBorder="1">
      <alignment vertical="center"/>
    </xf>
    <xf numFmtId="176" fontId="5" fillId="4" borderId="31" xfId="2" applyNumberFormat="1" applyFont="1" applyFill="1" applyBorder="1">
      <alignment vertical="center"/>
    </xf>
    <xf numFmtId="176" fontId="5" fillId="4" borderId="13" xfId="2" applyNumberFormat="1" applyFont="1" applyFill="1" applyBorder="1">
      <alignment vertical="center"/>
    </xf>
    <xf numFmtId="176" fontId="5" fillId="4" borderId="56" xfId="2" applyNumberFormat="1" applyFont="1" applyFill="1" applyBorder="1">
      <alignment vertical="center"/>
    </xf>
    <xf numFmtId="176" fontId="5" fillId="4" borderId="58" xfId="2" applyNumberFormat="1" applyFont="1" applyFill="1" applyBorder="1">
      <alignment vertical="center"/>
    </xf>
    <xf numFmtId="176" fontId="5" fillId="4" borderId="66" xfId="2" applyNumberFormat="1" applyFont="1" applyFill="1" applyBorder="1">
      <alignment vertical="center"/>
    </xf>
    <xf numFmtId="176" fontId="5" fillId="4" borderId="68" xfId="2" applyNumberFormat="1" applyFont="1" applyFill="1" applyBorder="1">
      <alignment vertical="center"/>
    </xf>
    <xf numFmtId="176" fontId="5" fillId="4" borderId="24" xfId="2" applyNumberFormat="1" applyFont="1" applyFill="1" applyBorder="1">
      <alignment vertical="center"/>
    </xf>
    <xf numFmtId="176" fontId="5" fillId="4" borderId="9" xfId="2" applyNumberFormat="1" applyFont="1" applyFill="1" applyBorder="1">
      <alignment vertical="center"/>
    </xf>
    <xf numFmtId="176" fontId="5" fillId="4" borderId="28" xfId="2" applyNumberFormat="1" applyFont="1" applyFill="1" applyBorder="1">
      <alignment vertical="center"/>
    </xf>
    <xf numFmtId="176" fontId="5" fillId="4" borderId="30" xfId="2" applyNumberFormat="1" applyFont="1" applyFill="1" applyBorder="1">
      <alignment vertical="center"/>
    </xf>
    <xf numFmtId="0" fontId="5" fillId="4" borderId="8" xfId="1" applyFont="1" applyFill="1" applyBorder="1" applyAlignment="1">
      <alignment horizontal="center" vertical="center"/>
    </xf>
    <xf numFmtId="0" fontId="5" fillId="4" borderId="0" xfId="1" applyFont="1" applyFill="1" applyAlignment="1">
      <alignment horizontal="center" vertical="center"/>
    </xf>
    <xf numFmtId="0" fontId="5" fillId="4" borderId="50" xfId="1" applyFont="1" applyFill="1" applyBorder="1" applyAlignment="1">
      <alignment horizontal="center" vertical="center"/>
    </xf>
    <xf numFmtId="49" fontId="5" fillId="4" borderId="46" xfId="1" applyNumberFormat="1" applyFont="1" applyFill="1" applyBorder="1" applyAlignment="1">
      <alignment horizontal="center" vertical="center"/>
    </xf>
    <xf numFmtId="49" fontId="5" fillId="4" borderId="43" xfId="1" applyNumberFormat="1" applyFont="1" applyFill="1" applyBorder="1" applyAlignment="1">
      <alignment horizontal="center" vertical="center"/>
    </xf>
    <xf numFmtId="0" fontId="7" fillId="4" borderId="44" xfId="1" applyFont="1" applyFill="1" applyBorder="1" applyAlignment="1">
      <alignment vertical="center" wrapText="1"/>
    </xf>
    <xf numFmtId="0" fontId="7" fillId="4" borderId="45" xfId="1" applyFont="1" applyFill="1" applyBorder="1" applyAlignment="1">
      <alignment vertical="center" wrapText="1"/>
    </xf>
    <xf numFmtId="0" fontId="7" fillId="4" borderId="47" xfId="1" applyFont="1" applyFill="1" applyBorder="1" applyAlignment="1">
      <alignment vertical="center" wrapText="1"/>
    </xf>
    <xf numFmtId="0" fontId="5" fillId="4" borderId="33" xfId="1" applyFont="1" applyFill="1" applyBorder="1" applyAlignment="1">
      <alignment horizontal="center" vertical="center"/>
    </xf>
    <xf numFmtId="49" fontId="5" fillId="4" borderId="31" xfId="1" applyNumberFormat="1" applyFont="1" applyFill="1" applyBorder="1" applyAlignment="1">
      <alignment horizontal="center" vertical="center"/>
    </xf>
    <xf numFmtId="49" fontId="5" fillId="4" borderId="32" xfId="1" applyNumberFormat="1" applyFont="1" applyFill="1" applyBorder="1" applyAlignment="1">
      <alignment horizontal="center" vertical="center"/>
    </xf>
    <xf numFmtId="0" fontId="7" fillId="4" borderId="12" xfId="1" applyFont="1" applyFill="1" applyBorder="1" applyAlignment="1">
      <alignment vertical="center" wrapText="1"/>
    </xf>
    <xf numFmtId="0" fontId="7" fillId="4" borderId="22" xfId="1" applyFont="1" applyFill="1" applyBorder="1" applyAlignment="1">
      <alignment vertical="center" wrapText="1"/>
    </xf>
    <xf numFmtId="0" fontId="7" fillId="4" borderId="15" xfId="1" applyFont="1" applyFill="1" applyBorder="1" applyAlignment="1">
      <alignment vertical="center" wrapText="1"/>
    </xf>
    <xf numFmtId="0" fontId="5" fillId="4" borderId="60" xfId="1" applyFont="1" applyFill="1" applyBorder="1" applyAlignment="1">
      <alignment horizontal="center" vertical="center"/>
    </xf>
    <xf numFmtId="49" fontId="5" fillId="4" borderId="56" xfId="1" applyNumberFormat="1" applyFont="1" applyFill="1" applyBorder="1" applyAlignment="1">
      <alignment horizontal="center" vertical="center"/>
    </xf>
    <xf numFmtId="49" fontId="5" fillId="4" borderId="53" xfId="1" applyNumberFormat="1" applyFont="1" applyFill="1" applyBorder="1" applyAlignment="1">
      <alignment horizontal="center" vertical="center"/>
    </xf>
    <xf numFmtId="0" fontId="7" fillId="4" borderId="54" xfId="1" applyFont="1" applyFill="1" applyBorder="1" applyAlignment="1">
      <alignment vertical="center" wrapText="1"/>
    </xf>
    <xf numFmtId="0" fontId="7" fillId="4" borderId="55" xfId="1" applyFont="1" applyFill="1" applyBorder="1" applyAlignment="1">
      <alignment vertical="center" wrapText="1"/>
    </xf>
    <xf numFmtId="0" fontId="7" fillId="4" borderId="57" xfId="1" applyFont="1" applyFill="1" applyBorder="1" applyAlignment="1">
      <alignment vertical="center" wrapText="1"/>
    </xf>
    <xf numFmtId="0" fontId="5" fillId="4" borderId="69" xfId="1" applyFont="1" applyFill="1" applyBorder="1" applyAlignment="1">
      <alignment horizontal="center" vertical="center"/>
    </xf>
    <xf numFmtId="49" fontId="5" fillId="4" borderId="66" xfId="1" applyNumberFormat="1" applyFont="1" applyFill="1" applyBorder="1" applyAlignment="1">
      <alignment horizontal="center" vertical="center"/>
    </xf>
    <xf numFmtId="49" fontId="5" fillId="4" borderId="63" xfId="1" applyNumberFormat="1" applyFont="1" applyFill="1" applyBorder="1" applyAlignment="1">
      <alignment horizontal="center" vertical="center"/>
    </xf>
    <xf numFmtId="0" fontId="7" fillId="4" borderId="64" xfId="1" applyFont="1" applyFill="1" applyBorder="1" applyAlignment="1">
      <alignment vertical="center" wrapText="1"/>
    </xf>
    <xf numFmtId="0" fontId="7" fillId="4" borderId="65" xfId="1" applyFont="1" applyFill="1" applyBorder="1" applyAlignment="1">
      <alignment vertical="center" wrapText="1"/>
    </xf>
    <xf numFmtId="0" fontId="7" fillId="4" borderId="67" xfId="1" applyFont="1" applyFill="1" applyBorder="1" applyAlignment="1">
      <alignment vertical="center" wrapText="1"/>
    </xf>
    <xf numFmtId="0" fontId="5" fillId="4" borderId="18" xfId="1" applyFont="1" applyFill="1" applyBorder="1" applyAlignment="1">
      <alignment horizontal="center" vertical="center"/>
    </xf>
    <xf numFmtId="49" fontId="5" fillId="4" borderId="24" xfId="1" applyNumberFormat="1" applyFont="1" applyFill="1" applyBorder="1" applyAlignment="1">
      <alignment horizontal="center" vertical="center"/>
    </xf>
    <xf numFmtId="49" fontId="5" fillId="4" borderId="23" xfId="1" applyNumberFormat="1" applyFont="1" applyFill="1" applyBorder="1" applyAlignment="1">
      <alignment horizontal="center" vertical="center"/>
    </xf>
    <xf numFmtId="0" fontId="7" fillId="4" borderId="0" xfId="1" applyFont="1" applyFill="1" applyAlignment="1">
      <alignment vertical="center" wrapText="1"/>
    </xf>
    <xf numFmtId="0" fontId="7" fillId="4" borderId="10" xfId="1" applyFont="1" applyFill="1" applyBorder="1" applyAlignment="1">
      <alignment vertical="center" wrapText="1"/>
    </xf>
    <xf numFmtId="0" fontId="7" fillId="4" borderId="36" xfId="1" applyFont="1" applyFill="1" applyBorder="1" applyAlignment="1">
      <alignment vertical="center" wrapText="1"/>
    </xf>
    <xf numFmtId="0" fontId="5" fillId="4" borderId="0" xfId="1" applyFont="1" applyFill="1">
      <alignment vertical="center"/>
    </xf>
    <xf numFmtId="0" fontId="5" fillId="4" borderId="83" xfId="1" applyFont="1" applyFill="1" applyBorder="1">
      <alignment vertical="center"/>
    </xf>
    <xf numFmtId="0" fontId="5" fillId="4" borderId="83" xfId="1" applyFont="1" applyFill="1" applyBorder="1" applyAlignment="1">
      <alignment horizontal="center" vertical="center"/>
    </xf>
    <xf numFmtId="0" fontId="5" fillId="4" borderId="81" xfId="1" applyFont="1" applyFill="1" applyBorder="1" applyAlignment="1">
      <alignment horizontal="center" vertical="center"/>
    </xf>
    <xf numFmtId="0" fontId="5" fillId="4" borderId="84" xfId="1" applyFont="1" applyFill="1" applyBorder="1" applyAlignment="1">
      <alignment horizontal="center" vertical="center"/>
    </xf>
    <xf numFmtId="0" fontId="5" fillId="4" borderId="86" xfId="1" applyFont="1" applyFill="1" applyBorder="1" applyAlignment="1">
      <alignment horizontal="center" vertical="center"/>
    </xf>
    <xf numFmtId="0" fontId="5" fillId="4" borderId="59" xfId="1" applyFont="1" applyFill="1" applyBorder="1" applyAlignment="1">
      <alignment horizontal="center" vertical="center"/>
    </xf>
    <xf numFmtId="0" fontId="5" fillId="4" borderId="78" xfId="1" applyFont="1" applyFill="1" applyBorder="1" applyAlignment="1">
      <alignment horizontal="center" vertical="center"/>
    </xf>
    <xf numFmtId="49" fontId="5" fillId="4" borderId="88" xfId="1" applyNumberFormat="1" applyFont="1" applyFill="1" applyBorder="1" applyAlignment="1">
      <alignment horizontal="center" vertical="center"/>
    </xf>
    <xf numFmtId="49" fontId="5" fillId="4" borderId="89" xfId="1" applyNumberFormat="1" applyFont="1" applyFill="1" applyBorder="1" applyAlignment="1">
      <alignment horizontal="center" vertical="center"/>
    </xf>
    <xf numFmtId="0" fontId="7" fillId="4" borderId="49" xfId="1" applyFont="1" applyFill="1" applyBorder="1" applyAlignment="1">
      <alignment vertical="center" wrapText="1"/>
    </xf>
    <xf numFmtId="0" fontId="7" fillId="4" borderId="75" xfId="1" applyFont="1" applyFill="1" applyBorder="1" applyAlignment="1">
      <alignment vertical="center" wrapText="1"/>
    </xf>
    <xf numFmtId="0" fontId="7" fillId="4" borderId="90" xfId="1" applyFont="1" applyFill="1" applyBorder="1" applyAlignment="1">
      <alignment vertical="center" wrapText="1"/>
    </xf>
    <xf numFmtId="0" fontId="5" fillId="4" borderId="85" xfId="1" applyFont="1" applyFill="1" applyBorder="1" applyAlignment="1">
      <alignment horizontal="center" vertical="center"/>
    </xf>
    <xf numFmtId="49" fontId="5" fillId="4" borderId="82" xfId="1" applyNumberFormat="1" applyFont="1" applyFill="1" applyBorder="1" applyAlignment="1">
      <alignment horizontal="center" vertical="center"/>
    </xf>
    <xf numFmtId="49" fontId="5" fillId="4" borderId="83" xfId="1" applyNumberFormat="1" applyFont="1" applyFill="1" applyBorder="1" applyAlignment="1">
      <alignment horizontal="center" vertical="center"/>
    </xf>
    <xf numFmtId="0" fontId="7" fillId="4" borderId="59" xfId="1" applyFont="1" applyFill="1" applyBorder="1" applyAlignment="1">
      <alignment vertical="center" wrapText="1"/>
    </xf>
    <xf numFmtId="0" fontId="7" fillId="4" borderId="81" xfId="1" applyFont="1" applyFill="1" applyBorder="1" applyAlignment="1">
      <alignment vertical="center" wrapText="1"/>
    </xf>
    <xf numFmtId="0" fontId="7" fillId="4" borderId="91" xfId="1" applyFont="1" applyFill="1" applyBorder="1" applyAlignment="1">
      <alignment vertical="center" wrapText="1"/>
    </xf>
    <xf numFmtId="0" fontId="17" fillId="0" borderId="5" xfId="1" applyFont="1" applyBorder="1" applyAlignment="1">
      <alignment horizontal="center" vertical="center" wrapText="1"/>
    </xf>
    <xf numFmtId="0" fontId="17" fillId="0" borderId="6" xfId="1" applyFont="1" applyBorder="1" applyAlignment="1">
      <alignment horizontal="center" vertical="center" wrapText="1"/>
    </xf>
    <xf numFmtId="0" fontId="17" fillId="4" borderId="12" xfId="1" applyFont="1" applyFill="1" applyBorder="1" applyAlignment="1">
      <alignment horizontal="center" vertical="center"/>
    </xf>
    <xf numFmtId="0" fontId="17" fillId="4" borderId="100" xfId="1" applyFont="1" applyFill="1" applyBorder="1" applyAlignment="1">
      <alignment horizontal="center" vertical="center"/>
    </xf>
    <xf numFmtId="0" fontId="17" fillId="0" borderId="12" xfId="1" applyFont="1" applyBorder="1" applyAlignment="1">
      <alignment horizontal="center" vertical="center"/>
    </xf>
    <xf numFmtId="0" fontId="17" fillId="0" borderId="100" xfId="1" applyFont="1" applyBorder="1" applyAlignment="1">
      <alignment horizontal="center" vertical="center"/>
    </xf>
    <xf numFmtId="0" fontId="17" fillId="4" borderId="102" xfId="1" applyFont="1" applyFill="1" applyBorder="1">
      <alignment vertical="center"/>
    </xf>
    <xf numFmtId="0" fontId="17" fillId="4" borderId="103" xfId="1" applyFont="1" applyFill="1" applyBorder="1">
      <alignment vertical="center"/>
    </xf>
    <xf numFmtId="0" fontId="19" fillId="0" borderId="94" xfId="1" applyFont="1" applyBorder="1">
      <alignment vertical="center"/>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4" borderId="12" xfId="1" applyFont="1" applyFill="1" applyBorder="1" applyAlignment="1">
      <alignment horizontal="center" vertical="center"/>
    </xf>
    <xf numFmtId="0" fontId="19" fillId="4" borderId="100" xfId="1" applyFont="1" applyFill="1" applyBorder="1" applyAlignment="1">
      <alignment horizontal="center" vertical="center"/>
    </xf>
    <xf numFmtId="0" fontId="19" fillId="0" borderId="12" xfId="1" applyFont="1" applyBorder="1" applyAlignment="1">
      <alignment horizontal="center" vertical="center"/>
    </xf>
    <xf numFmtId="0" fontId="19" fillId="0" borderId="100" xfId="1" applyFont="1" applyBorder="1" applyAlignment="1">
      <alignment horizontal="center" vertical="center"/>
    </xf>
    <xf numFmtId="0" fontId="19" fillId="4" borderId="102" xfId="1" applyFont="1" applyFill="1" applyBorder="1">
      <alignment vertical="center"/>
    </xf>
    <xf numFmtId="0" fontId="19" fillId="4" borderId="103" xfId="1" applyFont="1" applyFill="1" applyBorder="1">
      <alignment vertical="center"/>
    </xf>
    <xf numFmtId="0" fontId="19" fillId="0" borderId="0" xfId="1" applyFont="1">
      <alignment vertical="center"/>
    </xf>
    <xf numFmtId="0" fontId="17" fillId="4" borderId="20" xfId="1" applyFont="1" applyFill="1" applyBorder="1" applyAlignment="1">
      <alignment horizontal="center" vertical="center"/>
    </xf>
    <xf numFmtId="0" fontId="17" fillId="4" borderId="94" xfId="1" applyFont="1" applyFill="1" applyBorder="1" applyAlignment="1">
      <alignment horizontal="center" vertical="center"/>
    </xf>
    <xf numFmtId="0" fontId="20" fillId="0" borderId="0" xfId="0" applyFont="1">
      <alignment vertical="center"/>
    </xf>
    <xf numFmtId="0" fontId="20" fillId="9" borderId="104" xfId="0" applyFont="1" applyFill="1" applyBorder="1">
      <alignment vertical="center"/>
    </xf>
    <xf numFmtId="0" fontId="20" fillId="9" borderId="105" xfId="0" applyFont="1" applyFill="1" applyBorder="1">
      <alignment vertical="center"/>
    </xf>
    <xf numFmtId="0" fontId="20" fillId="9" borderId="106" xfId="0" applyFont="1" applyFill="1" applyBorder="1">
      <alignment vertical="center"/>
    </xf>
    <xf numFmtId="0" fontId="20" fillId="9" borderId="7" xfId="0" applyFont="1" applyFill="1" applyBorder="1">
      <alignment vertical="center"/>
    </xf>
    <xf numFmtId="0" fontId="20" fillId="7" borderId="8" xfId="0" applyFont="1" applyFill="1" applyBorder="1">
      <alignment vertical="center"/>
    </xf>
    <xf numFmtId="0" fontId="20" fillId="9" borderId="0" xfId="0" applyFont="1" applyFill="1">
      <alignment vertical="center"/>
    </xf>
    <xf numFmtId="0" fontId="20" fillId="9" borderId="37" xfId="0" applyFont="1" applyFill="1" applyBorder="1">
      <alignment vertical="center"/>
    </xf>
    <xf numFmtId="0" fontId="20" fillId="9" borderId="18" xfId="0" applyFont="1" applyFill="1" applyBorder="1">
      <alignment vertical="center"/>
    </xf>
    <xf numFmtId="0" fontId="20" fillId="9" borderId="1" xfId="0" applyFont="1" applyFill="1" applyBorder="1">
      <alignment vertical="center"/>
    </xf>
    <xf numFmtId="0" fontId="20" fillId="9" borderId="2" xfId="0" applyFont="1" applyFill="1" applyBorder="1">
      <alignment vertical="center"/>
    </xf>
    <xf numFmtId="0" fontId="20" fillId="9" borderId="35" xfId="0" applyFont="1" applyFill="1" applyBorder="1">
      <alignment vertical="center"/>
    </xf>
    <xf numFmtId="0" fontId="20" fillId="9" borderId="8" xfId="0" applyFont="1" applyFill="1" applyBorder="1">
      <alignment vertical="center"/>
    </xf>
    <xf numFmtId="0" fontId="20" fillId="9" borderId="25" xfId="0" applyFont="1" applyFill="1" applyBorder="1">
      <alignment vertical="center"/>
    </xf>
    <xf numFmtId="0" fontId="20" fillId="9" borderId="26" xfId="0" applyFont="1" applyFill="1" applyBorder="1">
      <alignment vertical="center"/>
    </xf>
    <xf numFmtId="0" fontId="20" fillId="9" borderId="70" xfId="0" applyFont="1" applyFill="1" applyBorder="1">
      <alignment vertical="center"/>
    </xf>
    <xf numFmtId="0" fontId="20" fillId="9" borderId="107" xfId="0" applyFont="1" applyFill="1" applyBorder="1">
      <alignment vertical="center"/>
    </xf>
    <xf numFmtId="0" fontId="20" fillId="7" borderId="0" xfId="0" applyFont="1" applyFill="1">
      <alignment vertical="center"/>
    </xf>
    <xf numFmtId="0" fontId="20" fillId="7" borderId="37" xfId="0" applyFont="1" applyFill="1" applyBorder="1">
      <alignment vertical="center"/>
    </xf>
    <xf numFmtId="182" fontId="21" fillId="7" borderId="108" xfId="3" applyNumberFormat="1" applyFont="1" applyFill="1" applyBorder="1" applyAlignment="1">
      <alignment vertical="center" shrinkToFit="1"/>
    </xf>
    <xf numFmtId="182" fontId="21" fillId="7" borderId="108" xfId="1" applyNumberFormat="1" applyFont="1" applyFill="1" applyBorder="1" applyAlignment="1">
      <alignment vertical="center" shrinkToFit="1"/>
    </xf>
    <xf numFmtId="182" fontId="21" fillId="0" borderId="108" xfId="3" applyNumberFormat="1" applyFont="1" applyBorder="1" applyAlignment="1">
      <alignment vertical="center" shrinkToFit="1"/>
    </xf>
    <xf numFmtId="182" fontId="21" fillId="4" borderId="108" xfId="3" applyNumberFormat="1" applyFont="1" applyFill="1" applyBorder="1" applyAlignment="1">
      <alignment vertical="center" shrinkToFit="1"/>
    </xf>
    <xf numFmtId="182" fontId="21" fillId="0" borderId="108" xfId="1" applyNumberFormat="1" applyFont="1" applyBorder="1" applyAlignment="1">
      <alignment vertical="center" shrinkToFit="1"/>
    </xf>
    <xf numFmtId="0" fontId="21" fillId="0" borderId="108" xfId="1" applyFont="1" applyBorder="1" applyAlignment="1">
      <alignment horizontal="right" vertical="center" shrinkToFit="1"/>
    </xf>
    <xf numFmtId="182" fontId="21" fillId="7" borderId="108" xfId="2" applyNumberFormat="1" applyFont="1" applyFill="1" applyBorder="1" applyAlignment="1">
      <alignment vertical="center" shrinkToFit="1"/>
    </xf>
    <xf numFmtId="182" fontId="21" fillId="0" borderId="108" xfId="2" applyNumberFormat="1" applyFont="1" applyBorder="1" applyAlignment="1">
      <alignment vertical="center" shrinkToFit="1"/>
    </xf>
    <xf numFmtId="0" fontId="21" fillId="0" borderId="108" xfId="1" applyFont="1" applyBorder="1" applyAlignment="1">
      <alignment horizontal="left" vertical="center" shrinkToFit="1"/>
    </xf>
    <xf numFmtId="0" fontId="21" fillId="4" borderId="108" xfId="1" applyFont="1" applyFill="1" applyBorder="1" applyAlignment="1">
      <alignment horizontal="left" vertical="center" shrinkToFit="1"/>
    </xf>
    <xf numFmtId="182" fontId="21" fillId="4" borderId="108" xfId="1" applyNumberFormat="1" applyFont="1" applyFill="1" applyBorder="1" applyAlignment="1">
      <alignment vertical="center" shrinkToFit="1"/>
    </xf>
    <xf numFmtId="0" fontId="21" fillId="10" borderId="108" xfId="0" applyFont="1" applyFill="1" applyBorder="1" applyAlignment="1">
      <alignment horizontal="center" vertical="center" shrinkToFit="1"/>
    </xf>
    <xf numFmtId="0" fontId="21" fillId="10" borderId="108" xfId="1" applyFont="1" applyFill="1" applyBorder="1" applyAlignment="1">
      <alignment horizontal="center" vertical="center" shrinkToFit="1"/>
    </xf>
    <xf numFmtId="0" fontId="21" fillId="10" borderId="0" xfId="0" applyFont="1" applyFill="1" applyAlignment="1">
      <alignment horizontal="center" vertical="center" shrinkToFit="1"/>
    </xf>
    <xf numFmtId="0" fontId="21" fillId="0" borderId="0" xfId="0" applyFont="1" applyAlignment="1">
      <alignment vertical="center" shrinkToFit="1"/>
    </xf>
    <xf numFmtId="0" fontId="21" fillId="4" borderId="0" xfId="1" applyFont="1" applyFill="1" applyAlignment="1">
      <alignment vertical="center" shrinkToFit="1"/>
    </xf>
    <xf numFmtId="38" fontId="21" fillId="0" borderId="108" xfId="3" applyFont="1" applyBorder="1" applyAlignment="1">
      <alignment horizontal="left" vertical="center" shrinkToFit="1"/>
    </xf>
    <xf numFmtId="0" fontId="21" fillId="8" borderId="108" xfId="1" applyFont="1" applyFill="1" applyBorder="1" applyAlignment="1">
      <alignment horizontal="left" vertical="center" shrinkToFit="1"/>
    </xf>
    <xf numFmtId="0" fontId="21" fillId="0" borderId="0" xfId="1" applyFont="1" applyAlignment="1">
      <alignment horizontal="left" vertical="center" shrinkToFit="1"/>
    </xf>
    <xf numFmtId="0" fontId="21" fillId="4" borderId="108" xfId="1" applyFont="1" applyFill="1" applyBorder="1" applyAlignment="1">
      <alignment horizontal="right" vertical="center" shrinkToFit="1"/>
    </xf>
    <xf numFmtId="2" fontId="21" fillId="0" borderId="108" xfId="1" applyNumberFormat="1" applyFont="1" applyBorder="1" applyAlignment="1">
      <alignment horizontal="right" vertical="center" shrinkToFit="1"/>
    </xf>
    <xf numFmtId="38" fontId="21" fillId="0" borderId="108" xfId="3" applyFont="1" applyBorder="1" applyAlignment="1">
      <alignment horizontal="right" vertical="center" shrinkToFit="1"/>
    </xf>
    <xf numFmtId="3" fontId="21" fillId="0" borderId="108" xfId="1" applyNumberFormat="1" applyFont="1" applyBorder="1" applyAlignment="1">
      <alignment horizontal="right" vertical="center" shrinkToFit="1"/>
    </xf>
    <xf numFmtId="180" fontId="21" fillId="0" borderId="108" xfId="1" applyNumberFormat="1" applyFont="1" applyBorder="1" applyAlignment="1">
      <alignment horizontal="right" vertical="center" shrinkToFit="1"/>
    </xf>
    <xf numFmtId="0" fontId="21" fillId="8" borderId="108" xfId="1" applyFont="1" applyFill="1" applyBorder="1" applyAlignment="1">
      <alignment horizontal="right" vertical="center" shrinkToFit="1"/>
    </xf>
    <xf numFmtId="181" fontId="21" fillId="0" borderId="108" xfId="1" applyNumberFormat="1" applyFont="1" applyBorder="1" applyAlignment="1">
      <alignment horizontal="right" vertical="center" shrinkToFit="1"/>
    </xf>
    <xf numFmtId="0" fontId="21" fillId="0" borderId="0" xfId="1" applyFont="1" applyAlignment="1">
      <alignment horizontal="right" vertical="center" shrinkToFit="1"/>
    </xf>
    <xf numFmtId="182" fontId="21" fillId="7" borderId="108" xfId="3" applyNumberFormat="1" applyFont="1" applyFill="1" applyBorder="1" applyAlignment="1">
      <alignment horizontal="right" vertical="center" shrinkToFit="1"/>
    </xf>
    <xf numFmtId="182" fontId="21" fillId="7" borderId="108" xfId="1" applyNumberFormat="1" applyFont="1" applyFill="1" applyBorder="1" applyAlignment="1">
      <alignment horizontal="right" vertical="center" shrinkToFit="1"/>
    </xf>
    <xf numFmtId="182" fontId="21" fillId="0" borderId="108" xfId="3" applyNumberFormat="1" applyFont="1" applyBorder="1" applyAlignment="1">
      <alignment horizontal="right" vertical="center" shrinkToFit="1"/>
    </xf>
    <xf numFmtId="182" fontId="21" fillId="0" borderId="108" xfId="1" applyNumberFormat="1" applyFont="1" applyBorder="1" applyAlignment="1">
      <alignment horizontal="right" vertical="center" shrinkToFit="1"/>
    </xf>
    <xf numFmtId="182" fontId="21" fillId="7" borderId="108" xfId="2" applyNumberFormat="1" applyFont="1" applyFill="1" applyBorder="1" applyAlignment="1">
      <alignment horizontal="right" vertical="center" shrinkToFit="1"/>
    </xf>
    <xf numFmtId="182" fontId="21" fillId="0" borderId="108" xfId="2" applyNumberFormat="1" applyFont="1" applyBorder="1" applyAlignment="1">
      <alignment horizontal="right" vertical="center" shrinkToFit="1"/>
    </xf>
    <xf numFmtId="182" fontId="21" fillId="0" borderId="108" xfId="3" applyNumberFormat="1" applyFont="1" applyFill="1" applyBorder="1" applyAlignment="1">
      <alignment horizontal="right" vertical="center" shrinkToFit="1"/>
    </xf>
    <xf numFmtId="0" fontId="21" fillId="7" borderId="108" xfId="1" applyFont="1" applyFill="1" applyBorder="1" applyAlignment="1">
      <alignment horizontal="left" vertical="center" shrinkToFit="1"/>
    </xf>
    <xf numFmtId="0" fontId="21" fillId="0" borderId="108" xfId="0" applyFont="1" applyBorder="1" applyAlignment="1">
      <alignment horizontal="left" vertical="center" shrinkToFit="1"/>
    </xf>
    <xf numFmtId="183" fontId="21" fillId="0" borderId="108" xfId="1" quotePrefix="1" applyNumberFormat="1" applyFont="1" applyBorder="1" applyAlignment="1">
      <alignment horizontal="right" vertical="center" shrinkToFit="1"/>
    </xf>
    <xf numFmtId="0" fontId="21" fillId="7" borderId="108" xfId="1" applyFont="1" applyFill="1" applyBorder="1" applyAlignment="1">
      <alignment horizontal="right" vertical="center" shrinkToFit="1"/>
    </xf>
    <xf numFmtId="49" fontId="21" fillId="7" borderId="108" xfId="1" applyNumberFormat="1" applyFont="1" applyFill="1" applyBorder="1" applyAlignment="1">
      <alignment horizontal="right" vertical="center" shrinkToFit="1"/>
    </xf>
    <xf numFmtId="49" fontId="21" fillId="0" borderId="108" xfId="1" applyNumberFormat="1" applyFont="1" applyBorder="1" applyAlignment="1">
      <alignment horizontal="right" vertical="center" shrinkToFit="1"/>
    </xf>
    <xf numFmtId="0" fontId="21" fillId="0" borderId="0" xfId="0" applyFont="1" applyAlignment="1">
      <alignment horizontal="right" vertical="center" shrinkToFit="1"/>
    </xf>
    <xf numFmtId="184" fontId="21" fillId="7" borderId="108" xfId="4" applyNumberFormat="1" applyFont="1" applyFill="1" applyBorder="1" applyAlignment="1">
      <alignment horizontal="right" vertical="center" shrinkToFit="1"/>
    </xf>
    <xf numFmtId="184" fontId="21" fillId="0" borderId="108" xfId="4" applyNumberFormat="1" applyFont="1" applyBorder="1" applyAlignment="1">
      <alignment horizontal="right" vertical="center" shrinkToFit="1"/>
    </xf>
    <xf numFmtId="184" fontId="21" fillId="0" borderId="108" xfId="4" applyNumberFormat="1" applyFont="1" applyFill="1" applyBorder="1" applyAlignment="1">
      <alignment horizontal="right" vertical="center" shrinkToFit="1"/>
    </xf>
    <xf numFmtId="38" fontId="21" fillId="4" borderId="108" xfId="3" applyFont="1" applyFill="1" applyBorder="1" applyAlignment="1">
      <alignment horizontal="right" vertical="center" shrinkToFit="1"/>
    </xf>
    <xf numFmtId="38" fontId="21" fillId="8" borderId="108" xfId="3" applyFont="1" applyFill="1" applyBorder="1" applyAlignment="1">
      <alignment horizontal="right" vertical="center" shrinkToFit="1"/>
    </xf>
    <xf numFmtId="0" fontId="21" fillId="6" borderId="108" xfId="1" applyFont="1" applyFill="1" applyBorder="1" applyAlignment="1">
      <alignment horizontal="center" vertical="center" shrinkToFit="1"/>
    </xf>
    <xf numFmtId="38" fontId="21" fillId="9" borderId="108" xfId="3" applyFont="1" applyFill="1" applyBorder="1" applyAlignment="1">
      <alignment horizontal="left" vertical="center" shrinkToFit="1"/>
    </xf>
    <xf numFmtId="49" fontId="15" fillId="0" borderId="101" xfId="1" applyNumberFormat="1" applyFont="1" applyBorder="1" applyAlignment="1">
      <alignment horizontal="center" vertical="center"/>
    </xf>
    <xf numFmtId="49" fontId="15" fillId="0" borderId="102" xfId="1" applyNumberFormat="1" applyFont="1" applyBorder="1" applyAlignment="1">
      <alignment horizontal="center" vertical="center"/>
    </xf>
    <xf numFmtId="0" fontId="11" fillId="0" borderId="101" xfId="1" applyFont="1" applyBorder="1" applyAlignment="1">
      <alignment horizontal="center" vertical="center"/>
    </xf>
    <xf numFmtId="0" fontId="11" fillId="0" borderId="102" xfId="1" applyFont="1" applyBorder="1" applyAlignment="1">
      <alignment horizontal="center" vertical="center"/>
    </xf>
    <xf numFmtId="0" fontId="8" fillId="0" borderId="38" xfId="1" applyFont="1" applyBorder="1" applyAlignment="1">
      <alignment horizontal="center" vertical="center" wrapText="1"/>
    </xf>
    <xf numFmtId="0" fontId="8" fillId="0" borderId="39" xfId="1" applyFont="1" applyBorder="1" applyAlignment="1">
      <alignment horizontal="center" vertical="center"/>
    </xf>
    <xf numFmtId="0" fontId="8" fillId="0" borderId="40" xfId="1" applyFont="1" applyBorder="1" applyAlignment="1">
      <alignment horizontal="center" vertical="center"/>
    </xf>
    <xf numFmtId="0" fontId="5" fillId="4" borderId="22"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5" fillId="0" borderId="17" xfId="1" applyFont="1" applyBorder="1" applyAlignment="1">
      <alignment horizontal="center" vertical="center"/>
    </xf>
    <xf numFmtId="0" fontId="5" fillId="0" borderId="24" xfId="1" applyFont="1" applyBorder="1" applyAlignment="1">
      <alignment horizontal="center" vertical="center"/>
    </xf>
    <xf numFmtId="0" fontId="5" fillId="0" borderId="82" xfId="1" applyFont="1" applyBorder="1" applyAlignment="1">
      <alignment horizontal="center" vertical="center"/>
    </xf>
    <xf numFmtId="0" fontId="5" fillId="0" borderId="14" xfId="1" applyFont="1" applyBorder="1" applyAlignment="1">
      <alignment horizontal="center" vertical="center"/>
    </xf>
    <xf numFmtId="0" fontId="5" fillId="0" borderId="23" xfId="1" applyFont="1" applyBorder="1" applyAlignment="1">
      <alignment horizontal="center" vertical="center"/>
    </xf>
    <xf numFmtId="0" fontId="5" fillId="0" borderId="83" xfId="1" applyFont="1" applyBorder="1" applyAlignment="1">
      <alignment horizontal="center" vertical="center"/>
    </xf>
    <xf numFmtId="0" fontId="5" fillId="0" borderId="14"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83" xfId="1" applyFont="1" applyBorder="1" applyAlignment="1">
      <alignment horizontal="center" vertical="center" wrapText="1"/>
    </xf>
    <xf numFmtId="0" fontId="5" fillId="4" borderId="14" xfId="1" applyFont="1" applyFill="1" applyBorder="1" applyAlignment="1">
      <alignment horizontal="center" vertical="center"/>
    </xf>
    <xf numFmtId="0" fontId="5" fillId="4" borderId="23" xfId="1" applyFont="1" applyFill="1" applyBorder="1" applyAlignment="1">
      <alignment horizontal="center" vertical="center"/>
    </xf>
    <xf numFmtId="0" fontId="5" fillId="4" borderId="14" xfId="1" applyFont="1" applyFill="1" applyBorder="1" applyAlignment="1">
      <alignment horizontal="center" wrapText="1"/>
    </xf>
    <xf numFmtId="0" fontId="5" fillId="4" borderId="23" xfId="1" applyFont="1" applyFill="1" applyBorder="1" applyAlignment="1">
      <alignment horizontal="center" wrapText="1"/>
    </xf>
    <xf numFmtId="0" fontId="5" fillId="4" borderId="15" xfId="1" applyFont="1" applyFill="1" applyBorder="1" applyAlignment="1">
      <alignment horizontal="center" vertical="center"/>
    </xf>
    <xf numFmtId="0" fontId="5" fillId="4" borderId="13" xfId="1" applyFont="1" applyFill="1" applyBorder="1" applyAlignment="1">
      <alignment horizontal="center" vertical="center"/>
    </xf>
    <xf numFmtId="0" fontId="5" fillId="4" borderId="16" xfId="1" applyFont="1" applyFill="1" applyBorder="1" applyAlignment="1">
      <alignment horizontal="center" vertical="center" wrapText="1" shrinkToFit="1"/>
    </xf>
    <xf numFmtId="0" fontId="5" fillId="4" borderId="10" xfId="1" applyFont="1" applyFill="1" applyBorder="1" applyAlignment="1">
      <alignment horizontal="center" vertical="center" wrapText="1" shrinkToFit="1"/>
    </xf>
    <xf numFmtId="0" fontId="5" fillId="0" borderId="17" xfId="1" applyFont="1" applyBorder="1" applyAlignment="1">
      <alignment horizontal="center" vertical="center" wrapText="1"/>
    </xf>
    <xf numFmtId="0" fontId="5" fillId="0" borderId="24" xfId="1" applyFont="1" applyBorder="1" applyAlignment="1">
      <alignment horizontal="center" vertical="center" wrapText="1"/>
    </xf>
    <xf numFmtId="0" fontId="6" fillId="4" borderId="78" xfId="1" applyFont="1" applyFill="1" applyBorder="1" applyAlignment="1">
      <alignment vertical="center" wrapText="1" shrinkToFit="1"/>
    </xf>
    <xf numFmtId="0" fontId="6" fillId="4" borderId="18" xfId="1" applyFont="1" applyFill="1" applyBorder="1" applyAlignment="1">
      <alignment vertical="center" wrapText="1" shrinkToFit="1"/>
    </xf>
    <xf numFmtId="0" fontId="6" fillId="4" borderId="85" xfId="1" applyFont="1" applyFill="1" applyBorder="1" applyAlignment="1">
      <alignment vertical="center" wrapText="1" shrinkToFit="1"/>
    </xf>
    <xf numFmtId="0" fontId="5" fillId="4" borderId="76" xfId="1" applyFont="1" applyFill="1" applyBorder="1" applyAlignment="1">
      <alignment horizontal="center" vertical="center" wrapText="1"/>
    </xf>
    <xf numFmtId="0" fontId="5" fillId="4" borderId="44" xfId="1" applyFont="1" applyFill="1" applyBorder="1" applyAlignment="1">
      <alignment horizontal="center" vertical="center" wrapText="1"/>
    </xf>
    <xf numFmtId="0" fontId="5" fillId="4" borderId="77" xfId="1" applyFont="1" applyFill="1" applyBorder="1" applyAlignment="1">
      <alignment horizontal="center" vertical="center" wrapText="1"/>
    </xf>
    <xf numFmtId="0" fontId="5" fillId="0" borderId="61" xfId="1" applyFont="1" applyBorder="1" applyAlignment="1">
      <alignment horizontal="center" vertical="center" wrapText="1"/>
    </xf>
    <xf numFmtId="0" fontId="5" fillId="0" borderId="36" xfId="1" applyFont="1" applyBorder="1" applyAlignment="1">
      <alignment horizontal="center" vertical="center" wrapText="1"/>
    </xf>
    <xf numFmtId="0" fontId="5" fillId="4" borderId="19" xfId="1" applyFont="1" applyFill="1" applyBorder="1" applyAlignment="1">
      <alignment horizontal="center" vertical="center" wrapText="1"/>
    </xf>
    <xf numFmtId="0" fontId="5" fillId="4" borderId="20" xfId="1" applyFont="1" applyFill="1" applyBorder="1" applyAlignment="1">
      <alignment horizontal="center" vertical="center" wrapText="1"/>
    </xf>
    <xf numFmtId="0" fontId="5" fillId="4" borderId="21"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5" fillId="4" borderId="0" xfId="1" applyFont="1" applyFill="1" applyAlignment="1">
      <alignment horizontal="center" vertical="center" wrapText="1"/>
    </xf>
    <xf numFmtId="0" fontId="5" fillId="4" borderId="9" xfId="1" applyFont="1" applyFill="1" applyBorder="1" applyAlignment="1">
      <alignment horizontal="center" vertical="center" wrapText="1"/>
    </xf>
    <xf numFmtId="0" fontId="5" fillId="4" borderId="10"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12" xfId="1" applyFont="1" applyFill="1" applyBorder="1" applyAlignment="1">
      <alignment horizontal="center" vertical="center" wrapText="1"/>
    </xf>
    <xf numFmtId="0" fontId="5" fillId="4" borderId="13" xfId="1" applyFont="1" applyFill="1" applyBorder="1" applyAlignment="1">
      <alignment horizontal="center" vertical="center" wrapText="1"/>
    </xf>
    <xf numFmtId="0" fontId="5" fillId="0" borderId="76" xfId="1" applyFont="1" applyBorder="1" applyAlignment="1">
      <alignment horizontal="center" vertical="center"/>
    </xf>
    <xf numFmtId="0" fontId="5" fillId="0" borderId="44" xfId="1" applyFont="1" applyBorder="1" applyAlignment="1">
      <alignment horizontal="center" vertical="center"/>
    </xf>
    <xf numFmtId="0" fontId="5" fillId="4" borderId="17" xfId="1" applyFont="1" applyFill="1" applyBorder="1" applyAlignment="1">
      <alignment horizontal="center" vertical="center"/>
    </xf>
    <xf numFmtId="0" fontId="5" fillId="4" borderId="24" xfId="1" applyFont="1" applyFill="1" applyBorder="1" applyAlignment="1">
      <alignment horizontal="center" vertical="center"/>
    </xf>
    <xf numFmtId="0" fontId="5" fillId="4" borderId="82" xfId="1" applyFont="1" applyFill="1" applyBorder="1" applyAlignment="1">
      <alignment horizontal="center" vertical="center"/>
    </xf>
    <xf numFmtId="0" fontId="5" fillId="0" borderId="14" xfId="1" applyFont="1" applyBorder="1" applyAlignment="1">
      <alignment horizontal="center" wrapText="1"/>
    </xf>
    <xf numFmtId="0" fontId="5" fillId="0" borderId="23" xfId="1" applyFont="1" applyBorder="1" applyAlignment="1">
      <alignment horizontal="center" wrapText="1"/>
    </xf>
    <xf numFmtId="0" fontId="5" fillId="4" borderId="14" xfId="1" applyFont="1" applyFill="1" applyBorder="1" applyAlignment="1">
      <alignment horizontal="center" vertical="center" wrapText="1"/>
    </xf>
    <xf numFmtId="0" fontId="5" fillId="4" borderId="23" xfId="1" applyFont="1" applyFill="1" applyBorder="1" applyAlignment="1">
      <alignment horizontal="center" vertical="center" wrapText="1"/>
    </xf>
    <xf numFmtId="0" fontId="5" fillId="4" borderId="83" xfId="1" applyFont="1" applyFill="1" applyBorder="1" applyAlignment="1">
      <alignment horizontal="center" vertical="center" wrapText="1"/>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70" xfId="1" applyFont="1" applyBorder="1" applyAlignment="1">
      <alignment horizontal="center" vertical="center"/>
    </xf>
    <xf numFmtId="0" fontId="5" fillId="0" borderId="73" xfId="1" applyFont="1" applyBorder="1" applyAlignment="1">
      <alignment horizontal="center" vertical="center" wrapText="1"/>
    </xf>
    <xf numFmtId="0" fontId="5" fillId="0" borderId="49" xfId="1" applyFont="1" applyBorder="1" applyAlignment="1">
      <alignment horizontal="center" vertical="center"/>
    </xf>
    <xf numFmtId="0" fontId="5" fillId="0" borderId="74" xfId="1" applyFont="1" applyBorder="1" applyAlignment="1">
      <alignment horizontal="center" vertical="center"/>
    </xf>
    <xf numFmtId="0" fontId="5" fillId="0" borderId="79"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77"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4" borderId="83" xfId="1" applyFont="1" applyFill="1" applyBorder="1" applyAlignment="1">
      <alignment horizontal="center" vertical="center"/>
    </xf>
    <xf numFmtId="0" fontId="5" fillId="4" borderId="11" xfId="1" applyFont="1" applyFill="1" applyBorder="1" applyAlignment="1">
      <alignment horizontal="center" vertical="center"/>
    </xf>
    <xf numFmtId="0" fontId="5" fillId="4" borderId="12" xfId="1" applyFont="1" applyFill="1" applyBorder="1" applyAlignment="1">
      <alignment horizontal="center" vertical="center"/>
    </xf>
    <xf numFmtId="0" fontId="2" fillId="0" borderId="0" xfId="1" applyFont="1" applyAlignment="1">
      <alignment horizontal="center"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16" xfId="1" applyFont="1" applyBorder="1" applyAlignment="1">
      <alignment horizontal="center" vertical="center" wrapText="1"/>
    </xf>
    <xf numFmtId="0" fontId="5" fillId="0" borderId="10" xfId="1" applyFont="1" applyBorder="1" applyAlignment="1">
      <alignment horizontal="center" vertical="center" wrapText="1"/>
    </xf>
    <xf numFmtId="0" fontId="6" fillId="4" borderId="7" xfId="1" applyFont="1" applyFill="1" applyBorder="1" applyAlignment="1">
      <alignment vertical="center" wrapText="1" shrinkToFit="1"/>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90" xfId="1" applyFont="1" applyBorder="1" applyAlignment="1">
      <alignment horizontal="center" vertical="center" wrapText="1"/>
    </xf>
    <xf numFmtId="0" fontId="5" fillId="0" borderId="92"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8" xfId="1" applyFont="1" applyBorder="1" applyAlignment="1">
      <alignment horizontal="center" vertical="center"/>
    </xf>
    <xf numFmtId="0" fontId="5" fillId="0" borderId="75" xfId="1" applyFont="1" applyBorder="1" applyAlignment="1">
      <alignment horizontal="center" vertical="center" wrapText="1"/>
    </xf>
    <xf numFmtId="0" fontId="5" fillId="0" borderId="10" xfId="1" applyFont="1" applyBorder="1" applyAlignment="1">
      <alignment horizontal="center" vertical="center"/>
    </xf>
    <xf numFmtId="0" fontId="5" fillId="0" borderId="81" xfId="1" applyFont="1" applyBorder="1" applyAlignment="1">
      <alignment horizontal="center" vertical="center"/>
    </xf>
  </cellXfs>
  <cellStyles count="5">
    <cellStyle name="パーセント" xfId="4" builtinId="5"/>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161926</xdr:colOff>
      <xdr:row>0</xdr:row>
      <xdr:rowOff>76200</xdr:rowOff>
    </xdr:from>
    <xdr:to>
      <xdr:col>37</xdr:col>
      <xdr:colOff>1533525</xdr:colOff>
      <xdr:row>1</xdr:row>
      <xdr:rowOff>180975</xdr:rowOff>
    </xdr:to>
    <xdr:sp macro="" textlink="">
      <xdr:nvSpPr>
        <xdr:cNvPr id="2" name="正方形/長方形 1">
          <a:extLst>
            <a:ext uri="{FF2B5EF4-FFF2-40B4-BE49-F238E27FC236}">
              <a16:creationId xmlns:a16="http://schemas.microsoft.com/office/drawing/2014/main" id="{9FC628FD-8B9A-4A82-9CBF-6ADE5E19F3A9}"/>
            </a:ext>
          </a:extLst>
        </xdr:cNvPr>
        <xdr:cNvSpPr/>
      </xdr:nvSpPr>
      <xdr:spPr>
        <a:xfrm>
          <a:off x="14678026" y="76200"/>
          <a:ext cx="3057524" cy="361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latin typeface="BIZ UDPゴシック" panose="020B0400000000000000" pitchFamily="50" charset="-128"/>
              <a:ea typeface="BIZ UDPゴシック" panose="020B0400000000000000" pitchFamily="50" charset="-128"/>
            </a:rPr>
            <a:t>記載なしの場合は　</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　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D9FA8-FA8F-49F7-86DD-0C2991D1D8CF}">
  <sheetPr>
    <tabColor theme="7" tint="0.39997558519241921"/>
    <pageSetUpPr fitToPage="1"/>
  </sheetPr>
  <dimension ref="A1:AP45"/>
  <sheetViews>
    <sheetView zoomScaleNormal="100" workbookViewId="0">
      <pane xSplit="6" ySplit="3" topLeftCell="AJ4" activePane="bottomRight" state="frozen"/>
      <selection activeCell="AK5" sqref="AK5:AP7"/>
      <selection pane="topRight" activeCell="AK5" sqref="AK5:AP7"/>
      <selection pane="bottomLeft" activeCell="AK5" sqref="AK5:AP7"/>
      <selection pane="bottomRight" activeCell="AK5" sqref="AK5:AP7"/>
    </sheetView>
  </sheetViews>
  <sheetFormatPr defaultColWidth="9" defaultRowHeight="40.5" customHeight="1" x14ac:dyDescent="0.15"/>
  <cols>
    <col min="1" max="5" width="2.25" style="91" customWidth="1"/>
    <col min="6" max="6" width="26" style="90" customWidth="1"/>
    <col min="7" max="8" width="9.625" style="91" customWidth="1"/>
    <col min="9" max="9" width="12.375" style="90" customWidth="1"/>
    <col min="10" max="10" width="9.875" style="90" customWidth="1"/>
    <col min="11" max="11" width="10.375" style="90" customWidth="1"/>
    <col min="12" max="12" width="9.5" style="90" bestFit="1" customWidth="1"/>
    <col min="13" max="13" width="10.875" style="170" hidden="1" customWidth="1"/>
    <col min="14" max="14" width="14" style="90" bestFit="1" customWidth="1"/>
    <col min="15" max="16" width="15.625" style="90" bestFit="1" customWidth="1"/>
    <col min="17" max="17" width="15.125" style="170" hidden="1" customWidth="1"/>
    <col min="18" max="19" width="16.25" style="170" hidden="1" customWidth="1"/>
    <col min="20" max="20" width="14" style="170" hidden="1" customWidth="1"/>
    <col min="21" max="22" width="15.625" style="170" hidden="1" customWidth="1"/>
    <col min="23" max="23" width="15.25" style="170" hidden="1" customWidth="1"/>
    <col min="24" max="24" width="9.5" style="170" hidden="1" customWidth="1"/>
    <col min="25" max="25" width="12.5" style="170" hidden="1" customWidth="1"/>
    <col min="26" max="26" width="14" style="90" bestFit="1" customWidth="1"/>
    <col min="27" max="28" width="15.625" style="170" hidden="1" customWidth="1"/>
    <col min="29" max="30" width="16.25" style="170" hidden="1" customWidth="1"/>
    <col min="31" max="32" width="14" style="170" hidden="1" customWidth="1"/>
    <col min="33" max="33" width="12.875" style="170" hidden="1" customWidth="1"/>
    <col min="34" max="34" width="12.375" style="170" hidden="1" customWidth="1"/>
    <col min="35" max="35" width="16.75" style="90" bestFit="1" customWidth="1"/>
    <col min="36" max="36" width="15.875" style="320" bestFit="1" customWidth="1"/>
    <col min="37" max="37" width="22.125" style="320" bestFit="1" customWidth="1"/>
    <col min="38" max="38" width="26.25" style="320" bestFit="1" customWidth="1"/>
    <col min="39" max="42" width="11.875" style="320" bestFit="1" customWidth="1"/>
    <col min="43" max="16384" width="9" style="152"/>
  </cols>
  <sheetData>
    <row r="1" spans="1:42" ht="20.25" x14ac:dyDescent="0.15">
      <c r="A1" s="173" t="s">
        <v>149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80"/>
      <c r="AK1" s="180"/>
      <c r="AL1" s="180"/>
      <c r="AM1" s="180"/>
      <c r="AN1" s="180"/>
      <c r="AO1" s="180"/>
      <c r="AP1" s="180"/>
    </row>
    <row r="2" spans="1:42" ht="17.25" x14ac:dyDescent="0.15">
      <c r="A2" s="174" t="s">
        <v>150</v>
      </c>
      <c r="B2" s="175"/>
      <c r="C2" s="175"/>
      <c r="D2" s="176"/>
      <c r="E2" s="176"/>
      <c r="F2" s="176"/>
      <c r="G2" s="177" t="s">
        <v>199</v>
      </c>
      <c r="H2" s="178"/>
      <c r="I2" s="179"/>
      <c r="J2" s="179"/>
      <c r="K2" s="179"/>
      <c r="L2" s="179"/>
      <c r="M2" s="179"/>
      <c r="N2" s="179"/>
      <c r="O2" s="179"/>
      <c r="P2" s="179"/>
      <c r="Q2" s="180"/>
      <c r="R2" s="180"/>
      <c r="S2" s="180"/>
      <c r="T2" s="180"/>
      <c r="U2" s="180"/>
      <c r="V2" s="180"/>
      <c r="W2" s="180"/>
      <c r="X2" s="180"/>
      <c r="Y2" s="180"/>
      <c r="Z2" s="180"/>
      <c r="AA2" s="180"/>
      <c r="AB2" s="180"/>
      <c r="AC2" s="180"/>
      <c r="AD2" s="180"/>
      <c r="AE2" s="180"/>
      <c r="AF2" s="180"/>
      <c r="AG2" s="180"/>
      <c r="AH2" s="180"/>
      <c r="AI2" s="174"/>
      <c r="AJ2" s="180"/>
      <c r="AK2" s="180"/>
      <c r="AL2" s="180"/>
      <c r="AM2" s="180"/>
      <c r="AN2" s="180"/>
      <c r="AO2" s="180"/>
      <c r="AP2" s="180"/>
    </row>
    <row r="3" spans="1:42" ht="40.5" customHeight="1" x14ac:dyDescent="0.15">
      <c r="A3" s="181" t="s">
        <v>151</v>
      </c>
      <c r="B3" s="182" t="s">
        <v>152</v>
      </c>
      <c r="C3" s="182" t="s">
        <v>153</v>
      </c>
      <c r="D3" s="183" t="s">
        <v>154</v>
      </c>
      <c r="E3" s="183" t="s">
        <v>155</v>
      </c>
      <c r="F3" s="183" t="s">
        <v>156</v>
      </c>
      <c r="G3" s="182" t="s">
        <v>157</v>
      </c>
      <c r="H3" s="182" t="s">
        <v>158</v>
      </c>
      <c r="I3" s="183" t="s">
        <v>159</v>
      </c>
      <c r="J3" s="183" t="s">
        <v>160</v>
      </c>
      <c r="K3" s="182" t="s">
        <v>161</v>
      </c>
      <c r="L3" s="183" t="s">
        <v>162</v>
      </c>
      <c r="M3" s="184" t="s">
        <v>172</v>
      </c>
      <c r="N3" s="182" t="s">
        <v>168</v>
      </c>
      <c r="O3" s="182" t="s">
        <v>196</v>
      </c>
      <c r="P3" s="182" t="s">
        <v>197</v>
      </c>
      <c r="Q3" s="185" t="s">
        <v>180</v>
      </c>
      <c r="R3" s="185" t="s">
        <v>181</v>
      </c>
      <c r="S3" s="185" t="s">
        <v>182</v>
      </c>
      <c r="T3" s="185" t="s">
        <v>183</v>
      </c>
      <c r="U3" s="185" t="s">
        <v>173</v>
      </c>
      <c r="V3" s="185" t="s">
        <v>174</v>
      </c>
      <c r="W3" s="185" t="s">
        <v>175</v>
      </c>
      <c r="X3" s="185" t="s">
        <v>176</v>
      </c>
      <c r="Y3" s="185" t="s">
        <v>177</v>
      </c>
      <c r="Z3" s="182" t="s">
        <v>169</v>
      </c>
      <c r="AA3" s="184" t="s">
        <v>184</v>
      </c>
      <c r="AB3" s="185" t="s">
        <v>185</v>
      </c>
      <c r="AC3" s="185" t="s">
        <v>186</v>
      </c>
      <c r="AD3" s="185" t="s">
        <v>187</v>
      </c>
      <c r="AE3" s="185" t="s">
        <v>188</v>
      </c>
      <c r="AF3" s="185" t="s">
        <v>189</v>
      </c>
      <c r="AG3" s="185" t="s">
        <v>192</v>
      </c>
      <c r="AH3" s="185" t="s">
        <v>191</v>
      </c>
      <c r="AI3" s="182" t="s">
        <v>178</v>
      </c>
      <c r="AJ3" s="303" t="s">
        <v>163</v>
      </c>
      <c r="AK3" s="303" t="s">
        <v>198</v>
      </c>
      <c r="AL3" s="303" t="s">
        <v>194</v>
      </c>
      <c r="AM3" s="303" t="s">
        <v>164</v>
      </c>
      <c r="AN3" s="303" t="s">
        <v>165</v>
      </c>
      <c r="AO3" s="303" t="s">
        <v>166</v>
      </c>
      <c r="AP3" s="304" t="s">
        <v>167</v>
      </c>
    </row>
    <row r="4" spans="1:42" ht="24" customHeight="1" thickBot="1" x14ac:dyDescent="0.2">
      <c r="A4" s="186" t="s">
        <v>37</v>
      </c>
      <c r="B4" s="187" t="s">
        <v>38</v>
      </c>
      <c r="C4" s="187" t="s">
        <v>38</v>
      </c>
      <c r="D4" s="187" t="s">
        <v>38</v>
      </c>
      <c r="E4" s="187" t="s">
        <v>38</v>
      </c>
      <c r="F4" s="188" t="s">
        <v>39</v>
      </c>
      <c r="G4" s="189" t="s">
        <v>38</v>
      </c>
      <c r="H4" s="189"/>
      <c r="I4" s="190">
        <v>0</v>
      </c>
      <c r="J4" s="190">
        <v>0</v>
      </c>
      <c r="K4" s="190">
        <v>0</v>
      </c>
      <c r="L4" s="190">
        <v>0</v>
      </c>
      <c r="M4" s="190">
        <v>0</v>
      </c>
      <c r="N4" s="190">
        <v>0</v>
      </c>
      <c r="O4" s="190">
        <v>0</v>
      </c>
      <c r="P4" s="190">
        <v>0</v>
      </c>
      <c r="Q4" s="190">
        <v>0</v>
      </c>
      <c r="R4" s="191" t="s">
        <v>38</v>
      </c>
      <c r="S4" s="191" t="s">
        <v>38</v>
      </c>
      <c r="T4" s="191">
        <v>0</v>
      </c>
      <c r="U4" s="190">
        <v>30000</v>
      </c>
      <c r="V4" s="190">
        <v>0</v>
      </c>
      <c r="W4" s="190">
        <v>0</v>
      </c>
      <c r="X4" s="190">
        <v>30000</v>
      </c>
      <c r="Y4" s="190">
        <v>30000</v>
      </c>
      <c r="Z4" s="190">
        <v>30000</v>
      </c>
      <c r="AA4" s="190">
        <v>0</v>
      </c>
      <c r="AB4" s="190">
        <v>0</v>
      </c>
      <c r="AC4" s="191">
        <v>100</v>
      </c>
      <c r="AD4" s="191">
        <v>100</v>
      </c>
      <c r="AE4" s="191">
        <v>1.9366865908249008E-2</v>
      </c>
      <c r="AF4" s="190">
        <v>-30000</v>
      </c>
      <c r="AG4" s="191" t="s">
        <v>179</v>
      </c>
      <c r="AH4" s="191">
        <v>-1.9366865908249008E-2</v>
      </c>
      <c r="AI4" s="190">
        <v>-30000</v>
      </c>
      <c r="AJ4" s="321"/>
      <c r="AK4" s="305"/>
      <c r="AL4" s="305"/>
      <c r="AM4" s="305"/>
      <c r="AN4" s="305"/>
      <c r="AO4" s="305"/>
      <c r="AP4" s="306"/>
    </row>
    <row r="5" spans="1:42" ht="24" customHeight="1" thickBot="1" x14ac:dyDescent="0.2">
      <c r="A5" s="194" t="s">
        <v>37</v>
      </c>
      <c r="B5" s="195" t="s">
        <v>40</v>
      </c>
      <c r="C5" s="195" t="s">
        <v>40</v>
      </c>
      <c r="D5" s="195" t="s">
        <v>40</v>
      </c>
      <c r="E5" s="195" t="s">
        <v>44</v>
      </c>
      <c r="F5" s="196" t="s">
        <v>45</v>
      </c>
      <c r="G5" s="197" t="s">
        <v>46</v>
      </c>
      <c r="H5" s="197" t="s">
        <v>190</v>
      </c>
      <c r="I5" s="198">
        <v>0</v>
      </c>
      <c r="J5" s="198">
        <v>0</v>
      </c>
      <c r="K5" s="198">
        <v>0</v>
      </c>
      <c r="L5" s="198">
        <v>0</v>
      </c>
      <c r="M5" s="199"/>
      <c r="N5" s="198"/>
      <c r="O5" s="198"/>
      <c r="P5" s="198"/>
      <c r="Q5" s="199"/>
      <c r="R5" s="200"/>
      <c r="S5" s="200"/>
      <c r="T5" s="200"/>
      <c r="U5" s="199"/>
      <c r="V5" s="199"/>
      <c r="W5" s="199"/>
      <c r="X5" s="199"/>
      <c r="Y5" s="199"/>
      <c r="Z5" s="198">
        <v>30000</v>
      </c>
      <c r="AA5" s="199"/>
      <c r="AB5" s="199"/>
      <c r="AC5" s="200"/>
      <c r="AD5" s="200"/>
      <c r="AE5" s="200"/>
      <c r="AF5" s="199"/>
      <c r="AG5" s="200"/>
      <c r="AH5" s="200"/>
      <c r="AI5" s="198">
        <f>N5-Z5</f>
        <v>-30000</v>
      </c>
      <c r="AJ5" s="207" t="s">
        <v>200</v>
      </c>
      <c r="AK5" s="208" t="s">
        <v>200</v>
      </c>
      <c r="AL5" s="209" t="s">
        <v>200</v>
      </c>
      <c r="AM5" s="210" t="s">
        <v>200</v>
      </c>
      <c r="AN5" s="210" t="s">
        <v>200</v>
      </c>
      <c r="AO5" s="211" t="s">
        <v>200</v>
      </c>
      <c r="AP5" s="210" t="s">
        <v>200</v>
      </c>
    </row>
    <row r="6" spans="1:42" ht="24" customHeight="1" x14ac:dyDescent="0.15">
      <c r="A6" s="186" t="s">
        <v>47</v>
      </c>
      <c r="B6" s="187" t="s">
        <v>38</v>
      </c>
      <c r="C6" s="187" t="s">
        <v>38</v>
      </c>
      <c r="D6" s="187" t="s">
        <v>38</v>
      </c>
      <c r="E6" s="187" t="s">
        <v>38</v>
      </c>
      <c r="F6" s="188" t="s">
        <v>48</v>
      </c>
      <c r="G6" s="189" t="s">
        <v>38</v>
      </c>
      <c r="H6" s="189"/>
      <c r="I6" s="190">
        <v>320000</v>
      </c>
      <c r="J6" s="190">
        <v>0</v>
      </c>
      <c r="K6" s="190">
        <v>0</v>
      </c>
      <c r="L6" s="190">
        <v>320000</v>
      </c>
      <c r="M6" s="190">
        <v>374760</v>
      </c>
      <c r="N6" s="190">
        <v>374760</v>
      </c>
      <c r="O6" s="190">
        <v>0</v>
      </c>
      <c r="P6" s="190">
        <v>0</v>
      </c>
      <c r="Q6" s="190">
        <v>54760</v>
      </c>
      <c r="R6" s="191">
        <v>117.1125</v>
      </c>
      <c r="S6" s="191">
        <v>100</v>
      </c>
      <c r="T6" s="191">
        <v>0.24780987869522608</v>
      </c>
      <c r="U6" s="190">
        <v>1303000</v>
      </c>
      <c r="V6" s="190">
        <v>0</v>
      </c>
      <c r="W6" s="190">
        <v>0</v>
      </c>
      <c r="X6" s="190">
        <v>1303000</v>
      </c>
      <c r="Y6" s="190">
        <v>272000</v>
      </c>
      <c r="Z6" s="190">
        <v>272000</v>
      </c>
      <c r="AA6" s="190">
        <v>0</v>
      </c>
      <c r="AB6" s="190">
        <v>0</v>
      </c>
      <c r="AC6" s="191">
        <v>20.874904067536455</v>
      </c>
      <c r="AD6" s="191">
        <v>100</v>
      </c>
      <c r="AE6" s="191">
        <v>0.17559291756812434</v>
      </c>
      <c r="AF6" s="190">
        <v>102760</v>
      </c>
      <c r="AG6" s="191">
        <v>37.779411764705884</v>
      </c>
      <c r="AH6" s="191">
        <v>7.2216961127101742E-2</v>
      </c>
      <c r="AI6" s="190">
        <v>102760</v>
      </c>
      <c r="AJ6" s="322"/>
      <c r="AK6" s="305"/>
      <c r="AL6" s="305"/>
      <c r="AM6" s="305"/>
      <c r="AN6" s="305"/>
      <c r="AO6" s="305"/>
      <c r="AP6" s="306"/>
    </row>
    <row r="7" spans="1:42" ht="24" customHeight="1" x14ac:dyDescent="0.15">
      <c r="A7" s="194" t="s">
        <v>47</v>
      </c>
      <c r="B7" s="195" t="s">
        <v>40</v>
      </c>
      <c r="C7" s="195" t="s">
        <v>40</v>
      </c>
      <c r="D7" s="195" t="s">
        <v>40</v>
      </c>
      <c r="E7" s="195" t="s">
        <v>52</v>
      </c>
      <c r="F7" s="196" t="s">
        <v>53</v>
      </c>
      <c r="G7" s="197" t="s">
        <v>46</v>
      </c>
      <c r="H7" s="197" t="s">
        <v>190</v>
      </c>
      <c r="I7" s="198">
        <v>320000</v>
      </c>
      <c r="J7" s="198">
        <v>0</v>
      </c>
      <c r="K7" s="198">
        <v>0</v>
      </c>
      <c r="L7" s="198">
        <v>320000</v>
      </c>
      <c r="M7" s="199">
        <v>374760</v>
      </c>
      <c r="N7" s="198">
        <v>374760</v>
      </c>
      <c r="O7" s="198">
        <v>0</v>
      </c>
      <c r="P7" s="198">
        <v>0</v>
      </c>
      <c r="Q7" s="199">
        <v>54760</v>
      </c>
      <c r="R7" s="200">
        <f t="shared" ref="R7" si="0">IF(OR(N7="", L7="", L7=0), "", N7/L7*100)</f>
        <v>117.1125</v>
      </c>
      <c r="S7" s="200">
        <f t="shared" ref="S7" si="1">IF(OR(N7="", M7="", M7=0), "", N7/M7*100)</f>
        <v>100</v>
      </c>
      <c r="T7" s="200" t="str">
        <f>IF(OR(N7="", N53="", N53=0), "", N7/N$64*100)</f>
        <v/>
      </c>
      <c r="U7" s="199">
        <v>1303000</v>
      </c>
      <c r="V7" s="199">
        <v>0</v>
      </c>
      <c r="W7" s="199">
        <v>0</v>
      </c>
      <c r="X7" s="199">
        <v>1303000</v>
      </c>
      <c r="Y7" s="199">
        <v>272000</v>
      </c>
      <c r="Z7" s="198">
        <v>272000</v>
      </c>
      <c r="AA7" s="199">
        <v>0</v>
      </c>
      <c r="AB7" s="199">
        <v>0</v>
      </c>
      <c r="AC7" s="200">
        <f>IF(OR(Z7="", X7="", X7=0), "", Z7/X7*100)</f>
        <v>20.874904067536455</v>
      </c>
      <c r="AD7" s="200">
        <f>IF(OR(Z7="", Y7="", Y7=0), "", Z7/Y7*100)</f>
        <v>100</v>
      </c>
      <c r="AE7" s="200" t="str">
        <f>IF(OR(Z7="", Z53="", Z53=0), "", Z7/Z$64*100)</f>
        <v/>
      </c>
      <c r="AF7" s="199">
        <v>102760</v>
      </c>
      <c r="AG7" s="200">
        <f>IF(AF7=0, 0, IF(AND(OR(N7="", N7=0), Z7&lt;&gt;"", Z7&lt;&gt;0), "皆減", IF(AND(OR(Z7="", Z7=0), N7&lt;&gt;"", N7&lt;&gt;0), "皆増", AF7/Z7*100)))</f>
        <v>37.779411764705884</v>
      </c>
      <c r="AH7" s="200" t="str">
        <f t="shared" ref="AH7" si="2">IF(T7="", IF(AE7="", "", 0-AE7), IF(AE7="", T7, T7-AE7))</f>
        <v/>
      </c>
      <c r="AI7" s="198">
        <f>N7-Z7</f>
        <v>102760</v>
      </c>
      <c r="AJ7" s="307"/>
      <c r="AK7" s="307"/>
      <c r="AL7" s="307"/>
      <c r="AM7" s="307"/>
      <c r="AN7" s="307"/>
      <c r="AO7" s="307"/>
      <c r="AP7" s="308"/>
    </row>
    <row r="8" spans="1:42" ht="24" customHeight="1" x14ac:dyDescent="0.15">
      <c r="A8" s="186" t="s">
        <v>54</v>
      </c>
      <c r="B8" s="187" t="s">
        <v>38</v>
      </c>
      <c r="C8" s="187" t="s">
        <v>38</v>
      </c>
      <c r="D8" s="187" t="s">
        <v>38</v>
      </c>
      <c r="E8" s="187" t="s">
        <v>38</v>
      </c>
      <c r="F8" s="188" t="s">
        <v>55</v>
      </c>
      <c r="G8" s="189" t="s">
        <v>38</v>
      </c>
      <c r="H8" s="189"/>
      <c r="I8" s="190">
        <v>12698000</v>
      </c>
      <c r="J8" s="190">
        <v>167279000</v>
      </c>
      <c r="K8" s="190">
        <v>7349000</v>
      </c>
      <c r="L8" s="190">
        <v>187326000</v>
      </c>
      <c r="M8" s="190">
        <v>147432618</v>
      </c>
      <c r="N8" s="190">
        <v>147432618</v>
      </c>
      <c r="O8" s="190">
        <v>0</v>
      </c>
      <c r="P8" s="190">
        <v>0</v>
      </c>
      <c r="Q8" s="190">
        <v>-39893382</v>
      </c>
      <c r="R8" s="191">
        <v>78.703766695493414</v>
      </c>
      <c r="S8" s="191">
        <v>100</v>
      </c>
      <c r="T8" s="191">
        <v>97.4897512602722</v>
      </c>
      <c r="U8" s="190">
        <v>87717000</v>
      </c>
      <c r="V8" s="190">
        <v>70402000</v>
      </c>
      <c r="W8" s="190">
        <v>0</v>
      </c>
      <c r="X8" s="190">
        <v>158119000</v>
      </c>
      <c r="Y8" s="190">
        <v>150600389</v>
      </c>
      <c r="Z8" s="190">
        <v>150600389</v>
      </c>
      <c r="AA8" s="190">
        <v>0</v>
      </c>
      <c r="AB8" s="190">
        <v>0</v>
      </c>
      <c r="AC8" s="191">
        <v>95.244966765537356</v>
      </c>
      <c r="AD8" s="191">
        <v>100</v>
      </c>
      <c r="AE8" s="191">
        <v>97.221917983104632</v>
      </c>
      <c r="AF8" s="190">
        <v>-3167771</v>
      </c>
      <c r="AG8" s="191">
        <v>-2.1034281657798375</v>
      </c>
      <c r="AH8" s="191">
        <v>0.26783327716756844</v>
      </c>
      <c r="AI8" s="190">
        <v>-3167771</v>
      </c>
      <c r="AJ8" s="305"/>
      <c r="AK8" s="305"/>
      <c r="AL8" s="305"/>
      <c r="AM8" s="305"/>
      <c r="AN8" s="305"/>
      <c r="AO8" s="305"/>
      <c r="AP8" s="306"/>
    </row>
    <row r="9" spans="1:42" ht="24" customHeight="1" x14ac:dyDescent="0.15">
      <c r="A9" s="194" t="s">
        <v>54</v>
      </c>
      <c r="B9" s="195" t="s">
        <v>56</v>
      </c>
      <c r="C9" s="195" t="s">
        <v>40</v>
      </c>
      <c r="D9" s="195" t="s">
        <v>59</v>
      </c>
      <c r="E9" s="195" t="s">
        <v>61</v>
      </c>
      <c r="F9" s="196" t="s">
        <v>60</v>
      </c>
      <c r="G9" s="197" t="s">
        <v>46</v>
      </c>
      <c r="H9" s="197" t="s">
        <v>139</v>
      </c>
      <c r="I9" s="198">
        <v>320000</v>
      </c>
      <c r="J9" s="198">
        <v>0</v>
      </c>
      <c r="K9" s="198">
        <v>0</v>
      </c>
      <c r="L9" s="198">
        <v>320000</v>
      </c>
      <c r="M9" s="199">
        <v>374760</v>
      </c>
      <c r="N9" s="198">
        <v>374760</v>
      </c>
      <c r="O9" s="198">
        <v>0</v>
      </c>
      <c r="P9" s="198">
        <v>0</v>
      </c>
      <c r="Q9" s="199">
        <v>54760</v>
      </c>
      <c r="R9" s="200">
        <v>117.1125</v>
      </c>
      <c r="S9" s="200">
        <v>100</v>
      </c>
      <c r="T9" s="200">
        <v>0.24780987869522608</v>
      </c>
      <c r="U9" s="199">
        <v>1303000</v>
      </c>
      <c r="V9" s="199">
        <v>0</v>
      </c>
      <c r="W9" s="199">
        <v>0</v>
      </c>
      <c r="X9" s="199">
        <v>1303000</v>
      </c>
      <c r="Y9" s="199">
        <v>272000</v>
      </c>
      <c r="Z9" s="198">
        <v>272000</v>
      </c>
      <c r="AA9" s="199">
        <v>0</v>
      </c>
      <c r="AB9" s="199">
        <v>0</v>
      </c>
      <c r="AC9" s="200">
        <v>20.874904067536455</v>
      </c>
      <c r="AD9" s="200">
        <v>100</v>
      </c>
      <c r="AE9" s="200">
        <v>0.17559291756812434</v>
      </c>
      <c r="AF9" s="199">
        <v>102760</v>
      </c>
      <c r="AG9" s="200">
        <v>37.779411764705884</v>
      </c>
      <c r="AH9" s="200">
        <v>7.2216961127101742E-2</v>
      </c>
      <c r="AI9" s="198">
        <f>N9-Z9</f>
        <v>102760</v>
      </c>
      <c r="AJ9" s="307"/>
      <c r="AK9" s="307"/>
      <c r="AL9" s="307"/>
      <c r="AM9" s="307"/>
      <c r="AN9" s="307"/>
      <c r="AO9" s="307"/>
      <c r="AP9" s="308"/>
    </row>
    <row r="10" spans="1:42" ht="24" customHeight="1" x14ac:dyDescent="0.15">
      <c r="A10" s="194" t="s">
        <v>54</v>
      </c>
      <c r="B10" s="195" t="s">
        <v>56</v>
      </c>
      <c r="C10" s="195" t="s">
        <v>40</v>
      </c>
      <c r="D10" s="195" t="s">
        <v>62</v>
      </c>
      <c r="E10" s="195" t="s">
        <v>61</v>
      </c>
      <c r="F10" s="196" t="s">
        <v>63</v>
      </c>
      <c r="G10" s="197" t="s">
        <v>46</v>
      </c>
      <c r="H10" s="197" t="s">
        <v>190</v>
      </c>
      <c r="I10" s="198">
        <v>0</v>
      </c>
      <c r="J10" s="198">
        <v>0</v>
      </c>
      <c r="K10" s="198">
        <v>0</v>
      </c>
      <c r="L10" s="198">
        <v>0</v>
      </c>
      <c r="M10" s="199">
        <v>0</v>
      </c>
      <c r="N10" s="198">
        <v>0</v>
      </c>
      <c r="O10" s="198">
        <v>0</v>
      </c>
      <c r="P10" s="198">
        <v>0</v>
      </c>
      <c r="Q10" s="199">
        <v>0</v>
      </c>
      <c r="R10" s="200" t="s">
        <v>38</v>
      </c>
      <c r="S10" s="200" t="s">
        <v>38</v>
      </c>
      <c r="T10" s="200">
        <v>0</v>
      </c>
      <c r="U10" s="199">
        <v>0</v>
      </c>
      <c r="V10" s="199">
        <v>751000</v>
      </c>
      <c r="W10" s="199">
        <v>0</v>
      </c>
      <c r="X10" s="199">
        <v>751000</v>
      </c>
      <c r="Y10" s="199">
        <v>728000</v>
      </c>
      <c r="Z10" s="198">
        <v>728000</v>
      </c>
      <c r="AA10" s="199">
        <v>0</v>
      </c>
      <c r="AB10" s="199">
        <v>0</v>
      </c>
      <c r="AC10" s="200">
        <v>96.937416777629821</v>
      </c>
      <c r="AD10" s="200">
        <v>100</v>
      </c>
      <c r="AE10" s="200">
        <v>0.46996927937350924</v>
      </c>
      <c r="AF10" s="199">
        <v>-728000</v>
      </c>
      <c r="AG10" s="200" t="s">
        <v>179</v>
      </c>
      <c r="AH10" s="200">
        <v>-0.46996927937350924</v>
      </c>
      <c r="AI10" s="198">
        <f t="shared" ref="AI10:AI19" si="3">N10-Z10</f>
        <v>-728000</v>
      </c>
      <c r="AJ10" s="307"/>
      <c r="AK10" s="307"/>
      <c r="AL10" s="307"/>
      <c r="AM10" s="307"/>
      <c r="AN10" s="307"/>
      <c r="AO10" s="307"/>
      <c r="AP10" s="308"/>
    </row>
    <row r="11" spans="1:42" ht="24" customHeight="1" x14ac:dyDescent="0.15">
      <c r="A11" s="194" t="s">
        <v>54</v>
      </c>
      <c r="B11" s="195" t="s">
        <v>64</v>
      </c>
      <c r="C11" s="195" t="s">
        <v>64</v>
      </c>
      <c r="D11" s="195" t="s">
        <v>40</v>
      </c>
      <c r="E11" s="195" t="s">
        <v>61</v>
      </c>
      <c r="F11" s="196" t="s">
        <v>66</v>
      </c>
      <c r="G11" s="197" t="s">
        <v>46</v>
      </c>
      <c r="H11" s="197" t="s">
        <v>190</v>
      </c>
      <c r="I11" s="198">
        <v>0</v>
      </c>
      <c r="J11" s="198">
        <v>0</v>
      </c>
      <c r="K11" s="198">
        <v>0</v>
      </c>
      <c r="L11" s="198">
        <v>0</v>
      </c>
      <c r="M11" s="199">
        <v>0</v>
      </c>
      <c r="N11" s="198">
        <v>0</v>
      </c>
      <c r="O11" s="198">
        <v>0</v>
      </c>
      <c r="P11" s="198">
        <v>0</v>
      </c>
      <c r="Q11" s="199">
        <v>0</v>
      </c>
      <c r="R11" s="200" t="s">
        <v>38</v>
      </c>
      <c r="S11" s="200" t="s">
        <v>38</v>
      </c>
      <c r="T11" s="200">
        <v>0</v>
      </c>
      <c r="U11" s="199">
        <v>10652000</v>
      </c>
      <c r="V11" s="199">
        <v>-968000</v>
      </c>
      <c r="W11" s="199">
        <v>0</v>
      </c>
      <c r="X11" s="199">
        <v>9684000</v>
      </c>
      <c r="Y11" s="199">
        <v>9537389</v>
      </c>
      <c r="Z11" s="198">
        <v>9537389</v>
      </c>
      <c r="AA11" s="199">
        <v>0</v>
      </c>
      <c r="AB11" s="199">
        <v>0</v>
      </c>
      <c r="AC11" s="200">
        <v>98.486049153242462</v>
      </c>
      <c r="AD11" s="200">
        <v>100</v>
      </c>
      <c r="AE11" s="200">
        <v>6.15697779592697</v>
      </c>
      <c r="AF11" s="199">
        <v>-9537389</v>
      </c>
      <c r="AG11" s="200" t="s">
        <v>179</v>
      </c>
      <c r="AH11" s="200">
        <v>-6.15697779592697</v>
      </c>
      <c r="AI11" s="198">
        <f t="shared" si="3"/>
        <v>-9537389</v>
      </c>
      <c r="AJ11" s="307"/>
      <c r="AK11" s="307"/>
      <c r="AL11" s="307"/>
      <c r="AM11" s="307"/>
      <c r="AN11" s="307"/>
      <c r="AO11" s="307"/>
      <c r="AP11" s="308"/>
    </row>
    <row r="12" spans="1:42" ht="24" customHeight="1" x14ac:dyDescent="0.15">
      <c r="A12" s="194" t="s">
        <v>54</v>
      </c>
      <c r="B12" s="195" t="s">
        <v>64</v>
      </c>
      <c r="C12" s="195" t="s">
        <v>59</v>
      </c>
      <c r="D12" s="195" t="s">
        <v>40</v>
      </c>
      <c r="E12" s="195" t="s">
        <v>61</v>
      </c>
      <c r="F12" s="196" t="s">
        <v>67</v>
      </c>
      <c r="G12" s="197" t="s">
        <v>46</v>
      </c>
      <c r="H12" s="197" t="s">
        <v>190</v>
      </c>
      <c r="I12" s="198">
        <v>0</v>
      </c>
      <c r="J12" s="198">
        <v>69007000</v>
      </c>
      <c r="K12" s="198">
        <v>7349000</v>
      </c>
      <c r="L12" s="198">
        <v>76356000</v>
      </c>
      <c r="M12" s="199">
        <v>69358315</v>
      </c>
      <c r="N12" s="198">
        <v>69358315</v>
      </c>
      <c r="O12" s="198">
        <v>0</v>
      </c>
      <c r="P12" s="198">
        <v>0</v>
      </c>
      <c r="Q12" s="199">
        <v>-6997685</v>
      </c>
      <c r="R12" s="200">
        <v>90.835448425794965</v>
      </c>
      <c r="S12" s="200">
        <v>100</v>
      </c>
      <c r="T12" s="200">
        <v>45.863154089698156</v>
      </c>
      <c r="U12" s="199">
        <v>77065000</v>
      </c>
      <c r="V12" s="199">
        <v>70619000</v>
      </c>
      <c r="W12" s="199">
        <v>0</v>
      </c>
      <c r="X12" s="199">
        <v>147684000</v>
      </c>
      <c r="Y12" s="199">
        <v>140335000</v>
      </c>
      <c r="Z12" s="198">
        <v>140335000</v>
      </c>
      <c r="AA12" s="199">
        <v>0</v>
      </c>
      <c r="AB12" s="199">
        <v>0</v>
      </c>
      <c r="AC12" s="200">
        <v>95.023834674033751</v>
      </c>
      <c r="AD12" s="200">
        <v>100</v>
      </c>
      <c r="AE12" s="200">
        <v>90.594970907804154</v>
      </c>
      <c r="AF12" s="199">
        <v>-70976685</v>
      </c>
      <c r="AG12" s="200">
        <v>-50.576609541454374</v>
      </c>
      <c r="AH12" s="200">
        <v>-44.731816818105997</v>
      </c>
      <c r="AI12" s="198">
        <f t="shared" si="3"/>
        <v>-70976685</v>
      </c>
      <c r="AJ12" s="307"/>
      <c r="AK12" s="307"/>
      <c r="AL12" s="307"/>
      <c r="AM12" s="307"/>
      <c r="AN12" s="307"/>
      <c r="AO12" s="307"/>
      <c r="AP12" s="308"/>
    </row>
    <row r="13" spans="1:42" ht="24" customHeight="1" x14ac:dyDescent="0.15">
      <c r="A13" s="194" t="s">
        <v>54</v>
      </c>
      <c r="B13" s="195" t="s">
        <v>64</v>
      </c>
      <c r="C13" s="195" t="s">
        <v>59</v>
      </c>
      <c r="D13" s="195" t="s">
        <v>56</v>
      </c>
      <c r="E13" s="195" t="s">
        <v>61</v>
      </c>
      <c r="F13" s="196" t="s">
        <v>69</v>
      </c>
      <c r="G13" s="197" t="s">
        <v>46</v>
      </c>
      <c r="H13" s="197" t="s">
        <v>190</v>
      </c>
      <c r="I13" s="198">
        <v>0</v>
      </c>
      <c r="J13" s="198">
        <v>73339000</v>
      </c>
      <c r="K13" s="198">
        <v>0</v>
      </c>
      <c r="L13" s="198">
        <v>73339000</v>
      </c>
      <c r="M13" s="199">
        <v>67570000</v>
      </c>
      <c r="N13" s="198">
        <v>67570000</v>
      </c>
      <c r="O13" s="198">
        <v>0</v>
      </c>
      <c r="P13" s="198">
        <v>0</v>
      </c>
      <c r="Q13" s="199">
        <v>-5769000</v>
      </c>
      <c r="R13" s="200">
        <v>92.133789661707951</v>
      </c>
      <c r="S13" s="200">
        <v>100</v>
      </c>
      <c r="T13" s="200">
        <v>44.680631613396379</v>
      </c>
      <c r="U13" s="199" t="s">
        <v>38</v>
      </c>
      <c r="V13" s="199" t="s">
        <v>38</v>
      </c>
      <c r="W13" s="199" t="s">
        <v>38</v>
      </c>
      <c r="X13" s="199" t="s">
        <v>38</v>
      </c>
      <c r="Y13" s="199" t="s">
        <v>38</v>
      </c>
      <c r="Z13" s="198">
        <v>0</v>
      </c>
      <c r="AA13" s="199" t="s">
        <v>38</v>
      </c>
      <c r="AB13" s="199" t="s">
        <v>38</v>
      </c>
      <c r="AC13" s="200" t="s">
        <v>38</v>
      </c>
      <c r="AD13" s="200" t="s">
        <v>38</v>
      </c>
      <c r="AE13" s="200">
        <v>0</v>
      </c>
      <c r="AF13" s="199">
        <v>67570000</v>
      </c>
      <c r="AG13" s="200" t="s">
        <v>193</v>
      </c>
      <c r="AH13" s="200">
        <v>44.680631613396379</v>
      </c>
      <c r="AI13" s="198">
        <f t="shared" si="3"/>
        <v>67570000</v>
      </c>
      <c r="AJ13" s="307"/>
      <c r="AK13" s="307"/>
      <c r="AL13" s="307"/>
      <c r="AM13" s="307"/>
      <c r="AN13" s="307"/>
      <c r="AO13" s="307"/>
      <c r="AP13" s="308"/>
    </row>
    <row r="14" spans="1:42" ht="24" customHeight="1" x14ac:dyDescent="0.15">
      <c r="A14" s="194" t="s">
        <v>54</v>
      </c>
      <c r="B14" s="195" t="s">
        <v>64</v>
      </c>
      <c r="C14" s="195" t="s">
        <v>59</v>
      </c>
      <c r="D14" s="195" t="s">
        <v>56</v>
      </c>
      <c r="E14" s="195" t="s">
        <v>44</v>
      </c>
      <c r="F14" s="196" t="s">
        <v>70</v>
      </c>
      <c r="G14" s="197" t="s">
        <v>46</v>
      </c>
      <c r="H14" s="197" t="s">
        <v>190</v>
      </c>
      <c r="I14" s="198">
        <v>0</v>
      </c>
      <c r="J14" s="198">
        <v>26678000</v>
      </c>
      <c r="K14" s="198">
        <v>0</v>
      </c>
      <c r="L14" s="198">
        <v>26678000</v>
      </c>
      <c r="M14" s="199">
        <v>267000</v>
      </c>
      <c r="N14" s="198">
        <v>267000</v>
      </c>
      <c r="O14" s="198">
        <v>0</v>
      </c>
      <c r="P14" s="198">
        <v>0</v>
      </c>
      <c r="Q14" s="199">
        <v>-26411000</v>
      </c>
      <c r="R14" s="200">
        <v>1.0008246495239523</v>
      </c>
      <c r="S14" s="200">
        <v>100</v>
      </c>
      <c r="T14" s="200">
        <v>0.17655362795289084</v>
      </c>
      <c r="U14" s="199" t="s">
        <v>38</v>
      </c>
      <c r="V14" s="199" t="s">
        <v>38</v>
      </c>
      <c r="W14" s="199" t="s">
        <v>38</v>
      </c>
      <c r="X14" s="199" t="s">
        <v>38</v>
      </c>
      <c r="Y14" s="199" t="s">
        <v>38</v>
      </c>
      <c r="Z14" s="198">
        <v>0</v>
      </c>
      <c r="AA14" s="199" t="s">
        <v>38</v>
      </c>
      <c r="AB14" s="199" t="s">
        <v>38</v>
      </c>
      <c r="AC14" s="200" t="s">
        <v>38</v>
      </c>
      <c r="AD14" s="200" t="s">
        <v>38</v>
      </c>
      <c r="AE14" s="200">
        <v>0</v>
      </c>
      <c r="AF14" s="199">
        <v>267000</v>
      </c>
      <c r="AG14" s="200" t="s">
        <v>193</v>
      </c>
      <c r="AH14" s="200">
        <v>0.17655362795289084</v>
      </c>
      <c r="AI14" s="198">
        <f t="shared" si="3"/>
        <v>267000</v>
      </c>
      <c r="AJ14" s="307"/>
      <c r="AK14" s="307"/>
      <c r="AL14" s="307"/>
      <c r="AM14" s="307"/>
      <c r="AN14" s="307"/>
      <c r="AO14" s="307"/>
      <c r="AP14" s="308"/>
    </row>
    <row r="15" spans="1:42" ht="24" customHeight="1" x14ac:dyDescent="0.15">
      <c r="A15" s="194" t="s">
        <v>54</v>
      </c>
      <c r="B15" s="195" t="s">
        <v>64</v>
      </c>
      <c r="C15" s="195" t="s">
        <v>71</v>
      </c>
      <c r="D15" s="195" t="s">
        <v>40</v>
      </c>
      <c r="E15" s="195" t="s">
        <v>61</v>
      </c>
      <c r="F15" s="196" t="s">
        <v>72</v>
      </c>
      <c r="G15" s="197" t="s">
        <v>46</v>
      </c>
      <c r="H15" s="197" t="s">
        <v>139</v>
      </c>
      <c r="I15" s="198">
        <v>9926000</v>
      </c>
      <c r="J15" s="198">
        <v>-1745000</v>
      </c>
      <c r="K15" s="198">
        <v>0</v>
      </c>
      <c r="L15" s="198">
        <v>8181000</v>
      </c>
      <c r="M15" s="199">
        <v>7465303</v>
      </c>
      <c r="N15" s="198">
        <v>7465303</v>
      </c>
      <c r="O15" s="198">
        <v>0</v>
      </c>
      <c r="P15" s="198">
        <v>0</v>
      </c>
      <c r="Q15" s="199">
        <v>-715697</v>
      </c>
      <c r="R15" s="200">
        <v>91.251717393961613</v>
      </c>
      <c r="S15" s="200">
        <v>100</v>
      </c>
      <c r="T15" s="200">
        <v>4.9364281963205983</v>
      </c>
      <c r="U15" s="199">
        <v>0</v>
      </c>
      <c r="V15" s="199">
        <v>0</v>
      </c>
      <c r="W15" s="199">
        <v>0</v>
      </c>
      <c r="X15" s="199">
        <v>0</v>
      </c>
      <c r="Y15" s="199">
        <v>0</v>
      </c>
      <c r="Z15" s="198">
        <v>0</v>
      </c>
      <c r="AA15" s="199">
        <v>0</v>
      </c>
      <c r="AB15" s="199">
        <v>0</v>
      </c>
      <c r="AC15" s="200" t="s">
        <v>38</v>
      </c>
      <c r="AD15" s="200" t="s">
        <v>38</v>
      </c>
      <c r="AE15" s="200">
        <v>0</v>
      </c>
      <c r="AF15" s="199">
        <v>7465303</v>
      </c>
      <c r="AG15" s="200" t="s">
        <v>193</v>
      </c>
      <c r="AH15" s="200">
        <v>4.9364281963205983</v>
      </c>
      <c r="AI15" s="198">
        <f t="shared" si="3"/>
        <v>7465303</v>
      </c>
      <c r="AJ15" s="307"/>
      <c r="AK15" s="307"/>
      <c r="AL15" s="307"/>
      <c r="AM15" s="307"/>
      <c r="AN15" s="307"/>
      <c r="AO15" s="307"/>
      <c r="AP15" s="308"/>
    </row>
    <row r="16" spans="1:42" ht="24" customHeight="1" x14ac:dyDescent="0.15">
      <c r="A16" s="186" t="s">
        <v>73</v>
      </c>
      <c r="B16" s="187" t="s">
        <v>38</v>
      </c>
      <c r="C16" s="187" t="s">
        <v>38</v>
      </c>
      <c r="D16" s="187" t="s">
        <v>38</v>
      </c>
      <c r="E16" s="187" t="s">
        <v>38</v>
      </c>
      <c r="F16" s="188" t="s">
        <v>74</v>
      </c>
      <c r="G16" s="189" t="s">
        <v>38</v>
      </c>
      <c r="H16" s="189"/>
      <c r="I16" s="190">
        <v>1597000</v>
      </c>
      <c r="J16" s="190">
        <v>0</v>
      </c>
      <c r="K16" s="190">
        <v>0</v>
      </c>
      <c r="L16" s="190">
        <v>1597000</v>
      </c>
      <c r="M16" s="190">
        <v>1597666</v>
      </c>
      <c r="N16" s="190">
        <v>1597666</v>
      </c>
      <c r="O16" s="190">
        <v>0</v>
      </c>
      <c r="P16" s="190">
        <v>0</v>
      </c>
      <c r="Q16" s="190">
        <v>666</v>
      </c>
      <c r="R16" s="191">
        <v>100.04170319348779</v>
      </c>
      <c r="S16" s="191">
        <v>100</v>
      </c>
      <c r="T16" s="191">
        <v>1.0564559121984392</v>
      </c>
      <c r="U16" s="190">
        <v>2558000</v>
      </c>
      <c r="V16" s="190">
        <v>0</v>
      </c>
      <c r="W16" s="190">
        <v>0</v>
      </c>
      <c r="X16" s="190">
        <v>2558000</v>
      </c>
      <c r="Y16" s="190">
        <v>2558599</v>
      </c>
      <c r="Z16" s="190">
        <v>2558599</v>
      </c>
      <c r="AA16" s="190">
        <v>0</v>
      </c>
      <c r="AB16" s="190">
        <v>0</v>
      </c>
      <c r="AC16" s="191">
        <v>100.02341673182174</v>
      </c>
      <c r="AD16" s="191">
        <v>100</v>
      </c>
      <c r="AE16" s="191">
        <v>1.6517347915326668</v>
      </c>
      <c r="AF16" s="190">
        <v>-960933</v>
      </c>
      <c r="AG16" s="191">
        <v>-37.556998967012802</v>
      </c>
      <c r="AH16" s="191">
        <v>-0.59527887933422763</v>
      </c>
      <c r="AI16" s="190">
        <v>-960933</v>
      </c>
      <c r="AJ16" s="305"/>
      <c r="AK16" s="305"/>
      <c r="AL16" s="305"/>
      <c r="AM16" s="305"/>
      <c r="AN16" s="305"/>
      <c r="AO16" s="305"/>
      <c r="AP16" s="306"/>
    </row>
    <row r="17" spans="1:42" ht="24" customHeight="1" x14ac:dyDescent="0.15">
      <c r="A17" s="194" t="s">
        <v>73</v>
      </c>
      <c r="B17" s="195" t="s">
        <v>40</v>
      </c>
      <c r="C17" s="195" t="s">
        <v>59</v>
      </c>
      <c r="D17" s="195" t="s">
        <v>40</v>
      </c>
      <c r="E17" s="195" t="s">
        <v>61</v>
      </c>
      <c r="F17" s="196" t="s">
        <v>76</v>
      </c>
      <c r="G17" s="197" t="s">
        <v>46</v>
      </c>
      <c r="H17" s="197" t="s">
        <v>190</v>
      </c>
      <c r="I17" s="198">
        <v>1597000</v>
      </c>
      <c r="J17" s="198">
        <v>0</v>
      </c>
      <c r="K17" s="198">
        <v>0</v>
      </c>
      <c r="L17" s="198">
        <v>1597000</v>
      </c>
      <c r="M17" s="199">
        <v>1597666</v>
      </c>
      <c r="N17" s="198">
        <v>1597666</v>
      </c>
      <c r="O17" s="198">
        <v>0</v>
      </c>
      <c r="P17" s="198">
        <v>0</v>
      </c>
      <c r="Q17" s="199">
        <v>666</v>
      </c>
      <c r="R17" s="200">
        <v>100.04170319348779</v>
      </c>
      <c r="S17" s="200">
        <v>100</v>
      </c>
      <c r="T17" s="200">
        <v>1.0564559121984392</v>
      </c>
      <c r="U17" s="199">
        <v>2558000</v>
      </c>
      <c r="V17" s="199">
        <v>0</v>
      </c>
      <c r="W17" s="199">
        <v>0</v>
      </c>
      <c r="X17" s="199">
        <v>2558000</v>
      </c>
      <c r="Y17" s="199">
        <v>2558599</v>
      </c>
      <c r="Z17" s="198">
        <v>2558599</v>
      </c>
      <c r="AA17" s="199">
        <v>0</v>
      </c>
      <c r="AB17" s="199">
        <v>0</v>
      </c>
      <c r="AC17" s="200">
        <v>100.02341673182174</v>
      </c>
      <c r="AD17" s="200">
        <v>100</v>
      </c>
      <c r="AE17" s="200">
        <v>1.6517347915326668</v>
      </c>
      <c r="AF17" s="199">
        <v>-960933</v>
      </c>
      <c r="AG17" s="200">
        <v>-37.556998967012802</v>
      </c>
      <c r="AH17" s="200">
        <v>-0.59527887933422763</v>
      </c>
      <c r="AI17" s="198">
        <f t="shared" si="3"/>
        <v>-960933</v>
      </c>
      <c r="AJ17" s="307"/>
      <c r="AK17" s="307"/>
      <c r="AL17" s="307"/>
      <c r="AM17" s="307"/>
      <c r="AN17" s="307"/>
      <c r="AO17" s="307"/>
      <c r="AP17" s="308"/>
    </row>
    <row r="18" spans="1:42" ht="24" customHeight="1" x14ac:dyDescent="0.15">
      <c r="A18" s="186" t="s">
        <v>77</v>
      </c>
      <c r="B18" s="187" t="s">
        <v>38</v>
      </c>
      <c r="C18" s="187" t="s">
        <v>38</v>
      </c>
      <c r="D18" s="187" t="s">
        <v>38</v>
      </c>
      <c r="E18" s="187" t="s">
        <v>38</v>
      </c>
      <c r="F18" s="188" t="s">
        <v>78</v>
      </c>
      <c r="G18" s="189" t="s">
        <v>38</v>
      </c>
      <c r="H18" s="189"/>
      <c r="I18" s="190">
        <v>0</v>
      </c>
      <c r="J18" s="190">
        <v>0</v>
      </c>
      <c r="K18" s="190">
        <v>0</v>
      </c>
      <c r="L18" s="190">
        <v>0</v>
      </c>
      <c r="M18" s="190">
        <v>0</v>
      </c>
      <c r="N18" s="190">
        <v>0</v>
      </c>
      <c r="O18" s="190">
        <v>0</v>
      </c>
      <c r="P18" s="190">
        <v>0</v>
      </c>
      <c r="Q18" s="190">
        <v>0</v>
      </c>
      <c r="R18" s="191" t="s">
        <v>38</v>
      </c>
      <c r="S18" s="191" t="s">
        <v>38</v>
      </c>
      <c r="T18" s="191">
        <v>0</v>
      </c>
      <c r="U18" s="190">
        <v>0</v>
      </c>
      <c r="V18" s="190">
        <v>10000</v>
      </c>
      <c r="W18" s="190">
        <v>0</v>
      </c>
      <c r="X18" s="190">
        <v>10000</v>
      </c>
      <c r="Y18" s="190">
        <v>10000</v>
      </c>
      <c r="Z18" s="190">
        <v>10000</v>
      </c>
      <c r="AA18" s="190">
        <v>0</v>
      </c>
      <c r="AB18" s="190">
        <v>0</v>
      </c>
      <c r="AC18" s="191">
        <v>100</v>
      </c>
      <c r="AD18" s="191">
        <v>100</v>
      </c>
      <c r="AE18" s="191">
        <v>6.4556219694163353E-3</v>
      </c>
      <c r="AF18" s="190">
        <v>-10000</v>
      </c>
      <c r="AG18" s="191" t="s">
        <v>179</v>
      </c>
      <c r="AH18" s="191">
        <v>-6.4556219694163353E-3</v>
      </c>
      <c r="AI18" s="190">
        <v>-10000</v>
      </c>
      <c r="AJ18" s="305"/>
      <c r="AK18" s="305"/>
      <c r="AL18" s="305"/>
      <c r="AM18" s="305"/>
      <c r="AN18" s="305"/>
      <c r="AO18" s="305"/>
      <c r="AP18" s="306"/>
    </row>
    <row r="19" spans="1:42" ht="24" customHeight="1" x14ac:dyDescent="0.15">
      <c r="A19" s="194" t="s">
        <v>77</v>
      </c>
      <c r="B19" s="195" t="s">
        <v>40</v>
      </c>
      <c r="C19" s="195" t="s">
        <v>62</v>
      </c>
      <c r="D19" s="195" t="s">
        <v>40</v>
      </c>
      <c r="E19" s="195" t="s">
        <v>61</v>
      </c>
      <c r="F19" s="196" t="s">
        <v>81</v>
      </c>
      <c r="G19" s="197" t="s">
        <v>46</v>
      </c>
      <c r="H19" s="197" t="s">
        <v>190</v>
      </c>
      <c r="I19" s="198">
        <v>0</v>
      </c>
      <c r="J19" s="198">
        <v>0</v>
      </c>
      <c r="K19" s="198">
        <v>0</v>
      </c>
      <c r="L19" s="198">
        <v>0</v>
      </c>
      <c r="M19" s="199">
        <v>0</v>
      </c>
      <c r="N19" s="198">
        <v>0</v>
      </c>
      <c r="O19" s="198">
        <v>0</v>
      </c>
      <c r="P19" s="198">
        <v>0</v>
      </c>
      <c r="Q19" s="199">
        <v>0</v>
      </c>
      <c r="R19" s="200" t="s">
        <v>38</v>
      </c>
      <c r="S19" s="200" t="s">
        <v>38</v>
      </c>
      <c r="T19" s="200">
        <v>0</v>
      </c>
      <c r="U19" s="199">
        <v>0</v>
      </c>
      <c r="V19" s="199">
        <v>10000</v>
      </c>
      <c r="W19" s="199">
        <v>0</v>
      </c>
      <c r="X19" s="199">
        <v>10000</v>
      </c>
      <c r="Y19" s="199">
        <v>10000</v>
      </c>
      <c r="Z19" s="198">
        <v>10000</v>
      </c>
      <c r="AA19" s="199">
        <v>0</v>
      </c>
      <c r="AB19" s="199">
        <v>0</v>
      </c>
      <c r="AC19" s="200">
        <v>100</v>
      </c>
      <c r="AD19" s="200">
        <v>100</v>
      </c>
      <c r="AE19" s="200">
        <v>6.4556219694163353E-3</v>
      </c>
      <c r="AF19" s="199">
        <v>-10000</v>
      </c>
      <c r="AG19" s="200" t="s">
        <v>179</v>
      </c>
      <c r="AH19" s="200">
        <v>-6.4556219694163353E-3</v>
      </c>
      <c r="AI19" s="198">
        <f t="shared" si="3"/>
        <v>-10000</v>
      </c>
      <c r="AJ19" s="307"/>
      <c r="AK19" s="307"/>
      <c r="AL19" s="307"/>
      <c r="AM19" s="307"/>
      <c r="AN19" s="307"/>
      <c r="AO19" s="307"/>
      <c r="AP19" s="308"/>
    </row>
    <row r="20" spans="1:42" ht="24" customHeight="1" x14ac:dyDescent="0.15">
      <c r="A20" s="186" t="s">
        <v>82</v>
      </c>
      <c r="B20" s="187" t="s">
        <v>38</v>
      </c>
      <c r="C20" s="187" t="s">
        <v>38</v>
      </c>
      <c r="D20" s="187" t="s">
        <v>38</v>
      </c>
      <c r="E20" s="187" t="s">
        <v>38</v>
      </c>
      <c r="F20" s="188" t="s">
        <v>83</v>
      </c>
      <c r="G20" s="189" t="s">
        <v>38</v>
      </c>
      <c r="H20" s="189"/>
      <c r="I20" s="190">
        <v>2203000</v>
      </c>
      <c r="J20" s="190">
        <v>-250000</v>
      </c>
      <c r="K20" s="190">
        <v>0</v>
      </c>
      <c r="L20" s="190">
        <v>1953000</v>
      </c>
      <c r="M20" s="190">
        <v>1823794</v>
      </c>
      <c r="N20" s="190">
        <v>1823794</v>
      </c>
      <c r="O20" s="190">
        <v>0</v>
      </c>
      <c r="P20" s="190">
        <v>0</v>
      </c>
      <c r="Q20" s="190">
        <v>-129206</v>
      </c>
      <c r="R20" s="191">
        <v>93.384229390681</v>
      </c>
      <c r="S20" s="191">
        <v>100</v>
      </c>
      <c r="T20" s="191">
        <v>1.2059829488341369</v>
      </c>
      <c r="U20" s="190">
        <v>2421000</v>
      </c>
      <c r="V20" s="190">
        <v>-680000</v>
      </c>
      <c r="W20" s="190">
        <v>0</v>
      </c>
      <c r="X20" s="190">
        <v>1741000</v>
      </c>
      <c r="Y20" s="190">
        <v>1432754</v>
      </c>
      <c r="Z20" s="190">
        <v>1432754</v>
      </c>
      <c r="AA20" s="190">
        <v>0</v>
      </c>
      <c r="AB20" s="190">
        <v>0</v>
      </c>
      <c r="AC20" s="191">
        <v>82.294887995404935</v>
      </c>
      <c r="AD20" s="191">
        <v>100</v>
      </c>
      <c r="AE20" s="191">
        <v>0.92493181991691342</v>
      </c>
      <c r="AF20" s="190">
        <v>391040</v>
      </c>
      <c r="AG20" s="191">
        <v>27.29289187117956</v>
      </c>
      <c r="AH20" s="191">
        <v>0.2810511289172235</v>
      </c>
      <c r="AI20" s="190">
        <v>391040</v>
      </c>
      <c r="AJ20" s="305"/>
      <c r="AK20" s="305"/>
      <c r="AL20" s="305"/>
      <c r="AM20" s="305"/>
      <c r="AN20" s="305"/>
      <c r="AO20" s="305"/>
      <c r="AP20" s="306"/>
    </row>
    <row r="21" spans="1:42" ht="24" customHeight="1" x14ac:dyDescent="0.15">
      <c r="A21" s="194" t="s">
        <v>82</v>
      </c>
      <c r="B21" s="195" t="s">
        <v>59</v>
      </c>
      <c r="C21" s="195" t="s">
        <v>40</v>
      </c>
      <c r="D21" s="195" t="s">
        <v>40</v>
      </c>
      <c r="E21" s="195" t="s">
        <v>85</v>
      </c>
      <c r="F21" s="196" t="s">
        <v>86</v>
      </c>
      <c r="G21" s="197" t="s">
        <v>46</v>
      </c>
      <c r="H21" s="197" t="s">
        <v>139</v>
      </c>
      <c r="I21" s="198">
        <v>220000</v>
      </c>
      <c r="J21" s="198">
        <v>0</v>
      </c>
      <c r="K21" s="198">
        <v>0</v>
      </c>
      <c r="L21" s="198">
        <v>220000</v>
      </c>
      <c r="M21" s="199">
        <v>0</v>
      </c>
      <c r="N21" s="198">
        <v>0</v>
      </c>
      <c r="O21" s="198">
        <v>0</v>
      </c>
      <c r="P21" s="198">
        <v>0</v>
      </c>
      <c r="Q21" s="199">
        <v>-220000</v>
      </c>
      <c r="R21" s="200">
        <v>0</v>
      </c>
      <c r="S21" s="200" t="s">
        <v>38</v>
      </c>
      <c r="T21" s="200">
        <v>0</v>
      </c>
      <c r="U21" s="199">
        <v>220000</v>
      </c>
      <c r="V21" s="199">
        <v>-30000</v>
      </c>
      <c r="W21" s="199">
        <v>0</v>
      </c>
      <c r="X21" s="199">
        <v>190000</v>
      </c>
      <c r="Y21" s="199">
        <v>190000</v>
      </c>
      <c r="Z21" s="198">
        <v>190000</v>
      </c>
      <c r="AA21" s="199">
        <v>0</v>
      </c>
      <c r="AB21" s="199">
        <v>0</v>
      </c>
      <c r="AC21" s="200">
        <v>100</v>
      </c>
      <c r="AD21" s="200">
        <v>100</v>
      </c>
      <c r="AE21" s="200">
        <v>0.12265681741891038</v>
      </c>
      <c r="AF21" s="199">
        <v>-190000</v>
      </c>
      <c r="AG21" s="200" t="s">
        <v>179</v>
      </c>
      <c r="AH21" s="200">
        <v>-0.12265681741891038</v>
      </c>
      <c r="AI21" s="198">
        <v>-190000</v>
      </c>
      <c r="AJ21" s="307"/>
      <c r="AK21" s="307"/>
      <c r="AL21" s="307"/>
      <c r="AM21" s="307"/>
      <c r="AN21" s="307"/>
      <c r="AO21" s="307"/>
      <c r="AP21" s="308"/>
    </row>
    <row r="22" spans="1:42" ht="24" customHeight="1" x14ac:dyDescent="0.15">
      <c r="A22" s="194" t="s">
        <v>82</v>
      </c>
      <c r="B22" s="195" t="s">
        <v>59</v>
      </c>
      <c r="C22" s="195" t="s">
        <v>40</v>
      </c>
      <c r="D22" s="195" t="s">
        <v>40</v>
      </c>
      <c r="E22" s="195" t="s">
        <v>87</v>
      </c>
      <c r="F22" s="196" t="s">
        <v>88</v>
      </c>
      <c r="G22" s="197" t="s">
        <v>46</v>
      </c>
      <c r="H22" s="197" t="s">
        <v>190</v>
      </c>
      <c r="I22" s="198">
        <v>11000</v>
      </c>
      <c r="J22" s="198">
        <v>0</v>
      </c>
      <c r="K22" s="198">
        <v>0</v>
      </c>
      <c r="L22" s="198">
        <v>11000</v>
      </c>
      <c r="M22" s="199">
        <v>10880</v>
      </c>
      <c r="N22" s="198">
        <v>10880</v>
      </c>
      <c r="O22" s="198">
        <v>0</v>
      </c>
      <c r="P22" s="198">
        <v>0</v>
      </c>
      <c r="Q22" s="199">
        <v>-120</v>
      </c>
      <c r="R22" s="200">
        <v>98.909090909090907</v>
      </c>
      <c r="S22" s="200">
        <v>100</v>
      </c>
      <c r="T22" s="200">
        <v>7.1943950266945781E-3</v>
      </c>
      <c r="U22" s="199">
        <v>29000</v>
      </c>
      <c r="V22" s="199">
        <v>0</v>
      </c>
      <c r="W22" s="199">
        <v>0</v>
      </c>
      <c r="X22" s="199">
        <v>29000</v>
      </c>
      <c r="Y22" s="199">
        <v>5160</v>
      </c>
      <c r="Z22" s="198">
        <v>5160</v>
      </c>
      <c r="AA22" s="199">
        <v>0</v>
      </c>
      <c r="AB22" s="199">
        <v>0</v>
      </c>
      <c r="AC22" s="200">
        <v>17.793103448275861</v>
      </c>
      <c r="AD22" s="200">
        <v>100</v>
      </c>
      <c r="AE22" s="200">
        <v>3.3311009362188291E-3</v>
      </c>
      <c r="AF22" s="199">
        <v>5720</v>
      </c>
      <c r="AG22" s="200">
        <v>110.85271317829456</v>
      </c>
      <c r="AH22" s="200">
        <v>3.863294090475749E-3</v>
      </c>
      <c r="AI22" s="198">
        <v>5720</v>
      </c>
      <c r="AJ22" s="307"/>
      <c r="AK22" s="307"/>
      <c r="AL22" s="307"/>
      <c r="AM22" s="307"/>
      <c r="AN22" s="307"/>
      <c r="AO22" s="307"/>
      <c r="AP22" s="308"/>
    </row>
    <row r="23" spans="1:42" ht="24" customHeight="1" x14ac:dyDescent="0.15">
      <c r="A23" s="194" t="s">
        <v>82</v>
      </c>
      <c r="B23" s="195" t="s">
        <v>59</v>
      </c>
      <c r="C23" s="195" t="s">
        <v>40</v>
      </c>
      <c r="D23" s="195" t="s">
        <v>40</v>
      </c>
      <c r="E23" s="195" t="s">
        <v>89</v>
      </c>
      <c r="F23" s="196" t="s">
        <v>90</v>
      </c>
      <c r="G23" s="197" t="s">
        <v>46</v>
      </c>
      <c r="H23" s="197" t="s">
        <v>190</v>
      </c>
      <c r="I23" s="198">
        <v>36000</v>
      </c>
      <c r="J23" s="198">
        <v>0</v>
      </c>
      <c r="K23" s="198">
        <v>0</v>
      </c>
      <c r="L23" s="198">
        <v>36000</v>
      </c>
      <c r="M23" s="199">
        <v>29653</v>
      </c>
      <c r="N23" s="198">
        <v>29653</v>
      </c>
      <c r="O23" s="198">
        <v>0</v>
      </c>
      <c r="P23" s="198">
        <v>0</v>
      </c>
      <c r="Q23" s="199">
        <v>-6347</v>
      </c>
      <c r="R23" s="200">
        <v>82.36944444444444</v>
      </c>
      <c r="S23" s="200">
        <v>100</v>
      </c>
      <c r="T23" s="200">
        <v>1.96080326954572E-2</v>
      </c>
      <c r="U23" s="199">
        <v>29000</v>
      </c>
      <c r="V23" s="199">
        <v>0</v>
      </c>
      <c r="W23" s="199">
        <v>0</v>
      </c>
      <c r="X23" s="199">
        <v>29000</v>
      </c>
      <c r="Y23" s="199">
        <v>29787</v>
      </c>
      <c r="Z23" s="198">
        <v>29787</v>
      </c>
      <c r="AA23" s="199">
        <v>0</v>
      </c>
      <c r="AB23" s="199">
        <v>0</v>
      </c>
      <c r="AC23" s="200">
        <v>102.71379310344828</v>
      </c>
      <c r="AD23" s="200">
        <v>100</v>
      </c>
      <c r="AE23" s="200">
        <v>1.922936116030044E-2</v>
      </c>
      <c r="AF23" s="199">
        <v>-134</v>
      </c>
      <c r="AG23" s="200">
        <v>-0.44986067747675162</v>
      </c>
      <c r="AH23" s="200">
        <v>3.7867153515675975E-4</v>
      </c>
      <c r="AI23" s="198">
        <v>-134</v>
      </c>
      <c r="AJ23" s="307"/>
      <c r="AK23" s="307"/>
      <c r="AL23" s="307"/>
      <c r="AM23" s="307"/>
      <c r="AN23" s="307"/>
      <c r="AO23" s="307"/>
      <c r="AP23" s="308"/>
    </row>
    <row r="24" spans="1:42" ht="24" customHeight="1" x14ac:dyDescent="0.15">
      <c r="A24" s="194" t="s">
        <v>82</v>
      </c>
      <c r="B24" s="195" t="s">
        <v>59</v>
      </c>
      <c r="C24" s="195" t="s">
        <v>40</v>
      </c>
      <c r="D24" s="195" t="s">
        <v>40</v>
      </c>
      <c r="E24" s="195" t="s">
        <v>91</v>
      </c>
      <c r="F24" s="196" t="s">
        <v>92</v>
      </c>
      <c r="G24" s="197" t="s">
        <v>46</v>
      </c>
      <c r="H24" s="197" t="s">
        <v>139</v>
      </c>
      <c r="I24" s="198">
        <v>429000</v>
      </c>
      <c r="J24" s="198">
        <v>0</v>
      </c>
      <c r="K24" s="198">
        <v>0</v>
      </c>
      <c r="L24" s="198">
        <v>429000</v>
      </c>
      <c r="M24" s="199">
        <v>612000</v>
      </c>
      <c r="N24" s="198">
        <v>612000</v>
      </c>
      <c r="O24" s="198">
        <v>0</v>
      </c>
      <c r="P24" s="198">
        <v>0</v>
      </c>
      <c r="Q24" s="199">
        <v>183000</v>
      </c>
      <c r="R24" s="200">
        <v>142.65734265734267</v>
      </c>
      <c r="S24" s="200">
        <v>100</v>
      </c>
      <c r="T24" s="200">
        <v>0.40468472025157004</v>
      </c>
      <c r="U24" s="199">
        <v>441000</v>
      </c>
      <c r="V24" s="199">
        <v>0</v>
      </c>
      <c r="W24" s="199">
        <v>0</v>
      </c>
      <c r="X24" s="199">
        <v>441000</v>
      </c>
      <c r="Y24" s="199">
        <v>387000</v>
      </c>
      <c r="Z24" s="198">
        <v>387000</v>
      </c>
      <c r="AA24" s="199">
        <v>0</v>
      </c>
      <c r="AB24" s="199">
        <v>0</v>
      </c>
      <c r="AC24" s="200">
        <v>87.755102040816325</v>
      </c>
      <c r="AD24" s="200">
        <v>100</v>
      </c>
      <c r="AE24" s="200">
        <v>0.2498325702164122</v>
      </c>
      <c r="AF24" s="199">
        <v>225000</v>
      </c>
      <c r="AG24" s="200">
        <v>58.139534883720934</v>
      </c>
      <c r="AH24" s="200">
        <v>0.15485215003515784</v>
      </c>
      <c r="AI24" s="198">
        <v>225000</v>
      </c>
      <c r="AJ24" s="307"/>
      <c r="AK24" s="307"/>
      <c r="AL24" s="307"/>
      <c r="AM24" s="307"/>
      <c r="AN24" s="307"/>
      <c r="AO24" s="307"/>
      <c r="AP24" s="308"/>
    </row>
    <row r="25" spans="1:42" ht="24" customHeight="1" x14ac:dyDescent="0.15">
      <c r="A25" s="194" t="s">
        <v>82</v>
      </c>
      <c r="B25" s="195" t="s">
        <v>59</v>
      </c>
      <c r="C25" s="195" t="s">
        <v>40</v>
      </c>
      <c r="D25" s="195" t="s">
        <v>40</v>
      </c>
      <c r="E25" s="195" t="s">
        <v>93</v>
      </c>
      <c r="F25" s="196" t="s">
        <v>94</v>
      </c>
      <c r="G25" s="197" t="s">
        <v>46</v>
      </c>
      <c r="H25" s="197" t="s">
        <v>139</v>
      </c>
      <c r="I25" s="198">
        <v>50000</v>
      </c>
      <c r="J25" s="198">
        <v>0</v>
      </c>
      <c r="K25" s="198">
        <v>0</v>
      </c>
      <c r="L25" s="198">
        <v>50000</v>
      </c>
      <c r="M25" s="199">
        <v>100000</v>
      </c>
      <c r="N25" s="198">
        <v>100000</v>
      </c>
      <c r="O25" s="198">
        <v>0</v>
      </c>
      <c r="P25" s="198">
        <v>0</v>
      </c>
      <c r="Q25" s="199">
        <v>50000</v>
      </c>
      <c r="R25" s="200">
        <v>200</v>
      </c>
      <c r="S25" s="200">
        <v>100</v>
      </c>
      <c r="T25" s="200">
        <v>6.6124954289472224E-2</v>
      </c>
      <c r="U25" s="199">
        <v>50000</v>
      </c>
      <c r="V25" s="199">
        <v>0</v>
      </c>
      <c r="W25" s="199">
        <v>0</v>
      </c>
      <c r="X25" s="199">
        <v>50000</v>
      </c>
      <c r="Y25" s="199">
        <v>27500</v>
      </c>
      <c r="Z25" s="198">
        <v>27500</v>
      </c>
      <c r="AA25" s="199">
        <v>0</v>
      </c>
      <c r="AB25" s="199">
        <v>0</v>
      </c>
      <c r="AC25" s="200">
        <v>55.000000000000007</v>
      </c>
      <c r="AD25" s="200">
        <v>100</v>
      </c>
      <c r="AE25" s="200">
        <v>1.7752960415894924E-2</v>
      </c>
      <c r="AF25" s="199">
        <v>72500</v>
      </c>
      <c r="AG25" s="200">
        <v>263.63636363636363</v>
      </c>
      <c r="AH25" s="200">
        <v>4.8371993873577296E-2</v>
      </c>
      <c r="AI25" s="198">
        <v>72500</v>
      </c>
      <c r="AJ25" s="307"/>
      <c r="AK25" s="307"/>
      <c r="AL25" s="307"/>
      <c r="AM25" s="307"/>
      <c r="AN25" s="307"/>
      <c r="AO25" s="307"/>
      <c r="AP25" s="308"/>
    </row>
    <row r="26" spans="1:42" ht="24" customHeight="1" x14ac:dyDescent="0.15">
      <c r="A26" s="194" t="s">
        <v>82</v>
      </c>
      <c r="B26" s="195" t="s">
        <v>59</v>
      </c>
      <c r="C26" s="195" t="s">
        <v>40</v>
      </c>
      <c r="D26" s="195" t="s">
        <v>40</v>
      </c>
      <c r="E26" s="195" t="s">
        <v>95</v>
      </c>
      <c r="F26" s="196" t="s">
        <v>96</v>
      </c>
      <c r="G26" s="197" t="s">
        <v>46</v>
      </c>
      <c r="H26" s="197" t="s">
        <v>190</v>
      </c>
      <c r="I26" s="198">
        <v>50000</v>
      </c>
      <c r="J26" s="198">
        <v>0</v>
      </c>
      <c r="K26" s="198">
        <v>0</v>
      </c>
      <c r="L26" s="198">
        <v>50000</v>
      </c>
      <c r="M26" s="199">
        <v>76000</v>
      </c>
      <c r="N26" s="198">
        <v>76000</v>
      </c>
      <c r="O26" s="198">
        <v>0</v>
      </c>
      <c r="P26" s="198">
        <v>0</v>
      </c>
      <c r="Q26" s="199">
        <v>26000</v>
      </c>
      <c r="R26" s="200">
        <v>152</v>
      </c>
      <c r="S26" s="200">
        <v>100</v>
      </c>
      <c r="T26" s="200">
        <v>5.0254965259998896E-2</v>
      </c>
      <c r="U26" s="199">
        <v>65000</v>
      </c>
      <c r="V26" s="199">
        <v>0</v>
      </c>
      <c r="W26" s="199">
        <v>0</v>
      </c>
      <c r="X26" s="199">
        <v>65000</v>
      </c>
      <c r="Y26" s="199">
        <v>63000</v>
      </c>
      <c r="Z26" s="198">
        <v>63000</v>
      </c>
      <c r="AA26" s="199">
        <v>0</v>
      </c>
      <c r="AB26" s="199">
        <v>0</v>
      </c>
      <c r="AC26" s="200">
        <v>96.92307692307692</v>
      </c>
      <c r="AD26" s="200">
        <v>100</v>
      </c>
      <c r="AE26" s="200">
        <v>4.0670418407322918E-2</v>
      </c>
      <c r="AF26" s="199">
        <v>13000</v>
      </c>
      <c r="AG26" s="200">
        <v>20.634920634920633</v>
      </c>
      <c r="AH26" s="200">
        <v>9.5845468526759778E-3</v>
      </c>
      <c r="AI26" s="198">
        <v>13000</v>
      </c>
      <c r="AJ26" s="307"/>
      <c r="AK26" s="307"/>
      <c r="AL26" s="307"/>
      <c r="AM26" s="307"/>
      <c r="AN26" s="307"/>
      <c r="AO26" s="307"/>
      <c r="AP26" s="308"/>
    </row>
    <row r="27" spans="1:42" ht="24" customHeight="1" x14ac:dyDescent="0.15">
      <c r="A27" s="194" t="s">
        <v>82</v>
      </c>
      <c r="B27" s="195" t="s">
        <v>59</v>
      </c>
      <c r="C27" s="195" t="s">
        <v>40</v>
      </c>
      <c r="D27" s="195" t="s">
        <v>40</v>
      </c>
      <c r="E27" s="195" t="s">
        <v>97</v>
      </c>
      <c r="F27" s="196" t="s">
        <v>98</v>
      </c>
      <c r="G27" s="197" t="s">
        <v>46</v>
      </c>
      <c r="H27" s="197" t="s">
        <v>139</v>
      </c>
      <c r="I27" s="198">
        <v>250000</v>
      </c>
      <c r="J27" s="198">
        <v>-250000</v>
      </c>
      <c r="K27" s="198">
        <v>0</v>
      </c>
      <c r="L27" s="198">
        <v>0</v>
      </c>
      <c r="M27" s="199">
        <v>0</v>
      </c>
      <c r="N27" s="198">
        <v>0</v>
      </c>
      <c r="O27" s="198">
        <v>0</v>
      </c>
      <c r="P27" s="198">
        <v>0</v>
      </c>
      <c r="Q27" s="199">
        <v>0</v>
      </c>
      <c r="R27" s="200" t="s">
        <v>38</v>
      </c>
      <c r="S27" s="200" t="s">
        <v>38</v>
      </c>
      <c r="T27" s="200">
        <v>0</v>
      </c>
      <c r="U27" s="199">
        <v>250000</v>
      </c>
      <c r="V27" s="199">
        <v>-250000</v>
      </c>
      <c r="W27" s="199">
        <v>0</v>
      </c>
      <c r="X27" s="199">
        <v>0</v>
      </c>
      <c r="Y27" s="199">
        <v>0</v>
      </c>
      <c r="Z27" s="198">
        <v>0</v>
      </c>
      <c r="AA27" s="199">
        <v>0</v>
      </c>
      <c r="AB27" s="199">
        <v>0</v>
      </c>
      <c r="AC27" s="200" t="s">
        <v>38</v>
      </c>
      <c r="AD27" s="200" t="s">
        <v>38</v>
      </c>
      <c r="AE27" s="200">
        <v>0</v>
      </c>
      <c r="AF27" s="199">
        <v>0</v>
      </c>
      <c r="AG27" s="200">
        <v>0</v>
      </c>
      <c r="AH27" s="200">
        <v>0</v>
      </c>
      <c r="AI27" s="198">
        <v>0</v>
      </c>
      <c r="AJ27" s="307"/>
      <c r="AK27" s="307"/>
      <c r="AL27" s="307"/>
      <c r="AM27" s="307"/>
      <c r="AN27" s="307"/>
      <c r="AO27" s="307"/>
      <c r="AP27" s="308"/>
    </row>
    <row r="28" spans="1:42" ht="24" customHeight="1" x14ac:dyDescent="0.15">
      <c r="A28" s="194" t="s">
        <v>82</v>
      </c>
      <c r="B28" s="195" t="s">
        <v>59</v>
      </c>
      <c r="C28" s="195" t="s">
        <v>40</v>
      </c>
      <c r="D28" s="195" t="s">
        <v>40</v>
      </c>
      <c r="E28" s="195" t="s">
        <v>99</v>
      </c>
      <c r="F28" s="196" t="s">
        <v>100</v>
      </c>
      <c r="G28" s="197" t="s">
        <v>46</v>
      </c>
      <c r="H28" s="197" t="s">
        <v>190</v>
      </c>
      <c r="I28" s="198">
        <v>600000</v>
      </c>
      <c r="J28" s="198">
        <v>0</v>
      </c>
      <c r="K28" s="198">
        <v>0</v>
      </c>
      <c r="L28" s="198">
        <v>600000</v>
      </c>
      <c r="M28" s="199">
        <v>440000</v>
      </c>
      <c r="N28" s="198">
        <v>440000</v>
      </c>
      <c r="O28" s="198">
        <v>0</v>
      </c>
      <c r="P28" s="198">
        <v>0</v>
      </c>
      <c r="Q28" s="199">
        <v>-160000</v>
      </c>
      <c r="R28" s="200">
        <v>73.333333333333329</v>
      </c>
      <c r="S28" s="200">
        <v>100</v>
      </c>
      <c r="T28" s="200">
        <v>0.29094979887367778</v>
      </c>
      <c r="U28" s="199">
        <v>800000</v>
      </c>
      <c r="V28" s="199">
        <v>-400000</v>
      </c>
      <c r="W28" s="199">
        <v>0</v>
      </c>
      <c r="X28" s="199">
        <v>400000</v>
      </c>
      <c r="Y28" s="199">
        <v>240000</v>
      </c>
      <c r="Z28" s="198">
        <v>240000</v>
      </c>
      <c r="AA28" s="199">
        <v>0</v>
      </c>
      <c r="AB28" s="199">
        <v>0</v>
      </c>
      <c r="AC28" s="200">
        <v>60</v>
      </c>
      <c r="AD28" s="200">
        <v>100</v>
      </c>
      <c r="AE28" s="200">
        <v>0.15493492726599206</v>
      </c>
      <c r="AF28" s="199">
        <v>200000</v>
      </c>
      <c r="AG28" s="200">
        <v>83.333333333333343</v>
      </c>
      <c r="AH28" s="200">
        <v>0.13601487160768572</v>
      </c>
      <c r="AI28" s="198">
        <v>200000</v>
      </c>
      <c r="AJ28" s="307"/>
      <c r="AK28" s="307"/>
      <c r="AL28" s="307"/>
      <c r="AM28" s="307"/>
      <c r="AN28" s="307"/>
      <c r="AO28" s="307"/>
      <c r="AP28" s="308"/>
    </row>
    <row r="29" spans="1:42" ht="24" customHeight="1" x14ac:dyDescent="0.15">
      <c r="A29" s="194" t="s">
        <v>82</v>
      </c>
      <c r="B29" s="195" t="s">
        <v>59</v>
      </c>
      <c r="C29" s="195" t="s">
        <v>40</v>
      </c>
      <c r="D29" s="195" t="s">
        <v>40</v>
      </c>
      <c r="E29" s="195" t="s">
        <v>101</v>
      </c>
      <c r="F29" s="196" t="s">
        <v>102</v>
      </c>
      <c r="G29" s="197" t="s">
        <v>46</v>
      </c>
      <c r="H29" s="197" t="s">
        <v>190</v>
      </c>
      <c r="I29" s="198">
        <v>17000</v>
      </c>
      <c r="J29" s="198">
        <v>0</v>
      </c>
      <c r="K29" s="198">
        <v>0</v>
      </c>
      <c r="L29" s="198">
        <v>17000</v>
      </c>
      <c r="M29" s="199">
        <v>15261</v>
      </c>
      <c r="N29" s="198">
        <v>15261</v>
      </c>
      <c r="O29" s="198">
        <v>0</v>
      </c>
      <c r="P29" s="198">
        <v>0</v>
      </c>
      <c r="Q29" s="199">
        <v>-1739</v>
      </c>
      <c r="R29" s="200">
        <v>89.770588235294113</v>
      </c>
      <c r="S29" s="200">
        <v>100</v>
      </c>
      <c r="T29" s="200">
        <v>1.0091329274116356E-2</v>
      </c>
      <c r="U29" s="199">
        <v>57000</v>
      </c>
      <c r="V29" s="199">
        <v>0</v>
      </c>
      <c r="W29" s="199">
        <v>0</v>
      </c>
      <c r="X29" s="199">
        <v>57000</v>
      </c>
      <c r="Y29" s="199">
        <v>10307</v>
      </c>
      <c r="Z29" s="198">
        <v>10307</v>
      </c>
      <c r="AA29" s="199">
        <v>0</v>
      </c>
      <c r="AB29" s="199">
        <v>0</v>
      </c>
      <c r="AC29" s="200">
        <v>18.082456140350878</v>
      </c>
      <c r="AD29" s="200">
        <v>100</v>
      </c>
      <c r="AE29" s="200">
        <v>6.6538095638774171E-3</v>
      </c>
      <c r="AF29" s="199">
        <v>4954</v>
      </c>
      <c r="AG29" s="200">
        <v>48.064422237314446</v>
      </c>
      <c r="AH29" s="200">
        <v>3.4375197102389388E-3</v>
      </c>
      <c r="AI29" s="198">
        <v>4954</v>
      </c>
      <c r="AJ29" s="307"/>
      <c r="AK29" s="307"/>
      <c r="AL29" s="307"/>
      <c r="AM29" s="307"/>
      <c r="AN29" s="307"/>
      <c r="AO29" s="307"/>
      <c r="AP29" s="308"/>
    </row>
    <row r="30" spans="1:42" ht="24" customHeight="1" x14ac:dyDescent="0.15">
      <c r="A30" s="194" t="s">
        <v>82</v>
      </c>
      <c r="B30" s="195" t="s">
        <v>59</v>
      </c>
      <c r="C30" s="195" t="s">
        <v>40</v>
      </c>
      <c r="D30" s="195" t="s">
        <v>40</v>
      </c>
      <c r="E30" s="195" t="s">
        <v>103</v>
      </c>
      <c r="F30" s="196" t="s">
        <v>104</v>
      </c>
      <c r="G30" s="197" t="s">
        <v>46</v>
      </c>
      <c r="H30" s="197" t="s">
        <v>190</v>
      </c>
      <c r="I30" s="198">
        <v>480000</v>
      </c>
      <c r="J30" s="198">
        <v>0</v>
      </c>
      <c r="K30" s="198">
        <v>0</v>
      </c>
      <c r="L30" s="198">
        <v>480000</v>
      </c>
      <c r="M30" s="199">
        <v>480000</v>
      </c>
      <c r="N30" s="198">
        <v>480000</v>
      </c>
      <c r="O30" s="198">
        <v>0</v>
      </c>
      <c r="P30" s="198">
        <v>0</v>
      </c>
      <c r="Q30" s="199">
        <v>0</v>
      </c>
      <c r="R30" s="200">
        <v>100</v>
      </c>
      <c r="S30" s="200">
        <v>100</v>
      </c>
      <c r="T30" s="200">
        <v>0.31739978058946666</v>
      </c>
      <c r="U30" s="199">
        <v>480000</v>
      </c>
      <c r="V30" s="199">
        <v>0</v>
      </c>
      <c r="W30" s="199">
        <v>0</v>
      </c>
      <c r="X30" s="199">
        <v>480000</v>
      </c>
      <c r="Y30" s="199">
        <v>480000</v>
      </c>
      <c r="Z30" s="198">
        <v>480000</v>
      </c>
      <c r="AA30" s="199">
        <v>0</v>
      </c>
      <c r="AB30" s="199">
        <v>0</v>
      </c>
      <c r="AC30" s="200">
        <v>100</v>
      </c>
      <c r="AD30" s="200">
        <v>100</v>
      </c>
      <c r="AE30" s="200">
        <v>0.30986985453198412</v>
      </c>
      <c r="AF30" s="199">
        <v>0</v>
      </c>
      <c r="AG30" s="200">
        <v>0</v>
      </c>
      <c r="AH30" s="200">
        <v>7.5299260574825388E-3</v>
      </c>
      <c r="AI30" s="198">
        <v>0</v>
      </c>
      <c r="AJ30" s="307"/>
      <c r="AK30" s="307"/>
      <c r="AL30" s="307"/>
      <c r="AM30" s="307"/>
      <c r="AN30" s="307"/>
      <c r="AO30" s="307"/>
      <c r="AP30" s="308"/>
    </row>
    <row r="31" spans="1:42" ht="24" customHeight="1" x14ac:dyDescent="0.15">
      <c r="A31" s="194" t="s">
        <v>82</v>
      </c>
      <c r="B31" s="195" t="s">
        <v>59</v>
      </c>
      <c r="C31" s="195" t="s">
        <v>40</v>
      </c>
      <c r="D31" s="195" t="s">
        <v>40</v>
      </c>
      <c r="E31" s="195" t="s">
        <v>105</v>
      </c>
      <c r="F31" s="196" t="s">
        <v>106</v>
      </c>
      <c r="G31" s="197" t="s">
        <v>46</v>
      </c>
      <c r="H31" s="197" t="s">
        <v>190</v>
      </c>
      <c r="I31" s="198">
        <v>60000</v>
      </c>
      <c r="J31" s="198">
        <v>0</v>
      </c>
      <c r="K31" s="198">
        <v>0</v>
      </c>
      <c r="L31" s="198">
        <v>60000</v>
      </c>
      <c r="M31" s="199">
        <v>60000</v>
      </c>
      <c r="N31" s="198">
        <v>60000</v>
      </c>
      <c r="O31" s="198">
        <v>0</v>
      </c>
      <c r="P31" s="198">
        <v>0</v>
      </c>
      <c r="Q31" s="199">
        <v>0</v>
      </c>
      <c r="R31" s="200">
        <v>100</v>
      </c>
      <c r="S31" s="200">
        <v>100</v>
      </c>
      <c r="T31" s="200">
        <v>3.9674972573683333E-2</v>
      </c>
      <c r="U31" s="199">
        <v>0</v>
      </c>
      <c r="V31" s="199">
        <v>0</v>
      </c>
      <c r="W31" s="199">
        <v>0</v>
      </c>
      <c r="X31" s="199">
        <v>0</v>
      </c>
      <c r="Y31" s="199">
        <v>0</v>
      </c>
      <c r="Z31" s="198">
        <v>0</v>
      </c>
      <c r="AA31" s="199">
        <v>0</v>
      </c>
      <c r="AB31" s="199">
        <v>0</v>
      </c>
      <c r="AC31" s="200" t="s">
        <v>38</v>
      </c>
      <c r="AD31" s="200" t="s">
        <v>38</v>
      </c>
      <c r="AE31" s="200">
        <v>0</v>
      </c>
      <c r="AF31" s="199">
        <v>60000</v>
      </c>
      <c r="AG31" s="200" t="s">
        <v>193</v>
      </c>
      <c r="AH31" s="200">
        <v>3.9674972573683333E-2</v>
      </c>
      <c r="AI31" s="198">
        <v>60000</v>
      </c>
      <c r="AJ31" s="307"/>
      <c r="AK31" s="307"/>
      <c r="AL31" s="307"/>
      <c r="AM31" s="307"/>
      <c r="AN31" s="307"/>
      <c r="AO31" s="307"/>
      <c r="AP31" s="308"/>
    </row>
    <row r="32" spans="1:42" ht="24" customHeight="1" x14ac:dyDescent="0.15">
      <c r="A32" s="390" t="s">
        <v>107</v>
      </c>
      <c r="B32" s="391"/>
      <c r="C32" s="391"/>
      <c r="D32" s="391"/>
      <c r="E32" s="391"/>
      <c r="F32" s="391"/>
      <c r="G32" s="391"/>
      <c r="H32" s="391"/>
      <c r="I32" s="203">
        <v>16818000</v>
      </c>
      <c r="J32" s="203">
        <v>167029000</v>
      </c>
      <c r="K32" s="203">
        <v>7349000</v>
      </c>
      <c r="L32" s="203">
        <v>191196000</v>
      </c>
      <c r="M32" s="204"/>
      <c r="N32" s="203">
        <v>151228838</v>
      </c>
      <c r="O32" s="203">
        <v>151228838</v>
      </c>
      <c r="P32" s="203">
        <v>151228838</v>
      </c>
      <c r="Q32" s="204"/>
      <c r="R32" s="204"/>
      <c r="S32" s="204"/>
      <c r="T32" s="204"/>
      <c r="U32" s="204"/>
      <c r="V32" s="204"/>
      <c r="W32" s="204"/>
      <c r="X32" s="204"/>
      <c r="Y32" s="204"/>
      <c r="Z32" s="203">
        <v>154903742</v>
      </c>
      <c r="AA32" s="204"/>
      <c r="AB32" s="204"/>
      <c r="AC32" s="204"/>
      <c r="AD32" s="204"/>
      <c r="AE32" s="204"/>
      <c r="AF32" s="204"/>
      <c r="AG32" s="204"/>
      <c r="AH32" s="204"/>
      <c r="AI32" s="203">
        <f>N32-Z32</f>
        <v>-3674904</v>
      </c>
      <c r="AJ32" s="309"/>
      <c r="AK32" s="309"/>
      <c r="AL32" s="309"/>
      <c r="AM32" s="309"/>
      <c r="AN32" s="309"/>
      <c r="AO32" s="309"/>
      <c r="AP32" s="310"/>
    </row>
    <row r="33" spans="1:42" ht="40.5" customHeight="1" x14ac:dyDescent="0.15">
      <c r="A33" s="160"/>
      <c r="B33" s="160"/>
      <c r="C33" s="160"/>
      <c r="D33" s="160"/>
      <c r="E33" s="160"/>
      <c r="F33" s="98"/>
      <c r="G33" s="161"/>
      <c r="H33" s="161"/>
      <c r="I33" s="162"/>
      <c r="J33" s="162"/>
      <c r="K33" s="162"/>
      <c r="L33" s="162"/>
      <c r="M33" s="168"/>
      <c r="N33" s="162"/>
      <c r="O33" s="162"/>
      <c r="P33" s="162"/>
      <c r="Q33" s="168"/>
      <c r="R33" s="168"/>
      <c r="S33" s="168"/>
      <c r="T33" s="168"/>
      <c r="U33" s="168"/>
      <c r="V33" s="168"/>
      <c r="W33" s="168"/>
      <c r="X33" s="168"/>
      <c r="Y33" s="168"/>
      <c r="Z33" s="162"/>
      <c r="AA33" s="168"/>
      <c r="AB33" s="168"/>
      <c r="AC33" s="168"/>
      <c r="AD33" s="168"/>
      <c r="AE33" s="168"/>
      <c r="AF33" s="168"/>
      <c r="AG33" s="168"/>
      <c r="AH33" s="168"/>
      <c r="AI33" s="163"/>
      <c r="AJ33" s="311"/>
      <c r="AK33" s="311"/>
      <c r="AL33" s="311"/>
      <c r="AM33" s="311"/>
      <c r="AN33" s="311"/>
      <c r="AO33" s="311"/>
      <c r="AP33" s="311"/>
    </row>
    <row r="34" spans="1:42" ht="40.5" customHeight="1" x14ac:dyDescent="0.15">
      <c r="A34" s="153" t="s">
        <v>151</v>
      </c>
      <c r="B34" s="154" t="s">
        <v>152</v>
      </c>
      <c r="C34" s="154" t="s">
        <v>153</v>
      </c>
      <c r="D34" s="155" t="s">
        <v>154</v>
      </c>
      <c r="E34" s="155" t="s">
        <v>155</v>
      </c>
      <c r="F34" s="155" t="s">
        <v>156</v>
      </c>
      <c r="G34" s="154" t="s">
        <v>157</v>
      </c>
      <c r="H34" s="154" t="s">
        <v>158</v>
      </c>
      <c r="I34" s="155" t="s">
        <v>159</v>
      </c>
      <c r="J34" s="155" t="s">
        <v>160</v>
      </c>
      <c r="K34" s="154" t="s">
        <v>161</v>
      </c>
      <c r="L34" s="155" t="s">
        <v>162</v>
      </c>
      <c r="M34" s="169"/>
      <c r="N34" s="154" t="s">
        <v>168</v>
      </c>
      <c r="O34" s="154"/>
      <c r="P34" s="154"/>
      <c r="Q34" s="169"/>
      <c r="R34" s="169"/>
      <c r="S34" s="169"/>
      <c r="T34" s="169"/>
      <c r="U34" s="169"/>
      <c r="V34" s="169"/>
      <c r="W34" s="169"/>
      <c r="X34" s="169"/>
      <c r="Y34" s="169"/>
      <c r="Z34" s="154" t="s">
        <v>169</v>
      </c>
      <c r="AA34" s="169"/>
      <c r="AB34" s="169"/>
      <c r="AC34" s="169"/>
      <c r="AD34" s="169"/>
      <c r="AE34" s="169"/>
      <c r="AF34" s="169"/>
      <c r="AG34" s="169"/>
      <c r="AH34" s="169"/>
      <c r="AI34" s="154" t="s">
        <v>170</v>
      </c>
      <c r="AJ34" s="312" t="s">
        <v>163</v>
      </c>
      <c r="AK34" s="312" t="s">
        <v>195</v>
      </c>
      <c r="AL34" s="312" t="s">
        <v>171</v>
      </c>
      <c r="AM34" s="312" t="s">
        <v>164</v>
      </c>
      <c r="AN34" s="312" t="s">
        <v>165</v>
      </c>
      <c r="AO34" s="312" t="s">
        <v>166</v>
      </c>
      <c r="AP34" s="313" t="s">
        <v>167</v>
      </c>
    </row>
    <row r="35" spans="1:42" ht="24" customHeight="1" x14ac:dyDescent="0.15">
      <c r="A35" s="156" t="s">
        <v>73</v>
      </c>
      <c r="B35" s="92" t="s">
        <v>38</v>
      </c>
      <c r="C35" s="92" t="s">
        <v>38</v>
      </c>
      <c r="D35" s="92" t="s">
        <v>38</v>
      </c>
      <c r="E35" s="92" t="s">
        <v>38</v>
      </c>
      <c r="F35" s="93" t="s">
        <v>74</v>
      </c>
      <c r="G35" s="94" t="s">
        <v>38</v>
      </c>
      <c r="H35" s="94"/>
      <c r="I35" s="164">
        <v>686000</v>
      </c>
      <c r="J35" s="164">
        <v>12000</v>
      </c>
      <c r="K35" s="164">
        <v>0</v>
      </c>
      <c r="L35" s="164">
        <v>698000</v>
      </c>
      <c r="M35" s="164">
        <v>661107</v>
      </c>
      <c r="N35" s="164">
        <v>661107</v>
      </c>
      <c r="O35" s="164">
        <v>0</v>
      </c>
      <c r="P35" s="164">
        <v>0</v>
      </c>
      <c r="Q35" s="164">
        <v>-36893</v>
      </c>
      <c r="R35" s="172" t="s">
        <v>38</v>
      </c>
      <c r="S35" s="172" t="s">
        <v>38</v>
      </c>
      <c r="T35" s="172" t="s">
        <v>38</v>
      </c>
      <c r="U35" s="164">
        <v>151000</v>
      </c>
      <c r="V35" s="164">
        <v>18000</v>
      </c>
      <c r="W35" s="164">
        <v>0</v>
      </c>
      <c r="X35" s="164">
        <v>169000</v>
      </c>
      <c r="Y35" s="164">
        <v>165790</v>
      </c>
      <c r="Z35" s="164">
        <v>165790</v>
      </c>
      <c r="AA35" s="164">
        <v>0</v>
      </c>
      <c r="AB35" s="164">
        <v>0</v>
      </c>
      <c r="AC35" s="172" t="s">
        <v>38</v>
      </c>
      <c r="AD35" s="172" t="s">
        <v>38</v>
      </c>
      <c r="AE35" s="172" t="s">
        <v>38</v>
      </c>
      <c r="AF35" s="164">
        <v>495317</v>
      </c>
      <c r="AG35" s="172" t="s">
        <v>38</v>
      </c>
      <c r="AH35" s="172" t="s">
        <v>38</v>
      </c>
      <c r="AI35" s="164">
        <v>495317</v>
      </c>
      <c r="AJ35" s="314"/>
      <c r="AK35" s="314"/>
      <c r="AL35" s="314"/>
      <c r="AM35" s="314"/>
      <c r="AN35" s="314"/>
      <c r="AO35" s="314"/>
      <c r="AP35" s="315"/>
    </row>
    <row r="36" spans="1:42" ht="24" customHeight="1" x14ac:dyDescent="0.15">
      <c r="A36" s="158" t="s">
        <v>73</v>
      </c>
      <c r="B36" s="95" t="s">
        <v>64</v>
      </c>
      <c r="C36" s="95" t="s">
        <v>40</v>
      </c>
      <c r="D36" s="95" t="s">
        <v>59</v>
      </c>
      <c r="E36" s="95" t="s">
        <v>61</v>
      </c>
      <c r="F36" s="96" t="s">
        <v>122</v>
      </c>
      <c r="G36" s="97" t="s">
        <v>123</v>
      </c>
      <c r="H36" s="97" t="s">
        <v>142</v>
      </c>
      <c r="I36" s="157">
        <v>6000</v>
      </c>
      <c r="J36" s="157">
        <v>1000</v>
      </c>
      <c r="K36" s="157">
        <v>0</v>
      </c>
      <c r="L36" s="157">
        <v>7000</v>
      </c>
      <c r="M36" s="166">
        <v>7000</v>
      </c>
      <c r="N36" s="157">
        <v>7000</v>
      </c>
      <c r="O36" s="157">
        <v>0</v>
      </c>
      <c r="P36" s="157">
        <v>0</v>
      </c>
      <c r="Q36" s="166">
        <v>0</v>
      </c>
      <c r="R36" s="171" t="s">
        <v>38</v>
      </c>
      <c r="S36" s="171" t="s">
        <v>38</v>
      </c>
      <c r="T36" s="171" t="s">
        <v>38</v>
      </c>
      <c r="U36" s="166">
        <v>6000</v>
      </c>
      <c r="V36" s="166">
        <v>0</v>
      </c>
      <c r="W36" s="166">
        <v>0</v>
      </c>
      <c r="X36" s="166">
        <v>6000</v>
      </c>
      <c r="Y36" s="166">
        <v>6500</v>
      </c>
      <c r="Z36" s="157">
        <v>6500</v>
      </c>
      <c r="AA36" s="166">
        <v>0</v>
      </c>
      <c r="AB36" s="166">
        <v>0</v>
      </c>
      <c r="AC36" s="171" t="s">
        <v>38</v>
      </c>
      <c r="AD36" s="171" t="s">
        <v>38</v>
      </c>
      <c r="AE36" s="171" t="s">
        <v>38</v>
      </c>
      <c r="AF36" s="166">
        <v>500</v>
      </c>
      <c r="AG36" s="171" t="s">
        <v>38</v>
      </c>
      <c r="AH36" s="171" t="s">
        <v>38</v>
      </c>
      <c r="AI36" s="157">
        <f t="shared" ref="AI36:AI44" si="4">N36-Z36</f>
        <v>500</v>
      </c>
      <c r="AJ36" s="316"/>
      <c r="AK36" s="316"/>
      <c r="AL36" s="316"/>
      <c r="AM36" s="316"/>
      <c r="AN36" s="316"/>
      <c r="AO36" s="316"/>
      <c r="AP36" s="317"/>
    </row>
    <row r="37" spans="1:42" ht="24" customHeight="1" x14ac:dyDescent="0.15">
      <c r="A37" s="158" t="s">
        <v>73</v>
      </c>
      <c r="B37" s="95" t="s">
        <v>64</v>
      </c>
      <c r="C37" s="95" t="s">
        <v>40</v>
      </c>
      <c r="D37" s="95" t="s">
        <v>59</v>
      </c>
      <c r="E37" s="95" t="s">
        <v>124</v>
      </c>
      <c r="F37" s="96" t="s">
        <v>125</v>
      </c>
      <c r="G37" s="97" t="s">
        <v>123</v>
      </c>
      <c r="H37" s="97" t="s">
        <v>142</v>
      </c>
      <c r="I37" s="157">
        <v>55000</v>
      </c>
      <c r="J37" s="157">
        <v>4000</v>
      </c>
      <c r="K37" s="157">
        <v>0</v>
      </c>
      <c r="L37" s="157">
        <v>59000</v>
      </c>
      <c r="M37" s="166">
        <v>59000</v>
      </c>
      <c r="N37" s="157">
        <v>59000</v>
      </c>
      <c r="O37" s="157">
        <v>0</v>
      </c>
      <c r="P37" s="157">
        <v>0</v>
      </c>
      <c r="Q37" s="166">
        <v>0</v>
      </c>
      <c r="R37" s="171" t="s">
        <v>38</v>
      </c>
      <c r="S37" s="171" t="s">
        <v>38</v>
      </c>
      <c r="T37" s="171" t="s">
        <v>38</v>
      </c>
      <c r="U37" s="166">
        <v>55000</v>
      </c>
      <c r="V37" s="166">
        <v>3000</v>
      </c>
      <c r="W37" s="166">
        <v>0</v>
      </c>
      <c r="X37" s="166">
        <v>58000</v>
      </c>
      <c r="Y37" s="166">
        <v>58000</v>
      </c>
      <c r="Z37" s="157">
        <v>58000</v>
      </c>
      <c r="AA37" s="166">
        <v>0</v>
      </c>
      <c r="AB37" s="166">
        <v>0</v>
      </c>
      <c r="AC37" s="171" t="s">
        <v>38</v>
      </c>
      <c r="AD37" s="171" t="s">
        <v>38</v>
      </c>
      <c r="AE37" s="171" t="s">
        <v>38</v>
      </c>
      <c r="AF37" s="166">
        <v>1000</v>
      </c>
      <c r="AG37" s="171" t="s">
        <v>38</v>
      </c>
      <c r="AH37" s="171" t="s">
        <v>38</v>
      </c>
      <c r="AI37" s="157">
        <f t="shared" si="4"/>
        <v>1000</v>
      </c>
      <c r="AJ37" s="316"/>
      <c r="AK37" s="316"/>
      <c r="AL37" s="316"/>
      <c r="AM37" s="316"/>
      <c r="AN37" s="316"/>
      <c r="AO37" s="316"/>
      <c r="AP37" s="317"/>
    </row>
    <row r="38" spans="1:42" ht="24" customHeight="1" x14ac:dyDescent="0.15">
      <c r="A38" s="158" t="s">
        <v>73</v>
      </c>
      <c r="B38" s="95" t="s">
        <v>64</v>
      </c>
      <c r="C38" s="95" t="s">
        <v>40</v>
      </c>
      <c r="D38" s="95" t="s">
        <v>59</v>
      </c>
      <c r="E38" s="95" t="s">
        <v>52</v>
      </c>
      <c r="F38" s="96" t="s">
        <v>126</v>
      </c>
      <c r="G38" s="97" t="s">
        <v>123</v>
      </c>
      <c r="H38" s="97" t="s">
        <v>142</v>
      </c>
      <c r="I38" s="157">
        <v>0</v>
      </c>
      <c r="J38" s="157">
        <v>0</v>
      </c>
      <c r="K38" s="157">
        <v>0</v>
      </c>
      <c r="L38" s="157">
        <v>0</v>
      </c>
      <c r="M38" s="166">
        <v>0</v>
      </c>
      <c r="N38" s="157">
        <v>0</v>
      </c>
      <c r="O38" s="157">
        <v>0</v>
      </c>
      <c r="P38" s="157">
        <v>0</v>
      </c>
      <c r="Q38" s="166">
        <v>0</v>
      </c>
      <c r="R38" s="171" t="s">
        <v>38</v>
      </c>
      <c r="S38" s="171" t="s">
        <v>38</v>
      </c>
      <c r="T38" s="171" t="s">
        <v>38</v>
      </c>
      <c r="U38" s="166">
        <v>60000</v>
      </c>
      <c r="V38" s="166">
        <v>9000</v>
      </c>
      <c r="W38" s="166">
        <v>0</v>
      </c>
      <c r="X38" s="166">
        <v>69000</v>
      </c>
      <c r="Y38" s="166">
        <v>65290</v>
      </c>
      <c r="Z38" s="157">
        <v>65290</v>
      </c>
      <c r="AA38" s="166">
        <v>0</v>
      </c>
      <c r="AB38" s="166">
        <v>0</v>
      </c>
      <c r="AC38" s="171" t="s">
        <v>38</v>
      </c>
      <c r="AD38" s="171" t="s">
        <v>38</v>
      </c>
      <c r="AE38" s="171" t="s">
        <v>38</v>
      </c>
      <c r="AF38" s="166">
        <v>-65290</v>
      </c>
      <c r="AG38" s="171" t="s">
        <v>38</v>
      </c>
      <c r="AH38" s="171" t="s">
        <v>38</v>
      </c>
      <c r="AI38" s="157">
        <f t="shared" si="4"/>
        <v>-65290</v>
      </c>
      <c r="AJ38" s="316"/>
      <c r="AK38" s="316"/>
      <c r="AL38" s="316"/>
      <c r="AM38" s="316"/>
      <c r="AN38" s="316"/>
      <c r="AO38" s="316"/>
      <c r="AP38" s="317"/>
    </row>
    <row r="39" spans="1:42" ht="24" customHeight="1" x14ac:dyDescent="0.15">
      <c r="A39" s="158" t="s">
        <v>73</v>
      </c>
      <c r="B39" s="95" t="s">
        <v>64</v>
      </c>
      <c r="C39" s="95" t="s">
        <v>40</v>
      </c>
      <c r="D39" s="95" t="s">
        <v>59</v>
      </c>
      <c r="E39" s="95" t="s">
        <v>127</v>
      </c>
      <c r="F39" s="96" t="s">
        <v>128</v>
      </c>
      <c r="G39" s="97" t="s">
        <v>123</v>
      </c>
      <c r="H39" s="97" t="s">
        <v>142</v>
      </c>
      <c r="I39" s="157">
        <v>260000</v>
      </c>
      <c r="J39" s="157">
        <v>15000</v>
      </c>
      <c r="K39" s="157">
        <v>0</v>
      </c>
      <c r="L39" s="157">
        <v>275000</v>
      </c>
      <c r="M39" s="166">
        <v>243095</v>
      </c>
      <c r="N39" s="157">
        <v>243095</v>
      </c>
      <c r="O39" s="157">
        <v>0</v>
      </c>
      <c r="P39" s="157">
        <v>0</v>
      </c>
      <c r="Q39" s="166">
        <v>-31905</v>
      </c>
      <c r="R39" s="171" t="s">
        <v>38</v>
      </c>
      <c r="S39" s="171" t="s">
        <v>38</v>
      </c>
      <c r="T39" s="171" t="s">
        <v>38</v>
      </c>
      <c r="U39" s="166">
        <v>0</v>
      </c>
      <c r="V39" s="166">
        <v>0</v>
      </c>
      <c r="W39" s="166">
        <v>0</v>
      </c>
      <c r="X39" s="166">
        <v>0</v>
      </c>
      <c r="Y39" s="166">
        <v>0</v>
      </c>
      <c r="Z39" s="157">
        <v>0</v>
      </c>
      <c r="AA39" s="166">
        <v>0</v>
      </c>
      <c r="AB39" s="166">
        <v>0</v>
      </c>
      <c r="AC39" s="171" t="s">
        <v>38</v>
      </c>
      <c r="AD39" s="171" t="s">
        <v>38</v>
      </c>
      <c r="AE39" s="171" t="s">
        <v>38</v>
      </c>
      <c r="AF39" s="166">
        <v>243095</v>
      </c>
      <c r="AG39" s="171" t="s">
        <v>38</v>
      </c>
      <c r="AH39" s="171" t="s">
        <v>38</v>
      </c>
      <c r="AI39" s="157">
        <f t="shared" si="4"/>
        <v>243095</v>
      </c>
      <c r="AJ39" s="316"/>
      <c r="AK39" s="316"/>
      <c r="AL39" s="316"/>
      <c r="AM39" s="316"/>
      <c r="AN39" s="316"/>
      <c r="AO39" s="316"/>
      <c r="AP39" s="317"/>
    </row>
    <row r="40" spans="1:42" ht="24" customHeight="1" x14ac:dyDescent="0.15">
      <c r="A40" s="158" t="s">
        <v>73</v>
      </c>
      <c r="B40" s="95" t="s">
        <v>64</v>
      </c>
      <c r="C40" s="95" t="s">
        <v>40</v>
      </c>
      <c r="D40" s="95" t="s">
        <v>59</v>
      </c>
      <c r="E40" s="95" t="s">
        <v>129</v>
      </c>
      <c r="F40" s="96" t="s">
        <v>130</v>
      </c>
      <c r="G40" s="97" t="s">
        <v>123</v>
      </c>
      <c r="H40" s="97" t="s">
        <v>142</v>
      </c>
      <c r="I40" s="157">
        <v>0</v>
      </c>
      <c r="J40" s="157">
        <v>4000</v>
      </c>
      <c r="K40" s="157">
        <v>0</v>
      </c>
      <c r="L40" s="157">
        <v>4000</v>
      </c>
      <c r="M40" s="166">
        <v>4000</v>
      </c>
      <c r="N40" s="157">
        <v>4000</v>
      </c>
      <c r="O40" s="157">
        <v>0</v>
      </c>
      <c r="P40" s="157">
        <v>0</v>
      </c>
      <c r="Q40" s="166">
        <v>0</v>
      </c>
      <c r="R40" s="171" t="s">
        <v>38</v>
      </c>
      <c r="S40" s="171" t="s">
        <v>38</v>
      </c>
      <c r="T40" s="171" t="s">
        <v>38</v>
      </c>
      <c r="U40" s="166">
        <v>4000</v>
      </c>
      <c r="V40" s="166">
        <v>0</v>
      </c>
      <c r="W40" s="166">
        <v>0</v>
      </c>
      <c r="X40" s="166">
        <v>4000</v>
      </c>
      <c r="Y40" s="166">
        <v>4000</v>
      </c>
      <c r="Z40" s="157">
        <v>4000</v>
      </c>
      <c r="AA40" s="166">
        <v>0</v>
      </c>
      <c r="AB40" s="166">
        <v>0</v>
      </c>
      <c r="AC40" s="171" t="s">
        <v>38</v>
      </c>
      <c r="AD40" s="171" t="s">
        <v>38</v>
      </c>
      <c r="AE40" s="171" t="s">
        <v>38</v>
      </c>
      <c r="AF40" s="166">
        <v>0</v>
      </c>
      <c r="AG40" s="171" t="s">
        <v>38</v>
      </c>
      <c r="AH40" s="171" t="s">
        <v>38</v>
      </c>
      <c r="AI40" s="157">
        <f t="shared" si="4"/>
        <v>0</v>
      </c>
      <c r="AJ40" s="316"/>
      <c r="AK40" s="316"/>
      <c r="AL40" s="316"/>
      <c r="AM40" s="316"/>
      <c r="AN40" s="316"/>
      <c r="AO40" s="316"/>
      <c r="AP40" s="317"/>
    </row>
    <row r="41" spans="1:42" ht="24" customHeight="1" x14ac:dyDescent="0.15">
      <c r="A41" s="158" t="s">
        <v>73</v>
      </c>
      <c r="B41" s="95" t="s">
        <v>64</v>
      </c>
      <c r="C41" s="95" t="s">
        <v>40</v>
      </c>
      <c r="D41" s="95" t="s">
        <v>59</v>
      </c>
      <c r="E41" s="95" t="s">
        <v>131</v>
      </c>
      <c r="F41" s="96" t="s">
        <v>132</v>
      </c>
      <c r="G41" s="97" t="s">
        <v>123</v>
      </c>
      <c r="H41" s="97" t="s">
        <v>142</v>
      </c>
      <c r="I41" s="157">
        <v>365000</v>
      </c>
      <c r="J41" s="157">
        <v>-18000</v>
      </c>
      <c r="K41" s="157">
        <v>0</v>
      </c>
      <c r="L41" s="157">
        <v>347000</v>
      </c>
      <c r="M41" s="166">
        <v>347000</v>
      </c>
      <c r="N41" s="157">
        <v>347000</v>
      </c>
      <c r="O41" s="157">
        <v>0</v>
      </c>
      <c r="P41" s="157">
        <v>0</v>
      </c>
      <c r="Q41" s="166">
        <v>0</v>
      </c>
      <c r="R41" s="171" t="s">
        <v>38</v>
      </c>
      <c r="S41" s="171" t="s">
        <v>38</v>
      </c>
      <c r="T41" s="171" t="s">
        <v>38</v>
      </c>
      <c r="U41" s="166">
        <v>0</v>
      </c>
      <c r="V41" s="166">
        <v>0</v>
      </c>
      <c r="W41" s="166">
        <v>0</v>
      </c>
      <c r="X41" s="166">
        <v>0</v>
      </c>
      <c r="Y41" s="166">
        <v>0</v>
      </c>
      <c r="Z41" s="157">
        <v>0</v>
      </c>
      <c r="AA41" s="166">
        <v>0</v>
      </c>
      <c r="AB41" s="166">
        <v>0</v>
      </c>
      <c r="AC41" s="171" t="s">
        <v>38</v>
      </c>
      <c r="AD41" s="171" t="s">
        <v>38</v>
      </c>
      <c r="AE41" s="171" t="s">
        <v>38</v>
      </c>
      <c r="AF41" s="166">
        <v>347000</v>
      </c>
      <c r="AG41" s="171" t="s">
        <v>38</v>
      </c>
      <c r="AH41" s="171" t="s">
        <v>38</v>
      </c>
      <c r="AI41" s="157">
        <f t="shared" si="4"/>
        <v>347000</v>
      </c>
      <c r="AJ41" s="316"/>
      <c r="AK41" s="316"/>
      <c r="AL41" s="316"/>
      <c r="AM41" s="316"/>
      <c r="AN41" s="316"/>
      <c r="AO41" s="316"/>
      <c r="AP41" s="317"/>
    </row>
    <row r="42" spans="1:42" ht="24" customHeight="1" x14ac:dyDescent="0.15">
      <c r="A42" s="158" t="s">
        <v>73</v>
      </c>
      <c r="B42" s="95" t="s">
        <v>64</v>
      </c>
      <c r="C42" s="95" t="s">
        <v>40</v>
      </c>
      <c r="D42" s="95" t="s">
        <v>59</v>
      </c>
      <c r="E42" s="95" t="s">
        <v>133</v>
      </c>
      <c r="F42" s="96" t="s">
        <v>134</v>
      </c>
      <c r="G42" s="97" t="s">
        <v>123</v>
      </c>
      <c r="H42" s="97" t="s">
        <v>142</v>
      </c>
      <c r="I42" s="157">
        <v>0</v>
      </c>
      <c r="J42" s="157">
        <v>3000</v>
      </c>
      <c r="K42" s="157">
        <v>0</v>
      </c>
      <c r="L42" s="157">
        <v>3000</v>
      </c>
      <c r="M42" s="166">
        <v>1012</v>
      </c>
      <c r="N42" s="157">
        <v>1012</v>
      </c>
      <c r="O42" s="157">
        <v>0</v>
      </c>
      <c r="P42" s="157">
        <v>0</v>
      </c>
      <c r="Q42" s="166">
        <v>-1988</v>
      </c>
      <c r="R42" s="171" t="s">
        <v>38</v>
      </c>
      <c r="S42" s="171" t="s">
        <v>38</v>
      </c>
      <c r="T42" s="171" t="s">
        <v>38</v>
      </c>
      <c r="U42" s="166">
        <v>0</v>
      </c>
      <c r="V42" s="166">
        <v>0</v>
      </c>
      <c r="W42" s="166">
        <v>0</v>
      </c>
      <c r="X42" s="166">
        <v>0</v>
      </c>
      <c r="Y42" s="166">
        <v>0</v>
      </c>
      <c r="Z42" s="157">
        <v>0</v>
      </c>
      <c r="AA42" s="166">
        <v>0</v>
      </c>
      <c r="AB42" s="166">
        <v>0</v>
      </c>
      <c r="AC42" s="171" t="s">
        <v>38</v>
      </c>
      <c r="AD42" s="171" t="s">
        <v>38</v>
      </c>
      <c r="AE42" s="171" t="s">
        <v>38</v>
      </c>
      <c r="AF42" s="166">
        <v>1012</v>
      </c>
      <c r="AG42" s="171" t="s">
        <v>38</v>
      </c>
      <c r="AH42" s="171" t="s">
        <v>38</v>
      </c>
      <c r="AI42" s="157">
        <f t="shared" si="4"/>
        <v>1012</v>
      </c>
      <c r="AJ42" s="316"/>
      <c r="AK42" s="316"/>
      <c r="AL42" s="316"/>
      <c r="AM42" s="316"/>
      <c r="AN42" s="316"/>
      <c r="AO42" s="316"/>
      <c r="AP42" s="317"/>
    </row>
    <row r="43" spans="1:42" ht="24" customHeight="1" x14ac:dyDescent="0.15">
      <c r="A43" s="158" t="s">
        <v>73</v>
      </c>
      <c r="B43" s="95" t="s">
        <v>64</v>
      </c>
      <c r="C43" s="95" t="s">
        <v>40</v>
      </c>
      <c r="D43" s="95" t="s">
        <v>59</v>
      </c>
      <c r="E43" s="95" t="s">
        <v>135</v>
      </c>
      <c r="F43" s="96" t="s">
        <v>136</v>
      </c>
      <c r="G43" s="97" t="s">
        <v>123</v>
      </c>
      <c r="H43" s="97" t="s">
        <v>142</v>
      </c>
      <c r="I43" s="157">
        <v>0</v>
      </c>
      <c r="J43" s="157">
        <v>0</v>
      </c>
      <c r="K43" s="157">
        <v>0</v>
      </c>
      <c r="L43" s="157">
        <v>0</v>
      </c>
      <c r="M43" s="166">
        <v>0</v>
      </c>
      <c r="N43" s="157">
        <v>0</v>
      </c>
      <c r="O43" s="157">
        <v>0</v>
      </c>
      <c r="P43" s="157">
        <v>0</v>
      </c>
      <c r="Q43" s="166">
        <v>0</v>
      </c>
      <c r="R43" s="171" t="s">
        <v>38</v>
      </c>
      <c r="S43" s="171" t="s">
        <v>38</v>
      </c>
      <c r="T43" s="171" t="s">
        <v>38</v>
      </c>
      <c r="U43" s="166">
        <v>26000</v>
      </c>
      <c r="V43" s="166">
        <v>6000</v>
      </c>
      <c r="W43" s="166">
        <v>0</v>
      </c>
      <c r="X43" s="166">
        <v>32000</v>
      </c>
      <c r="Y43" s="166">
        <v>32000</v>
      </c>
      <c r="Z43" s="157">
        <v>32000</v>
      </c>
      <c r="AA43" s="166">
        <v>0</v>
      </c>
      <c r="AB43" s="166">
        <v>0</v>
      </c>
      <c r="AC43" s="171" t="s">
        <v>38</v>
      </c>
      <c r="AD43" s="171" t="s">
        <v>38</v>
      </c>
      <c r="AE43" s="171" t="s">
        <v>38</v>
      </c>
      <c r="AF43" s="166">
        <v>-32000</v>
      </c>
      <c r="AG43" s="171" t="s">
        <v>38</v>
      </c>
      <c r="AH43" s="171" t="s">
        <v>38</v>
      </c>
      <c r="AI43" s="157">
        <f t="shared" si="4"/>
        <v>-32000</v>
      </c>
      <c r="AJ43" s="316"/>
      <c r="AK43" s="316"/>
      <c r="AL43" s="316"/>
      <c r="AM43" s="316"/>
      <c r="AN43" s="316"/>
      <c r="AO43" s="316"/>
      <c r="AP43" s="317"/>
    </row>
    <row r="44" spans="1:42" ht="24" customHeight="1" x14ac:dyDescent="0.15">
      <c r="A44" s="158" t="s">
        <v>73</v>
      </c>
      <c r="B44" s="95" t="s">
        <v>64</v>
      </c>
      <c r="C44" s="95" t="s">
        <v>40</v>
      </c>
      <c r="D44" s="95" t="s">
        <v>59</v>
      </c>
      <c r="E44" s="95" t="s">
        <v>137</v>
      </c>
      <c r="F44" s="96" t="s">
        <v>138</v>
      </c>
      <c r="G44" s="97" t="s">
        <v>123</v>
      </c>
      <c r="H44" s="97" t="s">
        <v>142</v>
      </c>
      <c r="I44" s="157">
        <v>0</v>
      </c>
      <c r="J44" s="157">
        <v>3000</v>
      </c>
      <c r="K44" s="157">
        <v>0</v>
      </c>
      <c r="L44" s="157">
        <v>3000</v>
      </c>
      <c r="M44" s="166">
        <v>0</v>
      </c>
      <c r="N44" s="157">
        <v>0</v>
      </c>
      <c r="O44" s="157">
        <v>0</v>
      </c>
      <c r="P44" s="157">
        <v>0</v>
      </c>
      <c r="Q44" s="166">
        <v>-3000</v>
      </c>
      <c r="R44" s="171" t="s">
        <v>38</v>
      </c>
      <c r="S44" s="171" t="s">
        <v>38</v>
      </c>
      <c r="T44" s="171" t="s">
        <v>38</v>
      </c>
      <c r="U44" s="166" t="s">
        <v>38</v>
      </c>
      <c r="V44" s="166" t="s">
        <v>38</v>
      </c>
      <c r="W44" s="166" t="s">
        <v>38</v>
      </c>
      <c r="X44" s="166" t="s">
        <v>38</v>
      </c>
      <c r="Y44" s="166" t="s">
        <v>38</v>
      </c>
      <c r="Z44" s="157">
        <v>0</v>
      </c>
      <c r="AA44" s="166" t="s">
        <v>38</v>
      </c>
      <c r="AB44" s="166" t="s">
        <v>38</v>
      </c>
      <c r="AC44" s="171" t="s">
        <v>38</v>
      </c>
      <c r="AD44" s="171" t="s">
        <v>38</v>
      </c>
      <c r="AE44" s="171" t="s">
        <v>38</v>
      </c>
      <c r="AF44" s="166">
        <v>0</v>
      </c>
      <c r="AG44" s="171" t="s">
        <v>38</v>
      </c>
      <c r="AH44" s="171" t="s">
        <v>38</v>
      </c>
      <c r="AI44" s="157">
        <f t="shared" si="4"/>
        <v>0</v>
      </c>
      <c r="AJ44" s="316"/>
      <c r="AK44" s="316"/>
      <c r="AL44" s="316"/>
      <c r="AM44" s="316"/>
      <c r="AN44" s="316"/>
      <c r="AO44" s="316"/>
      <c r="AP44" s="317"/>
    </row>
    <row r="45" spans="1:42" ht="27.75" customHeight="1" x14ac:dyDescent="0.15">
      <c r="A45" s="392" t="s">
        <v>107</v>
      </c>
      <c r="B45" s="393"/>
      <c r="C45" s="393"/>
      <c r="D45" s="393"/>
      <c r="E45" s="393"/>
      <c r="F45" s="393"/>
      <c r="G45" s="393"/>
      <c r="H45" s="393"/>
      <c r="I45" s="165">
        <f>SUM(I35:I44)</f>
        <v>1372000</v>
      </c>
      <c r="J45" s="165">
        <f t="shared" ref="J45:Z45" si="5">SUM(J35:J44)</f>
        <v>24000</v>
      </c>
      <c r="K45" s="165">
        <f t="shared" si="5"/>
        <v>0</v>
      </c>
      <c r="L45" s="165">
        <f t="shared" si="5"/>
        <v>1396000</v>
      </c>
      <c r="M45" s="167">
        <f t="shared" si="5"/>
        <v>1322214</v>
      </c>
      <c r="N45" s="165">
        <f t="shared" si="5"/>
        <v>1322214</v>
      </c>
      <c r="O45" s="165">
        <f t="shared" si="5"/>
        <v>0</v>
      </c>
      <c r="P45" s="165">
        <f t="shared" si="5"/>
        <v>0</v>
      </c>
      <c r="Q45" s="167"/>
      <c r="R45" s="167"/>
      <c r="S45" s="167"/>
      <c r="T45" s="167"/>
      <c r="U45" s="167"/>
      <c r="V45" s="167"/>
      <c r="W45" s="167"/>
      <c r="X45" s="167"/>
      <c r="Y45" s="167"/>
      <c r="Z45" s="165">
        <f t="shared" si="5"/>
        <v>331580</v>
      </c>
      <c r="AA45" s="167"/>
      <c r="AB45" s="167"/>
      <c r="AC45" s="167"/>
      <c r="AD45" s="167"/>
      <c r="AE45" s="167"/>
      <c r="AF45" s="167"/>
      <c r="AG45" s="167"/>
      <c r="AH45" s="167"/>
      <c r="AI45" s="159">
        <f>N45-Z45</f>
        <v>990634</v>
      </c>
      <c r="AJ45" s="318"/>
      <c r="AK45" s="318"/>
      <c r="AL45" s="318"/>
      <c r="AM45" s="318"/>
      <c r="AN45" s="318"/>
      <c r="AO45" s="318"/>
      <c r="AP45" s="319"/>
    </row>
  </sheetData>
  <autoFilter ref="A3:AP40" xr:uid="{CBBE0AF3-7730-4C4B-86AE-0E0FCE37E4FD}"/>
  <mergeCells count="2">
    <mergeCell ref="A32:H32"/>
    <mergeCell ref="A45:H45"/>
  </mergeCells>
  <phoneticPr fontId="3"/>
  <pageMargins left="0.25" right="0.25" top="0.75" bottom="0.75" header="0.3" footer="0.3"/>
  <pageSetup paperSize="8" scale="8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797CC-43FA-467E-965E-3F9E88679AF2}">
  <sheetPr>
    <tabColor theme="7" tint="0.39997558519241921"/>
  </sheetPr>
  <dimension ref="A1:AS324"/>
  <sheetViews>
    <sheetView tabSelected="1" view="pageBreakPreview" zoomScale="80" zoomScaleNormal="100" zoomScaleSheetLayoutView="80" workbookViewId="0">
      <pane xSplit="7" ySplit="1" topLeftCell="H2" activePane="bottomRight" state="frozen"/>
      <selection pane="topRight" activeCell="G1" sqref="G1"/>
      <selection pane="bottomLeft" activeCell="A4" sqref="A4"/>
      <selection pane="bottomRight" activeCell="R308" sqref="R2:R308"/>
    </sheetView>
  </sheetViews>
  <sheetFormatPr defaultColWidth="9" defaultRowHeight="21" customHeight="1" x14ac:dyDescent="0.15"/>
  <cols>
    <col min="1" max="1" width="1.75" style="382" customWidth="1"/>
    <col min="2" max="6" width="1.75" style="368" customWidth="1"/>
    <col min="7" max="7" width="24.625" style="360" customWidth="1"/>
    <col min="8" max="8" width="9.625" style="360" customWidth="1"/>
    <col min="9" max="9" width="2.625" style="360" customWidth="1"/>
    <col min="10" max="12" width="2.625" style="368" customWidth="1"/>
    <col min="13" max="15" width="10.625" style="368" customWidth="1"/>
    <col min="16" max="18" width="5.625" style="368" customWidth="1"/>
    <col min="19" max="19" width="10.625" style="368" customWidth="1"/>
    <col min="20" max="22" width="24.875" style="360" customWidth="1"/>
    <col min="23" max="23" width="13.625" style="360" customWidth="1"/>
    <col min="24" max="27" width="5.625" style="368" customWidth="1"/>
    <col min="28" max="28" width="10.875" style="357" customWidth="1"/>
    <col min="29" max="29" width="15.125" style="357" customWidth="1"/>
    <col min="30" max="31" width="16.25" style="357" customWidth="1"/>
    <col min="32" max="32" width="14" style="357" customWidth="1"/>
    <col min="33" max="34" width="15.625" style="357" customWidth="1"/>
    <col min="35" max="35" width="15.25" style="357" customWidth="1"/>
    <col min="36" max="36" width="9.5" style="357" customWidth="1"/>
    <col min="37" max="37" width="12.5" style="357" customWidth="1"/>
    <col min="38" max="39" width="15.625" style="357" customWidth="1"/>
    <col min="40" max="41" width="16.25" style="357" customWidth="1"/>
    <col min="42" max="43" width="14" style="357" customWidth="1"/>
    <col min="44" max="44" width="12.875" style="357" customWidth="1"/>
    <col min="45" max="45" width="12.375" style="357" customWidth="1"/>
    <col min="46" max="16384" width="9" style="356"/>
  </cols>
  <sheetData>
    <row r="1" spans="1:45" s="355" customFormat="1" ht="21" customHeight="1" x14ac:dyDescent="0.15">
      <c r="A1" s="353" t="s">
        <v>944</v>
      </c>
      <c r="B1" s="354" t="s">
        <v>151</v>
      </c>
      <c r="C1" s="354" t="s">
        <v>152</v>
      </c>
      <c r="D1" s="354" t="s">
        <v>153</v>
      </c>
      <c r="E1" s="354" t="s">
        <v>154</v>
      </c>
      <c r="F1" s="354" t="s">
        <v>155</v>
      </c>
      <c r="G1" s="354" t="s">
        <v>156</v>
      </c>
      <c r="H1" s="388" t="s">
        <v>1013</v>
      </c>
      <c r="I1" s="354" t="s">
        <v>1014</v>
      </c>
      <c r="J1" s="354" t="s">
        <v>1015</v>
      </c>
      <c r="K1" s="354" t="s">
        <v>1016</v>
      </c>
      <c r="L1" s="354" t="s">
        <v>1017</v>
      </c>
      <c r="M1" s="354" t="s">
        <v>1018</v>
      </c>
      <c r="N1" s="354" t="s">
        <v>1019</v>
      </c>
      <c r="O1" s="354" t="s">
        <v>1031</v>
      </c>
      <c r="P1" s="354" t="s">
        <v>1020</v>
      </c>
      <c r="Q1" s="354" t="s">
        <v>1021</v>
      </c>
      <c r="R1" s="354" t="s">
        <v>1022</v>
      </c>
      <c r="S1" s="354" t="s">
        <v>1023</v>
      </c>
      <c r="T1" s="388" t="s">
        <v>1024</v>
      </c>
      <c r="U1" s="388" t="s">
        <v>1025</v>
      </c>
      <c r="V1" s="388" t="s">
        <v>1026</v>
      </c>
      <c r="W1" s="388" t="s">
        <v>1027</v>
      </c>
      <c r="X1" s="388" t="s">
        <v>1028</v>
      </c>
      <c r="Y1" s="388" t="s">
        <v>1029</v>
      </c>
      <c r="Z1" s="388" t="s">
        <v>1030</v>
      </c>
      <c r="AA1" s="354" t="s">
        <v>1032</v>
      </c>
      <c r="AB1" s="354" t="s">
        <v>172</v>
      </c>
      <c r="AC1" s="354" t="s">
        <v>976</v>
      </c>
      <c r="AD1" s="354" t="s">
        <v>977</v>
      </c>
      <c r="AE1" s="354" t="s">
        <v>978</v>
      </c>
      <c r="AF1" s="354" t="s">
        <v>979</v>
      </c>
      <c r="AG1" s="354" t="s">
        <v>173</v>
      </c>
      <c r="AH1" s="354" t="s">
        <v>174</v>
      </c>
      <c r="AI1" s="354" t="s">
        <v>980</v>
      </c>
      <c r="AJ1" s="354" t="s">
        <v>176</v>
      </c>
      <c r="AK1" s="354" t="s">
        <v>177</v>
      </c>
      <c r="AL1" s="354" t="s">
        <v>184</v>
      </c>
      <c r="AM1" s="354" t="s">
        <v>185</v>
      </c>
      <c r="AN1" s="354" t="s">
        <v>981</v>
      </c>
      <c r="AO1" s="354" t="s">
        <v>982</v>
      </c>
      <c r="AP1" s="354" t="s">
        <v>983</v>
      </c>
      <c r="AQ1" s="354" t="s">
        <v>984</v>
      </c>
      <c r="AR1" s="354" t="s">
        <v>985</v>
      </c>
      <c r="AS1" s="354" t="s">
        <v>986</v>
      </c>
    </row>
    <row r="2" spans="1:45" ht="21" customHeight="1" x14ac:dyDescent="0.15">
      <c r="A2" s="378">
        <v>231010000000</v>
      </c>
      <c r="B2" s="379" t="s">
        <v>40</v>
      </c>
      <c r="C2" s="379" t="s">
        <v>38</v>
      </c>
      <c r="D2" s="379" t="s">
        <v>38</v>
      </c>
      <c r="E2" s="379" t="s">
        <v>38</v>
      </c>
      <c r="F2" s="379" t="s">
        <v>38</v>
      </c>
      <c r="G2" s="376" t="s">
        <v>620</v>
      </c>
      <c r="H2" s="376" t="s">
        <v>38</v>
      </c>
      <c r="I2" s="376" t="s">
        <v>38</v>
      </c>
      <c r="J2" s="369">
        <f>SUM(J3:J19)</f>
        <v>874965000</v>
      </c>
      <c r="K2" s="369">
        <f t="shared" ref="K2:R2" si="0">SUM(K3:K19)</f>
        <v>2896000</v>
      </c>
      <c r="L2" s="369">
        <f t="shared" si="0"/>
        <v>0</v>
      </c>
      <c r="M2" s="369">
        <f t="shared" si="0"/>
        <v>877861000</v>
      </c>
      <c r="N2" s="369">
        <f t="shared" si="0"/>
        <v>913988853</v>
      </c>
      <c r="O2" s="383">
        <f>N2/M2</f>
        <v>1.0411544116893221</v>
      </c>
      <c r="P2" s="369">
        <f>SUM(P3:P19)</f>
        <v>4200990</v>
      </c>
      <c r="Q2" s="369">
        <f t="shared" si="0"/>
        <v>56700374</v>
      </c>
      <c r="R2" s="369">
        <f t="shared" si="0"/>
        <v>879471034</v>
      </c>
      <c r="S2" s="370">
        <f t="shared" ref="S2:S64" si="1">N2-R2</f>
        <v>34517819</v>
      </c>
      <c r="T2" s="351"/>
      <c r="U2" s="351"/>
      <c r="V2" s="351"/>
      <c r="W2" s="351"/>
      <c r="X2" s="361"/>
      <c r="Y2" s="361"/>
      <c r="Z2" s="361"/>
      <c r="AA2" s="361" t="e">
        <f>N2/Y2</f>
        <v>#DIV/0!</v>
      </c>
      <c r="AB2" s="342">
        <f t="shared" ref="AB2:AK2" si="2">SUM(AB3:AB19)</f>
        <v>974890217</v>
      </c>
      <c r="AC2" s="342">
        <f t="shared" si="2"/>
        <v>36127853</v>
      </c>
      <c r="AD2" s="342">
        <f t="shared" si="2"/>
        <v>1897.9743357845698</v>
      </c>
      <c r="AE2" s="342">
        <f t="shared" si="2"/>
        <v>1403.5715125892177</v>
      </c>
      <c r="AF2" s="342">
        <f t="shared" si="2"/>
        <v>92.426466580813852</v>
      </c>
      <c r="AG2" s="342">
        <f t="shared" si="2"/>
        <v>852060000</v>
      </c>
      <c r="AH2" s="342">
        <f t="shared" si="2"/>
        <v>23131000</v>
      </c>
      <c r="AI2" s="342">
        <f t="shared" si="2"/>
        <v>0</v>
      </c>
      <c r="AJ2" s="342">
        <f t="shared" si="2"/>
        <v>875191000</v>
      </c>
      <c r="AK2" s="342">
        <f t="shared" si="2"/>
        <v>958643822</v>
      </c>
      <c r="AL2" s="343">
        <v>3501247</v>
      </c>
      <c r="AM2" s="343">
        <v>75671541</v>
      </c>
      <c r="AN2" s="343">
        <v>100.48903999241307</v>
      </c>
      <c r="AO2" s="343">
        <v>91.741167451032709</v>
      </c>
      <c r="AP2" s="343">
        <v>92.284216273403089</v>
      </c>
      <c r="AQ2" s="343">
        <v>34517819</v>
      </c>
      <c r="AR2" s="343">
        <v>3.924838643406646</v>
      </c>
      <c r="AS2" s="343">
        <v>0.14225030741074818</v>
      </c>
    </row>
    <row r="3" spans="1:45" ht="21" customHeight="1" x14ac:dyDescent="0.15">
      <c r="A3" s="378">
        <v>231010101001</v>
      </c>
      <c r="B3" s="347" t="s">
        <v>40</v>
      </c>
      <c r="C3" s="347" t="s">
        <v>40</v>
      </c>
      <c r="D3" s="347" t="s">
        <v>40</v>
      </c>
      <c r="E3" s="347" t="s">
        <v>40</v>
      </c>
      <c r="F3" s="347" t="s">
        <v>61</v>
      </c>
      <c r="G3" s="350" t="s">
        <v>621</v>
      </c>
      <c r="H3" s="350" t="s">
        <v>622</v>
      </c>
      <c r="I3" s="350" t="s">
        <v>622</v>
      </c>
      <c r="J3" s="371">
        <v>303522000</v>
      </c>
      <c r="K3" s="371">
        <v>0</v>
      </c>
      <c r="L3" s="371">
        <v>0</v>
      </c>
      <c r="M3" s="371">
        <v>303522000</v>
      </c>
      <c r="N3" s="371">
        <v>310410744</v>
      </c>
      <c r="O3" s="384">
        <f t="shared" ref="O3:O65" si="3">N3/M3</f>
        <v>1.0226960286239548</v>
      </c>
      <c r="P3" s="371">
        <v>0</v>
      </c>
      <c r="Q3" s="371">
        <v>5091656</v>
      </c>
      <c r="R3" s="371">
        <v>301737729</v>
      </c>
      <c r="S3" s="372">
        <f t="shared" si="1"/>
        <v>8673015</v>
      </c>
      <c r="T3" s="350" t="s">
        <v>623</v>
      </c>
      <c r="U3" s="350" t="s">
        <v>624</v>
      </c>
      <c r="V3" s="350" t="s">
        <v>1064</v>
      </c>
      <c r="W3" s="350" t="s">
        <v>625</v>
      </c>
      <c r="X3" s="347">
        <v>97.36</v>
      </c>
      <c r="Y3" s="347">
        <v>98.39</v>
      </c>
      <c r="Z3" s="347" t="s">
        <v>626</v>
      </c>
      <c r="AA3" s="363">
        <f>N3/Y3</f>
        <v>3154901.3517633905</v>
      </c>
      <c r="AB3" s="345">
        <v>315502400</v>
      </c>
      <c r="AC3" s="345">
        <v>6888744</v>
      </c>
      <c r="AD3" s="345">
        <v>102.26960286239549</v>
      </c>
      <c r="AE3" s="345">
        <v>98.386175192328167</v>
      </c>
      <c r="AF3" s="345">
        <v>31.39006363422417</v>
      </c>
      <c r="AG3" s="345">
        <v>284835000</v>
      </c>
      <c r="AH3" s="345">
        <v>17000000</v>
      </c>
      <c r="AI3" s="345">
        <v>0</v>
      </c>
      <c r="AJ3" s="345">
        <v>301835000</v>
      </c>
      <c r="AK3" s="345">
        <v>309915660</v>
      </c>
      <c r="AL3" s="346">
        <v>0</v>
      </c>
      <c r="AM3" s="346">
        <v>8177931</v>
      </c>
      <c r="AN3" s="346">
        <v>99.967773452382929</v>
      </c>
      <c r="AO3" s="346">
        <v>97.361239828926358</v>
      </c>
      <c r="AP3" s="346">
        <v>31.66179301464236</v>
      </c>
      <c r="AQ3" s="346">
        <v>8673015</v>
      </c>
      <c r="AR3" s="346">
        <v>2.8743554969885783</v>
      </c>
      <c r="AS3" s="346">
        <v>-0.27172938041818995</v>
      </c>
    </row>
    <row r="4" spans="1:45" ht="21" customHeight="1" x14ac:dyDescent="0.15">
      <c r="A4" s="378">
        <v>231010101002</v>
      </c>
      <c r="B4" s="347" t="s">
        <v>40</v>
      </c>
      <c r="C4" s="347" t="s">
        <v>40</v>
      </c>
      <c r="D4" s="347" t="s">
        <v>40</v>
      </c>
      <c r="E4" s="347" t="s">
        <v>40</v>
      </c>
      <c r="F4" s="347" t="s">
        <v>124</v>
      </c>
      <c r="G4" s="350" t="s">
        <v>627</v>
      </c>
      <c r="H4" s="350" t="s">
        <v>622</v>
      </c>
      <c r="I4" s="350" t="s">
        <v>622</v>
      </c>
      <c r="J4" s="371">
        <v>12876000</v>
      </c>
      <c r="K4" s="371">
        <v>0</v>
      </c>
      <c r="L4" s="371">
        <v>0</v>
      </c>
      <c r="M4" s="371">
        <v>12876000</v>
      </c>
      <c r="N4" s="371">
        <v>12911513</v>
      </c>
      <c r="O4" s="384">
        <f t="shared" si="3"/>
        <v>1.0027580770425597</v>
      </c>
      <c r="P4" s="371">
        <v>0</v>
      </c>
      <c r="Q4" s="371">
        <v>211787</v>
      </c>
      <c r="R4" s="371">
        <v>12853144</v>
      </c>
      <c r="S4" s="372">
        <f t="shared" si="1"/>
        <v>58369</v>
      </c>
      <c r="T4" s="350" t="s">
        <v>628</v>
      </c>
      <c r="U4" s="350" t="s">
        <v>624</v>
      </c>
      <c r="V4" s="350" t="s">
        <v>1041</v>
      </c>
      <c r="W4" s="350" t="s">
        <v>625</v>
      </c>
      <c r="X4" s="347">
        <v>97.36</v>
      </c>
      <c r="Y4" s="347">
        <v>98.39</v>
      </c>
      <c r="Z4" s="347" t="s">
        <v>626</v>
      </c>
      <c r="AA4" s="363">
        <f t="shared" ref="AA4:AA66" si="4">N4/Y4</f>
        <v>131227.89917674562</v>
      </c>
      <c r="AB4" s="345">
        <v>13123300</v>
      </c>
      <c r="AC4" s="345">
        <v>35513</v>
      </c>
      <c r="AD4" s="345">
        <v>100.27580770425597</v>
      </c>
      <c r="AE4" s="345">
        <v>98.38617573323782</v>
      </c>
      <c r="AF4" s="345">
        <v>1.3056674825795094</v>
      </c>
      <c r="AG4" s="345">
        <v>13092000</v>
      </c>
      <c r="AH4" s="345">
        <v>-165000</v>
      </c>
      <c r="AI4" s="345">
        <v>0</v>
      </c>
      <c r="AJ4" s="345">
        <v>12927000</v>
      </c>
      <c r="AK4" s="345">
        <v>13201500</v>
      </c>
      <c r="AL4" s="346">
        <v>0</v>
      </c>
      <c r="AM4" s="346">
        <v>348356</v>
      </c>
      <c r="AN4" s="346">
        <v>99.428668677960857</v>
      </c>
      <c r="AO4" s="346">
        <v>97.361239253115173</v>
      </c>
      <c r="AP4" s="346">
        <v>1.3486997011082837</v>
      </c>
      <c r="AQ4" s="346">
        <v>58369</v>
      </c>
      <c r="AR4" s="346">
        <v>0.45412235325458117</v>
      </c>
      <c r="AS4" s="346">
        <v>-4.3032218528774369E-2</v>
      </c>
    </row>
    <row r="5" spans="1:45" ht="21" customHeight="1" x14ac:dyDescent="0.15">
      <c r="A5" s="378">
        <v>231010101003</v>
      </c>
      <c r="B5" s="347" t="s">
        <v>40</v>
      </c>
      <c r="C5" s="347" t="s">
        <v>40</v>
      </c>
      <c r="D5" s="347" t="s">
        <v>40</v>
      </c>
      <c r="E5" s="347" t="s">
        <v>56</v>
      </c>
      <c r="F5" s="347" t="s">
        <v>124</v>
      </c>
      <c r="G5" s="350" t="s">
        <v>629</v>
      </c>
      <c r="H5" s="350" t="s">
        <v>622</v>
      </c>
      <c r="I5" s="350" t="s">
        <v>622</v>
      </c>
      <c r="J5" s="371">
        <v>6392000</v>
      </c>
      <c r="K5" s="371">
        <v>0</v>
      </c>
      <c r="L5" s="371">
        <v>0</v>
      </c>
      <c r="M5" s="371">
        <v>6392000</v>
      </c>
      <c r="N5" s="371">
        <v>9432130</v>
      </c>
      <c r="O5" s="384">
        <f t="shared" si="3"/>
        <v>1.4756148310387984</v>
      </c>
      <c r="P5" s="371">
        <v>1227940</v>
      </c>
      <c r="Q5" s="371">
        <v>18854656</v>
      </c>
      <c r="R5" s="371">
        <v>3759347</v>
      </c>
      <c r="S5" s="372">
        <f t="shared" si="1"/>
        <v>5672783</v>
      </c>
      <c r="T5" s="350" t="s">
        <v>630</v>
      </c>
      <c r="U5" s="350" t="s">
        <v>631</v>
      </c>
      <c r="V5" s="350" t="s">
        <v>1062</v>
      </c>
      <c r="W5" s="350" t="s">
        <v>633</v>
      </c>
      <c r="X5" s="347">
        <v>14.67</v>
      </c>
      <c r="Y5" s="347">
        <v>31.96</v>
      </c>
      <c r="Z5" s="347" t="s">
        <v>626</v>
      </c>
      <c r="AA5" s="363">
        <f t="shared" si="4"/>
        <v>295122.96620775969</v>
      </c>
      <c r="AB5" s="345">
        <v>29514726</v>
      </c>
      <c r="AC5" s="345">
        <v>3040130</v>
      </c>
      <c r="AD5" s="345">
        <v>147.56148310387985</v>
      </c>
      <c r="AE5" s="345">
        <v>31.957369348439823</v>
      </c>
      <c r="AF5" s="345">
        <v>0.95381737465335537</v>
      </c>
      <c r="AG5" s="345">
        <v>5169000</v>
      </c>
      <c r="AH5" s="345">
        <v>-1482000</v>
      </c>
      <c r="AI5" s="345">
        <v>0</v>
      </c>
      <c r="AJ5" s="345">
        <v>3687000</v>
      </c>
      <c r="AK5" s="345">
        <v>25631333</v>
      </c>
      <c r="AL5" s="346">
        <v>1161047</v>
      </c>
      <c r="AM5" s="346">
        <v>20710939</v>
      </c>
      <c r="AN5" s="346">
        <v>101.96221860591265</v>
      </c>
      <c r="AO5" s="346">
        <v>14.666997615769731</v>
      </c>
      <c r="AP5" s="346">
        <v>0.39447392601081288</v>
      </c>
      <c r="AQ5" s="346">
        <v>5672783</v>
      </c>
      <c r="AR5" s="346">
        <v>150.89809480210258</v>
      </c>
      <c r="AS5" s="346">
        <v>0.55934344864254248</v>
      </c>
    </row>
    <row r="6" spans="1:45" ht="21" customHeight="1" x14ac:dyDescent="0.15">
      <c r="A6" s="378">
        <v>231010102004</v>
      </c>
      <c r="B6" s="347" t="s">
        <v>40</v>
      </c>
      <c r="C6" s="347" t="s">
        <v>40</v>
      </c>
      <c r="D6" s="347" t="s">
        <v>56</v>
      </c>
      <c r="E6" s="347" t="s">
        <v>40</v>
      </c>
      <c r="F6" s="347" t="s">
        <v>61</v>
      </c>
      <c r="G6" s="350" t="s">
        <v>634</v>
      </c>
      <c r="H6" s="350" t="s">
        <v>622</v>
      </c>
      <c r="I6" s="350" t="s">
        <v>622</v>
      </c>
      <c r="J6" s="371">
        <v>6104000</v>
      </c>
      <c r="K6" s="371">
        <v>3896000</v>
      </c>
      <c r="L6" s="371">
        <v>0</v>
      </c>
      <c r="M6" s="371">
        <v>10000000</v>
      </c>
      <c r="N6" s="371">
        <v>12616400</v>
      </c>
      <c r="O6" s="384">
        <f t="shared" si="3"/>
        <v>1.2616400000000001</v>
      </c>
      <c r="P6" s="371">
        <v>0</v>
      </c>
      <c r="Q6" s="371">
        <v>-4700</v>
      </c>
      <c r="R6" s="371">
        <v>9941400</v>
      </c>
      <c r="S6" s="372">
        <f t="shared" si="1"/>
        <v>2675000</v>
      </c>
      <c r="T6" s="350" t="s">
        <v>635</v>
      </c>
      <c r="U6" s="350" t="s">
        <v>1041</v>
      </c>
      <c r="V6" s="350" t="s">
        <v>1063</v>
      </c>
      <c r="W6" s="350" t="s">
        <v>636</v>
      </c>
      <c r="X6" s="347">
        <v>97.31</v>
      </c>
      <c r="Y6" s="347">
        <v>99.59</v>
      </c>
      <c r="Z6" s="347" t="s">
        <v>626</v>
      </c>
      <c r="AA6" s="363">
        <f t="shared" si="4"/>
        <v>126683.40194798674</v>
      </c>
      <c r="AB6" s="345">
        <v>12611700</v>
      </c>
      <c r="AC6" s="345">
        <v>2616400</v>
      </c>
      <c r="AD6" s="345">
        <v>126.16400000000002</v>
      </c>
      <c r="AE6" s="345">
        <v>100.03726698224665</v>
      </c>
      <c r="AF6" s="345">
        <v>1.2758243923245962</v>
      </c>
      <c r="AG6" s="345">
        <v>5000000</v>
      </c>
      <c r="AH6" s="345">
        <v>4700000</v>
      </c>
      <c r="AI6" s="345">
        <v>0</v>
      </c>
      <c r="AJ6" s="345">
        <v>9700000</v>
      </c>
      <c r="AK6" s="345">
        <v>9941400</v>
      </c>
      <c r="AL6" s="346">
        <v>0</v>
      </c>
      <c r="AM6" s="346">
        <v>0</v>
      </c>
      <c r="AN6" s="346">
        <v>102.48865979381443</v>
      </c>
      <c r="AO6" s="346">
        <v>100</v>
      </c>
      <c r="AP6" s="346">
        <v>1.0431660307079647</v>
      </c>
      <c r="AQ6" s="346">
        <v>2675000</v>
      </c>
      <c r="AR6" s="346">
        <v>26.907678998933754</v>
      </c>
      <c r="AS6" s="346">
        <v>0.23265836161663156</v>
      </c>
    </row>
    <row r="7" spans="1:45" ht="21" customHeight="1" x14ac:dyDescent="0.15">
      <c r="A7" s="378">
        <v>231010102005</v>
      </c>
      <c r="B7" s="347" t="s">
        <v>40</v>
      </c>
      <c r="C7" s="347" t="s">
        <v>40</v>
      </c>
      <c r="D7" s="347" t="s">
        <v>56</v>
      </c>
      <c r="E7" s="347" t="s">
        <v>40</v>
      </c>
      <c r="F7" s="347" t="s">
        <v>124</v>
      </c>
      <c r="G7" s="350" t="s">
        <v>627</v>
      </c>
      <c r="H7" s="350" t="s">
        <v>622</v>
      </c>
      <c r="I7" s="350" t="s">
        <v>622</v>
      </c>
      <c r="J7" s="371">
        <v>17000000</v>
      </c>
      <c r="K7" s="371">
        <v>0</v>
      </c>
      <c r="L7" s="371">
        <v>0</v>
      </c>
      <c r="M7" s="371">
        <v>17000000</v>
      </c>
      <c r="N7" s="371">
        <v>17859200</v>
      </c>
      <c r="O7" s="384">
        <f t="shared" si="3"/>
        <v>1.0505411764705883</v>
      </c>
      <c r="P7" s="371">
        <v>0</v>
      </c>
      <c r="Q7" s="371">
        <v>130000</v>
      </c>
      <c r="R7" s="371">
        <v>17047500</v>
      </c>
      <c r="S7" s="372">
        <f t="shared" si="1"/>
        <v>811700</v>
      </c>
      <c r="T7" s="350" t="s">
        <v>637</v>
      </c>
      <c r="U7" s="350" t="s">
        <v>638</v>
      </c>
      <c r="V7" s="350" t="s">
        <v>1065</v>
      </c>
      <c r="W7" s="350" t="s">
        <v>636</v>
      </c>
      <c r="X7" s="347">
        <v>97.31</v>
      </c>
      <c r="Y7" s="347">
        <v>99.59</v>
      </c>
      <c r="Z7" s="347" t="s">
        <v>626</v>
      </c>
      <c r="AA7" s="363">
        <f t="shared" si="4"/>
        <v>179327.24169093283</v>
      </c>
      <c r="AB7" s="345">
        <v>17989200</v>
      </c>
      <c r="AC7" s="345">
        <v>859200</v>
      </c>
      <c r="AD7" s="345">
        <v>105.05411764705883</v>
      </c>
      <c r="AE7" s="345">
        <v>99.277344184288353</v>
      </c>
      <c r="AF7" s="345">
        <v>1.8059987783681106</v>
      </c>
      <c r="AG7" s="345">
        <v>17410000</v>
      </c>
      <c r="AH7" s="345">
        <v>0</v>
      </c>
      <c r="AI7" s="345">
        <v>0</v>
      </c>
      <c r="AJ7" s="345">
        <v>17410000</v>
      </c>
      <c r="AK7" s="345">
        <v>17793000</v>
      </c>
      <c r="AL7" s="346">
        <v>0</v>
      </c>
      <c r="AM7" s="346">
        <v>745500</v>
      </c>
      <c r="AN7" s="346">
        <v>97.917863296955773</v>
      </c>
      <c r="AO7" s="346">
        <v>95.81015005901196</v>
      </c>
      <c r="AP7" s="346">
        <v>1.7888197747293166</v>
      </c>
      <c r="AQ7" s="346">
        <v>811700</v>
      </c>
      <c r="AR7" s="346">
        <v>4.7614019650975221</v>
      </c>
      <c r="AS7" s="346">
        <v>1.7179003638793988E-2</v>
      </c>
    </row>
    <row r="8" spans="1:45" ht="21" customHeight="1" x14ac:dyDescent="0.15">
      <c r="A8" s="378">
        <v>231010102006</v>
      </c>
      <c r="B8" s="347" t="s">
        <v>40</v>
      </c>
      <c r="C8" s="347" t="s">
        <v>40</v>
      </c>
      <c r="D8" s="347" t="s">
        <v>56</v>
      </c>
      <c r="E8" s="347" t="s">
        <v>56</v>
      </c>
      <c r="F8" s="347" t="s">
        <v>124</v>
      </c>
      <c r="G8" s="350" t="s">
        <v>629</v>
      </c>
      <c r="H8" s="350" t="s">
        <v>622</v>
      </c>
      <c r="I8" s="350" t="s">
        <v>622</v>
      </c>
      <c r="J8" s="371">
        <v>358000</v>
      </c>
      <c r="K8" s="371">
        <v>0</v>
      </c>
      <c r="L8" s="371">
        <v>0</v>
      </c>
      <c r="M8" s="371">
        <v>358000</v>
      </c>
      <c r="N8" s="371">
        <v>516900</v>
      </c>
      <c r="O8" s="384">
        <f t="shared" si="3"/>
        <v>1.4438547486033519</v>
      </c>
      <c r="P8" s="371">
        <v>408900</v>
      </c>
      <c r="Q8" s="371">
        <v>1154100</v>
      </c>
      <c r="R8" s="371">
        <v>308400</v>
      </c>
      <c r="S8" s="372">
        <f t="shared" si="1"/>
        <v>208500</v>
      </c>
      <c r="T8" s="350" t="s">
        <v>630</v>
      </c>
      <c r="U8" s="350" t="s">
        <v>639</v>
      </c>
      <c r="V8" s="350" t="s">
        <v>1041</v>
      </c>
      <c r="W8" s="350" t="s">
        <v>633</v>
      </c>
      <c r="X8" s="347">
        <v>23.35</v>
      </c>
      <c r="Y8" s="347">
        <v>24.85</v>
      </c>
      <c r="Z8" s="347" t="s">
        <v>626</v>
      </c>
      <c r="AA8" s="363">
        <f t="shared" si="4"/>
        <v>20800.804828973844</v>
      </c>
      <c r="AB8" s="345">
        <v>2079900</v>
      </c>
      <c r="AC8" s="345">
        <v>158900</v>
      </c>
      <c r="AD8" s="345">
        <v>144.38547486033519</v>
      </c>
      <c r="AE8" s="345">
        <v>24.85215635367085</v>
      </c>
      <c r="AF8" s="345">
        <v>5.2271141402665089E-2</v>
      </c>
      <c r="AG8" s="345">
        <v>200000</v>
      </c>
      <c r="AH8" s="345">
        <v>0</v>
      </c>
      <c r="AI8" s="345">
        <v>0</v>
      </c>
      <c r="AJ8" s="345">
        <v>200000</v>
      </c>
      <c r="AK8" s="345">
        <v>1321000</v>
      </c>
      <c r="AL8" s="346">
        <v>0</v>
      </c>
      <c r="AM8" s="346">
        <v>1012600</v>
      </c>
      <c r="AN8" s="346">
        <v>154.20000000000002</v>
      </c>
      <c r="AO8" s="346">
        <v>23.345950037850113</v>
      </c>
      <c r="AP8" s="346">
        <v>3.2360875115208756E-2</v>
      </c>
      <c r="AQ8" s="346">
        <v>208500</v>
      </c>
      <c r="AR8" s="346">
        <v>67.607003891050582</v>
      </c>
      <c r="AS8" s="346">
        <v>1.9910266287456332E-2</v>
      </c>
    </row>
    <row r="9" spans="1:45" ht="21" customHeight="1" x14ac:dyDescent="0.15">
      <c r="A9" s="378">
        <v>231010201001</v>
      </c>
      <c r="B9" s="347" t="s">
        <v>40</v>
      </c>
      <c r="C9" s="347" t="s">
        <v>56</v>
      </c>
      <c r="D9" s="347" t="s">
        <v>40</v>
      </c>
      <c r="E9" s="347" t="s">
        <v>40</v>
      </c>
      <c r="F9" s="347" t="s">
        <v>61</v>
      </c>
      <c r="G9" s="350" t="s">
        <v>640</v>
      </c>
      <c r="H9" s="350" t="s">
        <v>622</v>
      </c>
      <c r="I9" s="350" t="s">
        <v>622</v>
      </c>
      <c r="J9" s="371">
        <v>147368000</v>
      </c>
      <c r="K9" s="371">
        <v>0</v>
      </c>
      <c r="L9" s="371">
        <v>0</v>
      </c>
      <c r="M9" s="371">
        <v>147368000</v>
      </c>
      <c r="N9" s="371">
        <v>147119228</v>
      </c>
      <c r="O9" s="384">
        <f t="shared" si="3"/>
        <v>0.99831189946256993</v>
      </c>
      <c r="P9" s="371">
        <v>0</v>
      </c>
      <c r="Q9" s="371">
        <v>2643072</v>
      </c>
      <c r="R9" s="371">
        <v>150804243</v>
      </c>
      <c r="S9" s="372">
        <f t="shared" si="1"/>
        <v>-3685015</v>
      </c>
      <c r="T9" s="350" t="s">
        <v>641</v>
      </c>
      <c r="U9" s="350" t="s">
        <v>638</v>
      </c>
      <c r="V9" s="350" t="s">
        <v>642</v>
      </c>
      <c r="W9" s="350" t="s">
        <v>643</v>
      </c>
      <c r="X9" s="347">
        <v>97.61</v>
      </c>
      <c r="Y9" s="347">
        <v>98.33</v>
      </c>
      <c r="Z9" s="347" t="s">
        <v>626</v>
      </c>
      <c r="AA9" s="363">
        <f t="shared" si="4"/>
        <v>1496178.4602867893</v>
      </c>
      <c r="AB9" s="345">
        <v>149762300</v>
      </c>
      <c r="AC9" s="345">
        <v>-248772</v>
      </c>
      <c r="AD9" s="345">
        <v>99.831189946256998</v>
      </c>
      <c r="AE9" s="345">
        <v>98.235155309447038</v>
      </c>
      <c r="AF9" s="345">
        <v>14.877326310386776</v>
      </c>
      <c r="AG9" s="345">
        <v>150383000</v>
      </c>
      <c r="AH9" s="345">
        <v>-1877000</v>
      </c>
      <c r="AI9" s="345">
        <v>0</v>
      </c>
      <c r="AJ9" s="345">
        <v>148506000</v>
      </c>
      <c r="AK9" s="345">
        <v>154490300</v>
      </c>
      <c r="AL9" s="346">
        <v>0</v>
      </c>
      <c r="AM9" s="346">
        <v>3686057</v>
      </c>
      <c r="AN9" s="346">
        <v>101.54757585552099</v>
      </c>
      <c r="AO9" s="346">
        <v>97.614052791663937</v>
      </c>
      <c r="AP9" s="346">
        <v>15.824115676285974</v>
      </c>
      <c r="AQ9" s="346">
        <v>-3685015</v>
      </c>
      <c r="AR9" s="346">
        <v>-2.4435751452961441</v>
      </c>
      <c r="AS9" s="346">
        <v>-0.94678936589919793</v>
      </c>
    </row>
    <row r="10" spans="1:45" ht="21" customHeight="1" x14ac:dyDescent="0.15">
      <c r="A10" s="378">
        <v>231010201002</v>
      </c>
      <c r="B10" s="347" t="s">
        <v>40</v>
      </c>
      <c r="C10" s="347" t="s">
        <v>56</v>
      </c>
      <c r="D10" s="347" t="s">
        <v>40</v>
      </c>
      <c r="E10" s="347" t="s">
        <v>40</v>
      </c>
      <c r="F10" s="347" t="s">
        <v>124</v>
      </c>
      <c r="G10" s="350" t="s">
        <v>644</v>
      </c>
      <c r="H10" s="350" t="s">
        <v>622</v>
      </c>
      <c r="I10" s="350" t="s">
        <v>622</v>
      </c>
      <c r="J10" s="371">
        <v>215073000</v>
      </c>
      <c r="K10" s="371">
        <v>0</v>
      </c>
      <c r="L10" s="371">
        <v>0</v>
      </c>
      <c r="M10" s="371">
        <v>215073000</v>
      </c>
      <c r="N10" s="371">
        <v>216232275</v>
      </c>
      <c r="O10" s="384">
        <f t="shared" si="3"/>
        <v>1.0053901466013866</v>
      </c>
      <c r="P10" s="371">
        <v>0</v>
      </c>
      <c r="Q10" s="371">
        <v>3884725</v>
      </c>
      <c r="R10" s="371">
        <v>212251606</v>
      </c>
      <c r="S10" s="372">
        <f t="shared" si="1"/>
        <v>3980669</v>
      </c>
      <c r="T10" s="350" t="s">
        <v>645</v>
      </c>
      <c r="U10" s="350" t="s">
        <v>638</v>
      </c>
      <c r="V10" s="350" t="s">
        <v>646</v>
      </c>
      <c r="W10" s="350" t="s">
        <v>643</v>
      </c>
      <c r="X10" s="347">
        <v>97.61</v>
      </c>
      <c r="Y10" s="347">
        <v>98.33</v>
      </c>
      <c r="Z10" s="347" t="s">
        <v>626</v>
      </c>
      <c r="AA10" s="363">
        <f t="shared" si="4"/>
        <v>2199046.8320960035</v>
      </c>
      <c r="AB10" s="345">
        <v>220117000</v>
      </c>
      <c r="AC10" s="345">
        <v>1159275</v>
      </c>
      <c r="AD10" s="345">
        <v>100.53901466013866</v>
      </c>
      <c r="AE10" s="345">
        <v>98.235154486023347</v>
      </c>
      <c r="AF10" s="345">
        <v>21.866333570023141</v>
      </c>
      <c r="AG10" s="345">
        <v>212054000</v>
      </c>
      <c r="AH10" s="345">
        <v>2000000</v>
      </c>
      <c r="AI10" s="345">
        <v>0</v>
      </c>
      <c r="AJ10" s="345">
        <v>214054000</v>
      </c>
      <c r="AK10" s="345">
        <v>217439600</v>
      </c>
      <c r="AL10" s="346">
        <v>0</v>
      </c>
      <c r="AM10" s="346">
        <v>5187994</v>
      </c>
      <c r="AN10" s="346">
        <v>99.157972287366732</v>
      </c>
      <c r="AO10" s="346">
        <v>97.614052822025059</v>
      </c>
      <c r="AP10" s="346">
        <v>22.271879749573582</v>
      </c>
      <c r="AQ10" s="346">
        <v>3980669</v>
      </c>
      <c r="AR10" s="346">
        <v>1.8754482357132316</v>
      </c>
      <c r="AS10" s="346">
        <v>-0.40554617955044137</v>
      </c>
    </row>
    <row r="11" spans="1:45" ht="21" customHeight="1" x14ac:dyDescent="0.15">
      <c r="A11" s="378">
        <v>231010201003</v>
      </c>
      <c r="B11" s="347" t="s">
        <v>40</v>
      </c>
      <c r="C11" s="347" t="s">
        <v>56</v>
      </c>
      <c r="D11" s="347" t="s">
        <v>40</v>
      </c>
      <c r="E11" s="347" t="s">
        <v>40</v>
      </c>
      <c r="F11" s="347" t="s">
        <v>44</v>
      </c>
      <c r="G11" s="350" t="s">
        <v>647</v>
      </c>
      <c r="H11" s="350" t="s">
        <v>622</v>
      </c>
      <c r="I11" s="350" t="s">
        <v>622</v>
      </c>
      <c r="J11" s="371">
        <v>89429000</v>
      </c>
      <c r="K11" s="371">
        <v>0</v>
      </c>
      <c r="L11" s="371">
        <v>0</v>
      </c>
      <c r="M11" s="371">
        <v>89429000</v>
      </c>
      <c r="N11" s="371">
        <v>102014297</v>
      </c>
      <c r="O11" s="384">
        <f t="shared" si="3"/>
        <v>1.140729483724519</v>
      </c>
      <c r="P11" s="371">
        <v>0</v>
      </c>
      <c r="Q11" s="371">
        <v>1375703</v>
      </c>
      <c r="R11" s="371">
        <v>95648691</v>
      </c>
      <c r="S11" s="372">
        <f t="shared" si="1"/>
        <v>6365606</v>
      </c>
      <c r="T11" s="350" t="s">
        <v>648</v>
      </c>
      <c r="U11" s="350" t="s">
        <v>638</v>
      </c>
      <c r="V11" s="350" t="s">
        <v>649</v>
      </c>
      <c r="W11" s="350" t="s">
        <v>643</v>
      </c>
      <c r="X11" s="347">
        <v>97.61</v>
      </c>
      <c r="Y11" s="347">
        <v>98.33</v>
      </c>
      <c r="Z11" s="347" t="s">
        <v>626</v>
      </c>
      <c r="AA11" s="363">
        <f t="shared" si="4"/>
        <v>1037468.6972439744</v>
      </c>
      <c r="AB11" s="345">
        <v>103390000</v>
      </c>
      <c r="AC11" s="345">
        <v>12585297</v>
      </c>
      <c r="AD11" s="345">
        <v>114.0729483724519</v>
      </c>
      <c r="AE11" s="345">
        <v>98.669404197698043</v>
      </c>
      <c r="AF11" s="345">
        <v>10.31612254513537</v>
      </c>
      <c r="AG11" s="345">
        <v>87760000</v>
      </c>
      <c r="AH11" s="345">
        <v>6000000</v>
      </c>
      <c r="AI11" s="345">
        <v>0</v>
      </c>
      <c r="AJ11" s="345">
        <v>93760000</v>
      </c>
      <c r="AK11" s="345">
        <v>97986600</v>
      </c>
      <c r="AL11" s="346">
        <v>0</v>
      </c>
      <c r="AM11" s="346">
        <v>2337909</v>
      </c>
      <c r="AN11" s="346">
        <v>102.01438886518773</v>
      </c>
      <c r="AO11" s="346">
        <v>97.614052329604249</v>
      </c>
      <c r="AP11" s="346">
        <v>10.036560779455876</v>
      </c>
      <c r="AQ11" s="346">
        <v>6365606</v>
      </c>
      <c r="AR11" s="346">
        <v>6.6551940580138202</v>
      </c>
      <c r="AS11" s="346">
        <v>0.2795617656794942</v>
      </c>
    </row>
    <row r="12" spans="1:45" ht="21" customHeight="1" x14ac:dyDescent="0.15">
      <c r="A12" s="378">
        <v>231010201004</v>
      </c>
      <c r="B12" s="347" t="s">
        <v>40</v>
      </c>
      <c r="C12" s="347" t="s">
        <v>56</v>
      </c>
      <c r="D12" s="347" t="s">
        <v>40</v>
      </c>
      <c r="E12" s="347" t="s">
        <v>56</v>
      </c>
      <c r="F12" s="347" t="s">
        <v>124</v>
      </c>
      <c r="G12" s="350" t="s">
        <v>629</v>
      </c>
      <c r="H12" s="350" t="s">
        <v>622</v>
      </c>
      <c r="I12" s="350" t="s">
        <v>622</v>
      </c>
      <c r="J12" s="371">
        <v>10332000</v>
      </c>
      <c r="K12" s="371">
        <v>0</v>
      </c>
      <c r="L12" s="371">
        <v>0</v>
      </c>
      <c r="M12" s="371">
        <v>10332000</v>
      </c>
      <c r="N12" s="371">
        <v>19490930</v>
      </c>
      <c r="O12" s="384">
        <f t="shared" si="3"/>
        <v>1.8864624467673248</v>
      </c>
      <c r="P12" s="371">
        <v>2395050</v>
      </c>
      <c r="Q12" s="371">
        <v>21810875</v>
      </c>
      <c r="R12" s="371">
        <v>8547500</v>
      </c>
      <c r="S12" s="372">
        <f t="shared" si="1"/>
        <v>10943430</v>
      </c>
      <c r="T12" s="350" t="s">
        <v>630</v>
      </c>
      <c r="U12" s="350" t="s">
        <v>639</v>
      </c>
      <c r="V12" s="350" t="s">
        <v>632</v>
      </c>
      <c r="W12" s="350" t="s">
        <v>633</v>
      </c>
      <c r="X12" s="347">
        <v>20.04</v>
      </c>
      <c r="Y12" s="362">
        <v>44.6</v>
      </c>
      <c r="Z12" s="347" t="s">
        <v>626</v>
      </c>
      <c r="AA12" s="363">
        <f t="shared" si="4"/>
        <v>437016.36771300447</v>
      </c>
      <c r="AB12" s="345">
        <v>43696855</v>
      </c>
      <c r="AC12" s="345">
        <v>9158930</v>
      </c>
      <c r="AD12" s="345">
        <v>188.64624467673246</v>
      </c>
      <c r="AE12" s="345">
        <v>44.604880602963306</v>
      </c>
      <c r="AF12" s="345">
        <v>1.9710063031523446</v>
      </c>
      <c r="AG12" s="345">
        <v>8371000</v>
      </c>
      <c r="AH12" s="345">
        <v>-486000</v>
      </c>
      <c r="AI12" s="345">
        <v>0</v>
      </c>
      <c r="AJ12" s="345">
        <v>7885000</v>
      </c>
      <c r="AK12" s="345">
        <v>42655255</v>
      </c>
      <c r="AL12" s="346">
        <v>2116300</v>
      </c>
      <c r="AM12" s="346">
        <v>31991455</v>
      </c>
      <c r="AN12" s="346">
        <v>108.4020291693088</v>
      </c>
      <c r="AO12" s="346">
        <v>20.038562657754596</v>
      </c>
      <c r="AP12" s="346">
        <v>0.89690201052933483</v>
      </c>
      <c r="AQ12" s="346">
        <v>10943430</v>
      </c>
      <c r="AR12" s="346">
        <v>128.03076923076924</v>
      </c>
      <c r="AS12" s="346">
        <v>1.0741042926230098</v>
      </c>
    </row>
    <row r="13" spans="1:45" ht="21" customHeight="1" x14ac:dyDescent="0.15">
      <c r="A13" s="378">
        <v>231010301001</v>
      </c>
      <c r="B13" s="347" t="s">
        <v>40</v>
      </c>
      <c r="C13" s="347" t="s">
        <v>64</v>
      </c>
      <c r="D13" s="347" t="s">
        <v>40</v>
      </c>
      <c r="E13" s="347" t="s">
        <v>40</v>
      </c>
      <c r="F13" s="347" t="s">
        <v>61</v>
      </c>
      <c r="G13" s="350" t="s">
        <v>650</v>
      </c>
      <c r="H13" s="350" t="s">
        <v>622</v>
      </c>
      <c r="I13" s="350" t="s">
        <v>622</v>
      </c>
      <c r="J13" s="371">
        <v>1449000</v>
      </c>
      <c r="K13" s="371">
        <v>0</v>
      </c>
      <c r="L13" s="371">
        <v>0</v>
      </c>
      <c r="M13" s="371">
        <v>1449000</v>
      </c>
      <c r="N13" s="371">
        <v>1478900</v>
      </c>
      <c r="O13" s="384">
        <f t="shared" si="3"/>
        <v>1.0206349206349206</v>
      </c>
      <c r="P13" s="371">
        <v>0</v>
      </c>
      <c r="Q13" s="371">
        <v>42900</v>
      </c>
      <c r="R13" s="371">
        <v>1457700</v>
      </c>
      <c r="S13" s="372">
        <f t="shared" si="1"/>
        <v>21200</v>
      </c>
      <c r="T13" s="350" t="s">
        <v>651</v>
      </c>
      <c r="U13" s="350" t="s">
        <v>638</v>
      </c>
      <c r="V13" s="350" t="s">
        <v>652</v>
      </c>
      <c r="W13" s="350" t="s">
        <v>653</v>
      </c>
      <c r="X13" s="347">
        <v>97.11</v>
      </c>
      <c r="Y13" s="347">
        <v>97.18</v>
      </c>
      <c r="Z13" s="347" t="s">
        <v>626</v>
      </c>
      <c r="AA13" s="363">
        <f t="shared" si="4"/>
        <v>15218.151883103517</v>
      </c>
      <c r="AB13" s="345">
        <v>1521800</v>
      </c>
      <c r="AC13" s="345">
        <v>29900</v>
      </c>
      <c r="AD13" s="345">
        <v>102.06349206349205</v>
      </c>
      <c r="AE13" s="345">
        <v>97.180969904060973</v>
      </c>
      <c r="AF13" s="345">
        <v>0.14955270075527452</v>
      </c>
      <c r="AG13" s="345">
        <v>1441000</v>
      </c>
      <c r="AH13" s="345">
        <v>0</v>
      </c>
      <c r="AI13" s="345">
        <v>0</v>
      </c>
      <c r="AJ13" s="345">
        <v>1441000</v>
      </c>
      <c r="AK13" s="345">
        <v>1492600</v>
      </c>
      <c r="AL13" s="346">
        <v>0</v>
      </c>
      <c r="AM13" s="346">
        <v>34900</v>
      </c>
      <c r="AN13" s="346">
        <v>101.1589174184594</v>
      </c>
      <c r="AO13" s="346">
        <v>97.661798204475417</v>
      </c>
      <c r="AP13" s="346">
        <v>0.15295864998521339</v>
      </c>
      <c r="AQ13" s="346">
        <v>21200</v>
      </c>
      <c r="AR13" s="346">
        <v>1.4543458873567949</v>
      </c>
      <c r="AS13" s="346">
        <v>-3.405949229938865E-3</v>
      </c>
    </row>
    <row r="14" spans="1:45" ht="21" customHeight="1" x14ac:dyDescent="0.15">
      <c r="A14" s="378">
        <v>231010301002</v>
      </c>
      <c r="B14" s="347" t="s">
        <v>40</v>
      </c>
      <c r="C14" s="347" t="s">
        <v>64</v>
      </c>
      <c r="D14" s="347" t="s">
        <v>40</v>
      </c>
      <c r="E14" s="347" t="s">
        <v>40</v>
      </c>
      <c r="F14" s="347" t="s">
        <v>124</v>
      </c>
      <c r="G14" s="350" t="s">
        <v>654</v>
      </c>
      <c r="H14" s="350" t="s">
        <v>622</v>
      </c>
      <c r="I14" s="350" t="s">
        <v>622</v>
      </c>
      <c r="J14" s="371">
        <v>15234000</v>
      </c>
      <c r="K14" s="371">
        <v>0</v>
      </c>
      <c r="L14" s="371">
        <v>0</v>
      </c>
      <c r="M14" s="371">
        <v>15234000</v>
      </c>
      <c r="N14" s="371">
        <v>15096100</v>
      </c>
      <c r="O14" s="384">
        <f t="shared" si="3"/>
        <v>0.99094787974268084</v>
      </c>
      <c r="P14" s="371">
        <v>0</v>
      </c>
      <c r="Q14" s="371">
        <v>444300</v>
      </c>
      <c r="R14" s="371">
        <v>14851100</v>
      </c>
      <c r="S14" s="372">
        <f t="shared" si="1"/>
        <v>245000</v>
      </c>
      <c r="T14" s="350" t="s">
        <v>655</v>
      </c>
      <c r="U14" s="350" t="s">
        <v>638</v>
      </c>
      <c r="V14" s="350" t="s">
        <v>656</v>
      </c>
      <c r="W14" s="350" t="s">
        <v>653</v>
      </c>
      <c r="X14" s="347">
        <v>97.11</v>
      </c>
      <c r="Y14" s="347">
        <v>97.18</v>
      </c>
      <c r="Z14" s="347" t="s">
        <v>626</v>
      </c>
      <c r="AA14" s="363">
        <f t="shared" si="4"/>
        <v>155341.63408108664</v>
      </c>
      <c r="AB14" s="345">
        <v>15540400</v>
      </c>
      <c r="AC14" s="345">
        <v>-137900</v>
      </c>
      <c r="AD14" s="345">
        <v>99.094787974268087</v>
      </c>
      <c r="AE14" s="345">
        <v>97.141000231654274</v>
      </c>
      <c r="AF14" s="345">
        <v>1.5265822745768474</v>
      </c>
      <c r="AG14" s="345">
        <v>14783000</v>
      </c>
      <c r="AH14" s="345">
        <v>-407000</v>
      </c>
      <c r="AI14" s="345">
        <v>0</v>
      </c>
      <c r="AJ14" s="345">
        <v>14376000</v>
      </c>
      <c r="AK14" s="345">
        <v>15302300</v>
      </c>
      <c r="AL14" s="346">
        <v>0</v>
      </c>
      <c r="AM14" s="346">
        <v>451200</v>
      </c>
      <c r="AN14" s="346">
        <v>103.30481357818586</v>
      </c>
      <c r="AO14" s="346">
        <v>97.051423642197577</v>
      </c>
      <c r="AP14" s="346">
        <v>1.5583482244600413</v>
      </c>
      <c r="AQ14" s="346">
        <v>245000</v>
      </c>
      <c r="AR14" s="346">
        <v>1.6497094491317139</v>
      </c>
      <c r="AS14" s="346">
        <v>-3.1765949883193922E-2</v>
      </c>
    </row>
    <row r="15" spans="1:45" ht="21" customHeight="1" x14ac:dyDescent="0.15">
      <c r="A15" s="378">
        <v>231010301003</v>
      </c>
      <c r="B15" s="347" t="s">
        <v>40</v>
      </c>
      <c r="C15" s="347" t="s">
        <v>64</v>
      </c>
      <c r="D15" s="347" t="s">
        <v>40</v>
      </c>
      <c r="E15" s="347" t="s">
        <v>40</v>
      </c>
      <c r="F15" s="347" t="s">
        <v>44</v>
      </c>
      <c r="G15" s="350" t="s">
        <v>657</v>
      </c>
      <c r="H15" s="350" t="s">
        <v>622</v>
      </c>
      <c r="I15" s="350" t="s">
        <v>622</v>
      </c>
      <c r="J15" s="371">
        <v>68000</v>
      </c>
      <c r="K15" s="371">
        <v>0</v>
      </c>
      <c r="L15" s="371">
        <v>0</v>
      </c>
      <c r="M15" s="371">
        <v>68000</v>
      </c>
      <c r="N15" s="371">
        <v>72100</v>
      </c>
      <c r="O15" s="384">
        <f t="shared" si="3"/>
        <v>1.0602941176470588</v>
      </c>
      <c r="P15" s="371">
        <v>0</v>
      </c>
      <c r="Q15" s="371">
        <v>0</v>
      </c>
      <c r="R15" s="371">
        <v>74500</v>
      </c>
      <c r="S15" s="372">
        <f t="shared" si="1"/>
        <v>-2400</v>
      </c>
      <c r="T15" s="350" t="s">
        <v>658</v>
      </c>
      <c r="U15" s="350" t="s">
        <v>1041</v>
      </c>
      <c r="V15" s="350" t="s">
        <v>1041</v>
      </c>
      <c r="W15" s="350" t="s">
        <v>653</v>
      </c>
      <c r="X15" s="347">
        <v>97.11</v>
      </c>
      <c r="Y15" s="347">
        <v>97.18</v>
      </c>
      <c r="Z15" s="347" t="s">
        <v>626</v>
      </c>
      <c r="AA15" s="363">
        <f t="shared" si="4"/>
        <v>741.92220621527053</v>
      </c>
      <c r="AB15" s="345">
        <v>72100</v>
      </c>
      <c r="AC15" s="345">
        <v>4100</v>
      </c>
      <c r="AD15" s="345">
        <v>106.02941176470588</v>
      </c>
      <c r="AE15" s="345">
        <v>100</v>
      </c>
      <c r="AF15" s="345">
        <v>7.2910607373421407E-3</v>
      </c>
      <c r="AG15" s="345">
        <v>80000</v>
      </c>
      <c r="AH15" s="345">
        <v>0</v>
      </c>
      <c r="AI15" s="345">
        <v>0</v>
      </c>
      <c r="AJ15" s="345">
        <v>80000</v>
      </c>
      <c r="AK15" s="345">
        <v>74500</v>
      </c>
      <c r="AL15" s="346">
        <v>0</v>
      </c>
      <c r="AM15" s="346">
        <v>0</v>
      </c>
      <c r="AN15" s="346">
        <v>93.125</v>
      </c>
      <c r="AO15" s="346">
        <v>100</v>
      </c>
      <c r="AP15" s="346">
        <v>7.8173968744586642E-3</v>
      </c>
      <c r="AQ15" s="346">
        <v>-2400</v>
      </c>
      <c r="AR15" s="346">
        <v>-3.2214765100671143</v>
      </c>
      <c r="AS15" s="346">
        <v>-5.2633613711652351E-4</v>
      </c>
    </row>
    <row r="16" spans="1:45" ht="21" customHeight="1" x14ac:dyDescent="0.15">
      <c r="A16" s="378">
        <v>231010301004</v>
      </c>
      <c r="B16" s="347" t="s">
        <v>40</v>
      </c>
      <c r="C16" s="347" t="s">
        <v>64</v>
      </c>
      <c r="D16" s="347" t="s">
        <v>40</v>
      </c>
      <c r="E16" s="347" t="s">
        <v>40</v>
      </c>
      <c r="F16" s="347" t="s">
        <v>52</v>
      </c>
      <c r="G16" s="350" t="s">
        <v>659</v>
      </c>
      <c r="H16" s="350" t="s">
        <v>622</v>
      </c>
      <c r="I16" s="350" t="s">
        <v>622</v>
      </c>
      <c r="J16" s="371">
        <v>560000</v>
      </c>
      <c r="K16" s="371">
        <v>0</v>
      </c>
      <c r="L16" s="371">
        <v>0</v>
      </c>
      <c r="M16" s="371">
        <v>560000</v>
      </c>
      <c r="N16" s="371">
        <v>570000</v>
      </c>
      <c r="O16" s="384">
        <f t="shared" si="3"/>
        <v>1.0178571428571428</v>
      </c>
      <c r="P16" s="371">
        <v>0</v>
      </c>
      <c r="Q16" s="371">
        <v>12000</v>
      </c>
      <c r="R16" s="371">
        <v>534000</v>
      </c>
      <c r="S16" s="372">
        <f t="shared" si="1"/>
        <v>36000</v>
      </c>
      <c r="T16" s="350" t="s">
        <v>660</v>
      </c>
      <c r="U16" s="350" t="s">
        <v>624</v>
      </c>
      <c r="V16" s="350" t="s">
        <v>661</v>
      </c>
      <c r="W16" s="350" t="s">
        <v>653</v>
      </c>
      <c r="X16" s="347">
        <v>97.11</v>
      </c>
      <c r="Y16" s="347">
        <v>97.18</v>
      </c>
      <c r="Z16" s="347" t="s">
        <v>626</v>
      </c>
      <c r="AA16" s="363">
        <f t="shared" si="4"/>
        <v>5865.4044041983943</v>
      </c>
      <c r="AB16" s="345">
        <v>582000</v>
      </c>
      <c r="AC16" s="345">
        <v>10000</v>
      </c>
      <c r="AD16" s="345">
        <v>101.78571428571428</v>
      </c>
      <c r="AE16" s="345">
        <v>97.9381443298969</v>
      </c>
      <c r="AF16" s="345">
        <v>5.7640840780652153E-2</v>
      </c>
      <c r="AG16" s="345">
        <v>511000</v>
      </c>
      <c r="AH16" s="345">
        <v>0</v>
      </c>
      <c r="AI16" s="345">
        <v>0</v>
      </c>
      <c r="AJ16" s="345">
        <v>511000</v>
      </c>
      <c r="AK16" s="345">
        <v>552000</v>
      </c>
      <c r="AL16" s="346">
        <v>0</v>
      </c>
      <c r="AM16" s="346">
        <v>18000</v>
      </c>
      <c r="AN16" s="346">
        <v>104.50097847358121</v>
      </c>
      <c r="AO16" s="346">
        <v>96.739130434782609</v>
      </c>
      <c r="AP16" s="346">
        <v>5.6033421892092976E-2</v>
      </c>
      <c r="AQ16" s="346">
        <v>36000</v>
      </c>
      <c r="AR16" s="346">
        <v>6.7415730337078648</v>
      </c>
      <c r="AS16" s="346">
        <v>1.607418888559177E-3</v>
      </c>
    </row>
    <row r="17" spans="1:45" ht="21" customHeight="1" x14ac:dyDescent="0.15">
      <c r="A17" s="378">
        <v>231010301005</v>
      </c>
      <c r="B17" s="347" t="s">
        <v>40</v>
      </c>
      <c r="C17" s="347" t="s">
        <v>64</v>
      </c>
      <c r="D17" s="347" t="s">
        <v>40</v>
      </c>
      <c r="E17" s="347" t="s">
        <v>56</v>
      </c>
      <c r="F17" s="347" t="s">
        <v>124</v>
      </c>
      <c r="G17" s="350" t="s">
        <v>629</v>
      </c>
      <c r="H17" s="350" t="s">
        <v>622</v>
      </c>
      <c r="I17" s="350" t="s">
        <v>622</v>
      </c>
      <c r="J17" s="371">
        <v>360000</v>
      </c>
      <c r="K17" s="371">
        <v>0</v>
      </c>
      <c r="L17" s="371">
        <v>0</v>
      </c>
      <c r="M17" s="371">
        <v>360000</v>
      </c>
      <c r="N17" s="371">
        <v>279700</v>
      </c>
      <c r="O17" s="384">
        <f t="shared" si="3"/>
        <v>0.77694444444444444</v>
      </c>
      <c r="P17" s="371">
        <v>169100</v>
      </c>
      <c r="Q17" s="371">
        <v>1049300</v>
      </c>
      <c r="R17" s="371">
        <v>169100</v>
      </c>
      <c r="S17" s="372">
        <f t="shared" si="1"/>
        <v>110600</v>
      </c>
      <c r="T17" s="350" t="s">
        <v>630</v>
      </c>
      <c r="U17" s="350" t="s">
        <v>631</v>
      </c>
      <c r="V17" s="350" t="s">
        <v>1041</v>
      </c>
      <c r="W17" s="350" t="s">
        <v>633</v>
      </c>
      <c r="X17" s="347">
        <v>12.42</v>
      </c>
      <c r="Y17" s="347">
        <v>18.670000000000002</v>
      </c>
      <c r="Z17" s="347" t="s">
        <v>626</v>
      </c>
      <c r="AA17" s="363">
        <f t="shared" si="4"/>
        <v>14981.253347616495</v>
      </c>
      <c r="AB17" s="345">
        <v>1498100</v>
      </c>
      <c r="AC17" s="345">
        <v>-80300</v>
      </c>
      <c r="AD17" s="345">
        <v>77.694444444444443</v>
      </c>
      <c r="AE17" s="345">
        <v>18.670315733262132</v>
      </c>
      <c r="AF17" s="345">
        <v>2.8284461695348085E-2</v>
      </c>
      <c r="AG17" s="345">
        <v>365000</v>
      </c>
      <c r="AH17" s="345">
        <v>-152000</v>
      </c>
      <c r="AI17" s="345">
        <v>0</v>
      </c>
      <c r="AJ17" s="345">
        <v>213000</v>
      </c>
      <c r="AK17" s="345">
        <v>1361700</v>
      </c>
      <c r="AL17" s="346">
        <v>223900</v>
      </c>
      <c r="AM17" s="346">
        <v>968700</v>
      </c>
      <c r="AN17" s="346">
        <v>79.389671361502351</v>
      </c>
      <c r="AO17" s="346">
        <v>12.418300653594772</v>
      </c>
      <c r="AP17" s="346">
        <v>1.774391693249611E-2</v>
      </c>
      <c r="AQ17" s="346">
        <v>110600</v>
      </c>
      <c r="AR17" s="346">
        <v>65.405085748078065</v>
      </c>
      <c r="AS17" s="346">
        <v>1.0540544762851975E-2</v>
      </c>
    </row>
    <row r="18" spans="1:45" ht="21" customHeight="1" x14ac:dyDescent="0.15">
      <c r="A18" s="378">
        <v>231010302001</v>
      </c>
      <c r="B18" s="347" t="s">
        <v>40</v>
      </c>
      <c r="C18" s="347" t="s">
        <v>64</v>
      </c>
      <c r="D18" s="347" t="s">
        <v>56</v>
      </c>
      <c r="E18" s="347" t="s">
        <v>40</v>
      </c>
      <c r="F18" s="347" t="s">
        <v>61</v>
      </c>
      <c r="G18" s="350" t="s">
        <v>662</v>
      </c>
      <c r="H18" s="350" t="s">
        <v>622</v>
      </c>
      <c r="I18" s="350" t="s">
        <v>622</v>
      </c>
      <c r="J18" s="371">
        <v>840000</v>
      </c>
      <c r="K18" s="371">
        <v>0</v>
      </c>
      <c r="L18" s="371">
        <v>0</v>
      </c>
      <c r="M18" s="371">
        <v>840000</v>
      </c>
      <c r="N18" s="371">
        <v>689500</v>
      </c>
      <c r="O18" s="384">
        <f t="shared" si="3"/>
        <v>0.8208333333333333</v>
      </c>
      <c r="P18" s="371">
        <v>0</v>
      </c>
      <c r="Q18" s="371">
        <v>0</v>
      </c>
      <c r="R18" s="371">
        <v>976000</v>
      </c>
      <c r="S18" s="372">
        <f t="shared" si="1"/>
        <v>-286500</v>
      </c>
      <c r="T18" s="350" t="s">
        <v>663</v>
      </c>
      <c r="U18" s="350" t="s">
        <v>1041</v>
      </c>
      <c r="V18" s="350" t="s">
        <v>664</v>
      </c>
      <c r="W18" s="350" t="s">
        <v>1041</v>
      </c>
      <c r="X18" s="347"/>
      <c r="Y18" s="347"/>
      <c r="Z18" s="347"/>
      <c r="AA18" s="363" t="e">
        <f t="shared" si="4"/>
        <v>#DIV/0!</v>
      </c>
      <c r="AB18" s="345">
        <v>689500</v>
      </c>
      <c r="AC18" s="345">
        <v>-150500</v>
      </c>
      <c r="AD18" s="345">
        <v>82.083333333333329</v>
      </c>
      <c r="AE18" s="345">
        <v>100</v>
      </c>
      <c r="AF18" s="345">
        <v>6.9725192488174839E-2</v>
      </c>
      <c r="AG18" s="345">
        <v>606000</v>
      </c>
      <c r="AH18" s="345">
        <v>0</v>
      </c>
      <c r="AI18" s="345">
        <v>0</v>
      </c>
      <c r="AJ18" s="345">
        <v>606000</v>
      </c>
      <c r="AK18" s="345">
        <v>976000</v>
      </c>
      <c r="AL18" s="346">
        <v>0</v>
      </c>
      <c r="AM18" s="346">
        <v>0</v>
      </c>
      <c r="AN18" s="346">
        <v>161.05610561056105</v>
      </c>
      <c r="AO18" s="346">
        <v>100</v>
      </c>
      <c r="AP18" s="346">
        <v>0.10241314563049204</v>
      </c>
      <c r="AQ18" s="346">
        <v>-286500</v>
      </c>
      <c r="AR18" s="346">
        <v>-29.354508196721312</v>
      </c>
      <c r="AS18" s="346">
        <v>-3.2687953142317205E-2</v>
      </c>
    </row>
    <row r="19" spans="1:45" ht="21" customHeight="1" x14ac:dyDescent="0.15">
      <c r="A19" s="378">
        <v>231010302002</v>
      </c>
      <c r="B19" s="347" t="s">
        <v>40</v>
      </c>
      <c r="C19" s="347" t="s">
        <v>59</v>
      </c>
      <c r="D19" s="347" t="s">
        <v>40</v>
      </c>
      <c r="E19" s="347" t="s">
        <v>40</v>
      </c>
      <c r="F19" s="347" t="s">
        <v>61</v>
      </c>
      <c r="G19" s="350" t="s">
        <v>665</v>
      </c>
      <c r="H19" s="350" t="s">
        <v>622</v>
      </c>
      <c r="I19" s="350" t="s">
        <v>622</v>
      </c>
      <c r="J19" s="371">
        <v>48000000</v>
      </c>
      <c r="K19" s="371">
        <v>-1000000</v>
      </c>
      <c r="L19" s="371">
        <v>0</v>
      </c>
      <c r="M19" s="371">
        <v>47000000</v>
      </c>
      <c r="N19" s="371">
        <v>47198936</v>
      </c>
      <c r="O19" s="384">
        <f t="shared" si="3"/>
        <v>1.0042326808510638</v>
      </c>
      <c r="P19" s="371">
        <v>0</v>
      </c>
      <c r="Q19" s="371">
        <v>0</v>
      </c>
      <c r="R19" s="371">
        <v>48509074</v>
      </c>
      <c r="S19" s="372">
        <f t="shared" si="1"/>
        <v>-1310138</v>
      </c>
      <c r="T19" s="350" t="s">
        <v>666</v>
      </c>
      <c r="U19" s="350" t="s">
        <v>1041</v>
      </c>
      <c r="V19" s="350" t="s">
        <v>667</v>
      </c>
      <c r="W19" s="350" t="s">
        <v>1041</v>
      </c>
      <c r="X19" s="347"/>
      <c r="Y19" s="347"/>
      <c r="Z19" s="347"/>
      <c r="AA19" s="363" t="e">
        <f t="shared" si="4"/>
        <v>#DIV/0!</v>
      </c>
      <c r="AB19" s="345">
        <v>47198936</v>
      </c>
      <c r="AC19" s="345">
        <v>198936</v>
      </c>
      <c r="AD19" s="345">
        <v>100.42326808510637</v>
      </c>
      <c r="AE19" s="345">
        <v>100</v>
      </c>
      <c r="AF19" s="345">
        <v>4.7729585175301601</v>
      </c>
      <c r="AG19" s="345">
        <v>50000000</v>
      </c>
      <c r="AH19" s="345">
        <v>-2000000</v>
      </c>
      <c r="AI19" s="345">
        <v>0</v>
      </c>
      <c r="AJ19" s="345">
        <v>48000000</v>
      </c>
      <c r="AK19" s="345">
        <v>48509074</v>
      </c>
      <c r="AL19" s="346">
        <v>0</v>
      </c>
      <c r="AM19" s="346">
        <v>0</v>
      </c>
      <c r="AN19" s="346">
        <v>101.06057083333333</v>
      </c>
      <c r="AO19" s="346">
        <v>100</v>
      </c>
      <c r="AP19" s="346">
        <v>5.0901299794695847</v>
      </c>
      <c r="AQ19" s="346">
        <v>-1310138</v>
      </c>
      <c r="AR19" s="346">
        <v>-2.7008101618266305</v>
      </c>
      <c r="AS19" s="346">
        <v>-0.31717146193942458</v>
      </c>
    </row>
    <row r="20" spans="1:45" ht="21" customHeight="1" x14ac:dyDescent="0.15">
      <c r="A20" s="378">
        <v>231020000000</v>
      </c>
      <c r="B20" s="380" t="s">
        <v>56</v>
      </c>
      <c r="C20" s="380" t="s">
        <v>38</v>
      </c>
      <c r="D20" s="380" t="s">
        <v>38</v>
      </c>
      <c r="E20" s="380" t="s">
        <v>38</v>
      </c>
      <c r="F20" s="380" t="s">
        <v>38</v>
      </c>
      <c r="G20" s="376" t="s">
        <v>432</v>
      </c>
      <c r="H20" s="376" t="s">
        <v>38</v>
      </c>
      <c r="I20" s="376" t="s">
        <v>38</v>
      </c>
      <c r="J20" s="373">
        <f>SUM(J21:J23)</f>
        <v>19795000</v>
      </c>
      <c r="K20" s="373">
        <f t="shared" ref="K20:R20" si="5">SUM(K21:K23)</f>
        <v>-2261000</v>
      </c>
      <c r="L20" s="373">
        <f t="shared" si="5"/>
        <v>0</v>
      </c>
      <c r="M20" s="373">
        <f t="shared" si="5"/>
        <v>17534000</v>
      </c>
      <c r="N20" s="373">
        <f t="shared" si="5"/>
        <v>17389000</v>
      </c>
      <c r="O20" s="383">
        <f t="shared" si="3"/>
        <v>0.99173035245808139</v>
      </c>
      <c r="P20" s="373">
        <f t="shared" si="5"/>
        <v>0</v>
      </c>
      <c r="Q20" s="373">
        <f t="shared" si="5"/>
        <v>0</v>
      </c>
      <c r="R20" s="373">
        <f t="shared" si="5"/>
        <v>17257000</v>
      </c>
      <c r="S20" s="370">
        <f t="shared" si="1"/>
        <v>132000</v>
      </c>
      <c r="T20" s="351"/>
      <c r="U20" s="351"/>
      <c r="V20" s="351"/>
      <c r="W20" s="351"/>
      <c r="X20" s="361"/>
      <c r="Y20" s="361"/>
      <c r="Z20" s="361"/>
      <c r="AA20" s="386" t="e">
        <f t="shared" si="4"/>
        <v>#DIV/0!</v>
      </c>
      <c r="AB20" s="348">
        <f t="shared" ref="AB20:AK20" si="6">SUM(AB21:AB23)</f>
        <v>17389000</v>
      </c>
      <c r="AC20" s="348">
        <f t="shared" si="6"/>
        <v>-145000</v>
      </c>
      <c r="AD20" s="348">
        <f t="shared" si="6"/>
        <v>300.06197986999825</v>
      </c>
      <c r="AE20" s="348">
        <f t="shared" si="6"/>
        <v>300</v>
      </c>
      <c r="AF20" s="348">
        <f t="shared" si="6"/>
        <v>3064.4172880907431</v>
      </c>
      <c r="AG20" s="348">
        <f t="shared" si="6"/>
        <v>19706000</v>
      </c>
      <c r="AH20" s="348">
        <f t="shared" si="6"/>
        <v>-1727000</v>
      </c>
      <c r="AI20" s="348">
        <f t="shared" si="6"/>
        <v>0</v>
      </c>
      <c r="AJ20" s="348">
        <f t="shared" si="6"/>
        <v>17979000</v>
      </c>
      <c r="AK20" s="348">
        <f t="shared" si="6"/>
        <v>17257000</v>
      </c>
      <c r="AL20" s="348">
        <v>0</v>
      </c>
      <c r="AM20" s="348">
        <v>0</v>
      </c>
      <c r="AN20" s="348">
        <f>IF(OR(R20="", AJ20="", AJ20=0), "", R20/AJ20*100)</f>
        <v>95.984203793314421</v>
      </c>
      <c r="AO20" s="348">
        <f>IF(OR(R20="", AK20="", AK20=0), "", R20/AK20*100)</f>
        <v>100</v>
      </c>
      <c r="AP20" s="348" t="str">
        <f>IF(OR(R20="", R243="", R243=0), "", R20/R$71*100)</f>
        <v/>
      </c>
      <c r="AQ20" s="348">
        <v>132000</v>
      </c>
      <c r="AR20" s="348">
        <f>IF(AQ20=0, 0, IF(AND(OR(N20="", N20=0), R20&lt;&gt;"", R20&lt;&gt;0), "皆減", IF(AND(OR(R20="", R20=0), N20&lt;&gt;"", N20&lt;&gt;0), "皆増", AQ20/R20*100)))</f>
        <v>0.76490699426319753</v>
      </c>
      <c r="AS20" s="348">
        <f>IF(AF20="", IF(AP20="", "", 0-AP20), IF(AP20="", AF20, AF20-AP20))</f>
        <v>3064.4172880907431</v>
      </c>
    </row>
    <row r="21" spans="1:45" ht="21" customHeight="1" x14ac:dyDescent="0.15">
      <c r="A21" s="378">
        <v>231020101001</v>
      </c>
      <c r="B21" s="381" t="s">
        <v>56</v>
      </c>
      <c r="C21" s="381" t="s">
        <v>40</v>
      </c>
      <c r="D21" s="381" t="s">
        <v>40</v>
      </c>
      <c r="E21" s="381" t="s">
        <v>40</v>
      </c>
      <c r="F21" s="381" t="s">
        <v>61</v>
      </c>
      <c r="G21" s="350" t="s">
        <v>433</v>
      </c>
      <c r="H21" s="350" t="s">
        <v>434</v>
      </c>
      <c r="I21" s="350" t="s">
        <v>434</v>
      </c>
      <c r="J21" s="374">
        <v>4906000</v>
      </c>
      <c r="K21" s="374">
        <v>-861000</v>
      </c>
      <c r="L21" s="374">
        <v>0</v>
      </c>
      <c r="M21" s="374">
        <v>4045000</v>
      </c>
      <c r="N21" s="374">
        <v>4117000</v>
      </c>
      <c r="O21" s="384">
        <f t="shared" si="3"/>
        <v>1.0177997527812113</v>
      </c>
      <c r="P21" s="374">
        <v>0</v>
      </c>
      <c r="Q21" s="374">
        <v>0</v>
      </c>
      <c r="R21" s="374">
        <v>4106000</v>
      </c>
      <c r="S21" s="372">
        <f t="shared" si="1"/>
        <v>11000</v>
      </c>
      <c r="T21" s="350" t="s">
        <v>987</v>
      </c>
      <c r="U21" s="350" t="s">
        <v>435</v>
      </c>
      <c r="V21" s="350" t="s">
        <v>435</v>
      </c>
      <c r="W21" s="350"/>
      <c r="X21" s="347"/>
      <c r="Y21" s="347"/>
      <c r="Z21" s="347"/>
      <c r="AA21" s="363" t="e">
        <f t="shared" si="4"/>
        <v>#DIV/0!</v>
      </c>
      <c r="AB21" s="349">
        <v>4117000</v>
      </c>
      <c r="AC21" s="349">
        <v>72000</v>
      </c>
      <c r="AD21" s="349">
        <f>IF(OR(N21="", M21="", M21=0), "", N21/M21*100)</f>
        <v>101.77997527812113</v>
      </c>
      <c r="AE21" s="349">
        <f>IF(OR(N21="", AB21="", AB21=0), "", N21/AB21*100)</f>
        <v>100</v>
      </c>
      <c r="AF21" s="349">
        <f>IF(OR(N21="", N244="", N244=0), "", N21/N$71*100)</f>
        <v>762.40740740740739</v>
      </c>
      <c r="AG21" s="349">
        <v>4770000</v>
      </c>
      <c r="AH21" s="349">
        <v>-135000</v>
      </c>
      <c r="AI21" s="349">
        <v>0</v>
      </c>
      <c r="AJ21" s="349">
        <v>4635000</v>
      </c>
      <c r="AK21" s="349">
        <v>4106000</v>
      </c>
      <c r="AL21" s="349">
        <v>0</v>
      </c>
      <c r="AM21" s="349">
        <v>0</v>
      </c>
      <c r="AN21" s="349">
        <f>IF(OR(R21="", AJ21="", AJ21=0), "", R21/AJ21*100)</f>
        <v>88.586839266450909</v>
      </c>
      <c r="AO21" s="349">
        <f>IF(OR(R21="", AK21="", AK21=0), "", R21/AK21*100)</f>
        <v>100</v>
      </c>
      <c r="AP21" s="349">
        <f>IF(OR(R21="", R244="", R244=0), "", R21/R$71*100)</f>
        <v>705.57708335123334</v>
      </c>
      <c r="AQ21" s="349">
        <v>11000</v>
      </c>
      <c r="AR21" s="349">
        <f>IF(AQ21=0, 0, IF(AND(OR(N21="", N21=0), R21&lt;&gt;"", R21&lt;&gt;0), "皆減", IF(AND(OR(R21="", R21=0), N21&lt;&gt;"", N21&lt;&gt;0), "皆増", AQ21/R21*100)))</f>
        <v>0.2679006332196785</v>
      </c>
      <c r="AS21" s="349">
        <f>IF(AF21="", IF(AP21="", "", 0-AP21), IF(AP21="", AF21, AF21-AP21))</f>
        <v>56.830324056174049</v>
      </c>
    </row>
    <row r="22" spans="1:45" ht="21" customHeight="1" x14ac:dyDescent="0.15">
      <c r="A22" s="378">
        <v>231020201001</v>
      </c>
      <c r="B22" s="381" t="s">
        <v>56</v>
      </c>
      <c r="C22" s="381" t="s">
        <v>56</v>
      </c>
      <c r="D22" s="381" t="s">
        <v>40</v>
      </c>
      <c r="E22" s="381" t="s">
        <v>40</v>
      </c>
      <c r="F22" s="381" t="s">
        <v>61</v>
      </c>
      <c r="G22" s="350" t="s">
        <v>436</v>
      </c>
      <c r="H22" s="350" t="s">
        <v>434</v>
      </c>
      <c r="I22" s="350" t="s">
        <v>434</v>
      </c>
      <c r="J22" s="374">
        <v>14031000</v>
      </c>
      <c r="K22" s="374">
        <v>-1400000</v>
      </c>
      <c r="L22" s="374">
        <v>0</v>
      </c>
      <c r="M22" s="374">
        <v>12631000</v>
      </c>
      <c r="N22" s="374">
        <v>12414000</v>
      </c>
      <c r="O22" s="384">
        <f t="shared" si="3"/>
        <v>0.98282004591877126</v>
      </c>
      <c r="P22" s="374">
        <v>0</v>
      </c>
      <c r="Q22" s="374">
        <v>0</v>
      </c>
      <c r="R22" s="374">
        <v>12293000</v>
      </c>
      <c r="S22" s="372">
        <f t="shared" si="1"/>
        <v>121000</v>
      </c>
      <c r="T22" s="350" t="s">
        <v>988</v>
      </c>
      <c r="U22" s="350" t="s">
        <v>435</v>
      </c>
      <c r="V22" s="350" t="s">
        <v>435</v>
      </c>
      <c r="W22" s="350"/>
      <c r="X22" s="347"/>
      <c r="Y22" s="347"/>
      <c r="Z22" s="347"/>
      <c r="AA22" s="363" t="e">
        <f t="shared" si="4"/>
        <v>#DIV/0!</v>
      </c>
      <c r="AB22" s="349">
        <v>12414000</v>
      </c>
      <c r="AC22" s="349">
        <v>-217000</v>
      </c>
      <c r="AD22" s="349">
        <f>IF(OR(N22="", M22="", M22=0), "", N22/M22*100)</f>
        <v>98.282004591877126</v>
      </c>
      <c r="AE22" s="349">
        <f>IF(OR(N22="", AB22="", AB22=0), "", N22/AB22*100)</f>
        <v>100</v>
      </c>
      <c r="AF22" s="349">
        <f>IF(OR(N22="", N244="", N244=0), "", N22/N$71*100)</f>
        <v>2298.8888888888887</v>
      </c>
      <c r="AG22" s="349">
        <v>13880000</v>
      </c>
      <c r="AH22" s="349">
        <v>-1400000</v>
      </c>
      <c r="AI22" s="349">
        <v>0</v>
      </c>
      <c r="AJ22" s="349">
        <v>12480000</v>
      </c>
      <c r="AK22" s="349">
        <v>12293000</v>
      </c>
      <c r="AL22" s="349">
        <v>0</v>
      </c>
      <c r="AM22" s="349">
        <v>0</v>
      </c>
      <c r="AN22" s="349">
        <f>IF(OR(R22="", AJ22="", AJ22=0), "", R22/AJ22*100)</f>
        <v>98.501602564102569</v>
      </c>
      <c r="AO22" s="349">
        <f>IF(OR(R22="", AK22="", AK22=0), "", R22/AK22*100)</f>
        <v>100</v>
      </c>
      <c r="AP22" s="349">
        <f>IF(OR(R22="", R244="", R244=0), "", R22/R$71*100)</f>
        <v>2112.435237612448</v>
      </c>
      <c r="AQ22" s="349">
        <v>121000</v>
      </c>
      <c r="AR22" s="349">
        <f>IF(AQ22=0, 0, IF(AND(OR(N22="", N22=0), R22&lt;&gt;"", R22&lt;&gt;0), "皆減", IF(AND(OR(R22="", R22=0), N22&lt;&gt;"", N22&lt;&gt;0), "皆増", AQ22/R22*100)))</f>
        <v>0.98430000813471086</v>
      </c>
      <c r="AS22" s="349">
        <f>IF(AF22="", IF(AP22="", "", 0-AP22), IF(AP22="", AF22, AF22-AP22))</f>
        <v>186.45365127644072</v>
      </c>
    </row>
    <row r="23" spans="1:45" ht="21" customHeight="1" x14ac:dyDescent="0.15">
      <c r="A23" s="378">
        <v>231020301001</v>
      </c>
      <c r="B23" s="347" t="s">
        <v>56</v>
      </c>
      <c r="C23" s="347" t="s">
        <v>64</v>
      </c>
      <c r="D23" s="347" t="s">
        <v>40</v>
      </c>
      <c r="E23" s="347" t="s">
        <v>40</v>
      </c>
      <c r="F23" s="347" t="s">
        <v>61</v>
      </c>
      <c r="G23" s="350" t="s">
        <v>551</v>
      </c>
      <c r="H23" s="350" t="s">
        <v>552</v>
      </c>
      <c r="I23" s="350" t="s">
        <v>552</v>
      </c>
      <c r="J23" s="371">
        <v>858000</v>
      </c>
      <c r="K23" s="371">
        <v>0</v>
      </c>
      <c r="L23" s="371">
        <v>0</v>
      </c>
      <c r="M23" s="371">
        <v>858000</v>
      </c>
      <c r="N23" s="371">
        <v>858000</v>
      </c>
      <c r="O23" s="384">
        <f t="shared" si="3"/>
        <v>1</v>
      </c>
      <c r="P23" s="371">
        <v>0</v>
      </c>
      <c r="Q23" s="371">
        <v>0</v>
      </c>
      <c r="R23" s="371">
        <v>858000</v>
      </c>
      <c r="S23" s="372">
        <f t="shared" si="1"/>
        <v>0</v>
      </c>
      <c r="T23" s="350" t="s">
        <v>553</v>
      </c>
      <c r="U23" s="350"/>
      <c r="V23" s="350"/>
      <c r="W23" s="350"/>
      <c r="X23" s="347"/>
      <c r="Y23" s="347"/>
      <c r="Z23" s="347"/>
      <c r="AA23" s="363" t="e">
        <f t="shared" si="4"/>
        <v>#DIV/0!</v>
      </c>
      <c r="AB23" s="345">
        <v>858000</v>
      </c>
      <c r="AC23" s="345">
        <v>0</v>
      </c>
      <c r="AD23" s="345">
        <v>100</v>
      </c>
      <c r="AE23" s="345">
        <v>100</v>
      </c>
      <c r="AF23" s="345">
        <v>3.1209917944469701</v>
      </c>
      <c r="AG23" s="345">
        <v>1056000</v>
      </c>
      <c r="AH23" s="345">
        <v>-192000</v>
      </c>
      <c r="AI23" s="345">
        <v>0</v>
      </c>
      <c r="AJ23" s="345">
        <v>864000</v>
      </c>
      <c r="AK23" s="345">
        <v>858000</v>
      </c>
      <c r="AL23" s="346">
        <v>0</v>
      </c>
      <c r="AM23" s="346">
        <v>0</v>
      </c>
      <c r="AN23" s="346">
        <v>99.305555555555557</v>
      </c>
      <c r="AO23" s="346">
        <v>100</v>
      </c>
      <c r="AP23" s="346">
        <v>3.6449220585670155</v>
      </c>
      <c r="AQ23" s="346">
        <v>0</v>
      </c>
      <c r="AR23" s="346">
        <v>0</v>
      </c>
      <c r="AS23" s="346">
        <v>-0.5239302641200454</v>
      </c>
    </row>
    <row r="24" spans="1:45" ht="21" customHeight="1" x14ac:dyDescent="0.15">
      <c r="A24" s="378">
        <v>231030000000</v>
      </c>
      <c r="B24" s="380" t="s">
        <v>64</v>
      </c>
      <c r="C24" s="380" t="s">
        <v>38</v>
      </c>
      <c r="D24" s="380" t="s">
        <v>38</v>
      </c>
      <c r="E24" s="380" t="s">
        <v>38</v>
      </c>
      <c r="F24" s="380" t="s">
        <v>38</v>
      </c>
      <c r="G24" s="376" t="s">
        <v>437</v>
      </c>
      <c r="H24" s="376" t="s">
        <v>38</v>
      </c>
      <c r="I24" s="376" t="s">
        <v>38</v>
      </c>
      <c r="J24" s="373">
        <v>500000</v>
      </c>
      <c r="K24" s="373">
        <v>0</v>
      </c>
      <c r="L24" s="373">
        <v>0</v>
      </c>
      <c r="M24" s="373">
        <v>500000</v>
      </c>
      <c r="N24" s="373">
        <v>257000</v>
      </c>
      <c r="O24" s="383">
        <f t="shared" si="3"/>
        <v>0.51400000000000001</v>
      </c>
      <c r="P24" s="373">
        <v>0</v>
      </c>
      <c r="Q24" s="373">
        <v>0</v>
      </c>
      <c r="R24" s="373">
        <v>277000</v>
      </c>
      <c r="S24" s="370">
        <f t="shared" si="1"/>
        <v>-20000</v>
      </c>
      <c r="T24" s="351"/>
      <c r="U24" s="351"/>
      <c r="V24" s="351"/>
      <c r="W24" s="351"/>
      <c r="X24" s="361"/>
      <c r="Y24" s="361"/>
      <c r="Z24" s="361"/>
      <c r="AA24" s="386" t="e">
        <f t="shared" si="4"/>
        <v>#DIV/0!</v>
      </c>
      <c r="AB24" s="348">
        <v>257000</v>
      </c>
      <c r="AC24" s="348">
        <v>-243000</v>
      </c>
      <c r="AD24" s="348">
        <f t="shared" ref="AD24:AD37" si="7">IF(OR(N24="", M24="", M24=0), "", N24/M24*100)</f>
        <v>51.4</v>
      </c>
      <c r="AE24" s="348">
        <f t="shared" ref="AE24:AE37" si="8">IF(OR(N24="", AB24="", AB24=0), "", N24/AB24*100)</f>
        <v>100</v>
      </c>
      <c r="AF24" s="348">
        <f>IF(OR(N24="", N245="", N245=0), "", N24/N$71*100)</f>
        <v>47.592592592592595</v>
      </c>
      <c r="AG24" s="348">
        <v>500000</v>
      </c>
      <c r="AH24" s="348">
        <v>0</v>
      </c>
      <c r="AI24" s="348">
        <v>0</v>
      </c>
      <c r="AJ24" s="348">
        <v>500000</v>
      </c>
      <c r="AK24" s="348">
        <v>277000</v>
      </c>
      <c r="AL24" s="348">
        <v>0</v>
      </c>
      <c r="AM24" s="348">
        <v>0</v>
      </c>
      <c r="AN24" s="348">
        <f t="shared" ref="AN24:AN42" si="9">IF(OR(R24="", AJ24="", AJ24=0), "", R24/AJ24*100)</f>
        <v>55.400000000000006</v>
      </c>
      <c r="AO24" s="348">
        <f t="shared" ref="AO24:AO42" si="10">IF(OR(R24="", AK24="", AK24=0), "", R24/AK24*100)</f>
        <v>100</v>
      </c>
      <c r="AP24" s="348">
        <f>IF(OR(R24="", R245="", R245=0), "", R24/R$71*100)</f>
        <v>47.599817849072487</v>
      </c>
      <c r="AQ24" s="348">
        <v>-20000</v>
      </c>
      <c r="AR24" s="348">
        <f t="shared" ref="AR24:AR42" si="11">IF(AQ24=0, 0, IF(AND(OR(N24="", N24=0), R24&lt;&gt;"", R24&lt;&gt;0), "皆減", IF(AND(OR(R24="", R24=0), N24&lt;&gt;"", N24&lt;&gt;0), "皆増", AQ24/R24*100)))</f>
        <v>-7.2202166064981945</v>
      </c>
      <c r="AS24" s="348">
        <f t="shared" ref="AS24:AS42" si="12">IF(AF24="", IF(AP24="", "", 0-AP24), IF(AP24="", AF24, AF24-AP24))</f>
        <v>-7.2252564798915841E-3</v>
      </c>
    </row>
    <row r="25" spans="1:45" ht="21" customHeight="1" x14ac:dyDescent="0.15">
      <c r="A25" s="378">
        <v>231010101000</v>
      </c>
      <c r="B25" s="381" t="s">
        <v>64</v>
      </c>
      <c r="C25" s="381" t="s">
        <v>40</v>
      </c>
      <c r="D25" s="381" t="s">
        <v>40</v>
      </c>
      <c r="E25" s="381" t="s">
        <v>40</v>
      </c>
      <c r="F25" s="381" t="s">
        <v>61</v>
      </c>
      <c r="G25" s="350" t="s">
        <v>437</v>
      </c>
      <c r="H25" s="350" t="s">
        <v>434</v>
      </c>
      <c r="I25" s="350" t="s">
        <v>434</v>
      </c>
      <c r="J25" s="374">
        <v>500000</v>
      </c>
      <c r="K25" s="374">
        <v>0</v>
      </c>
      <c r="L25" s="374">
        <v>0</v>
      </c>
      <c r="M25" s="374">
        <v>500000</v>
      </c>
      <c r="N25" s="374">
        <v>257000</v>
      </c>
      <c r="O25" s="384">
        <f t="shared" si="3"/>
        <v>0.51400000000000001</v>
      </c>
      <c r="P25" s="374">
        <v>0</v>
      </c>
      <c r="Q25" s="374">
        <v>0</v>
      </c>
      <c r="R25" s="374">
        <v>277000</v>
      </c>
      <c r="S25" s="372">
        <f t="shared" si="1"/>
        <v>-20000</v>
      </c>
      <c r="T25" s="350" t="s">
        <v>989</v>
      </c>
      <c r="U25" s="350" t="s">
        <v>435</v>
      </c>
      <c r="V25" s="350" t="s">
        <v>435</v>
      </c>
      <c r="W25" s="350"/>
      <c r="X25" s="347"/>
      <c r="Y25" s="347"/>
      <c r="Z25" s="347"/>
      <c r="AA25" s="363" t="e">
        <f t="shared" si="4"/>
        <v>#DIV/0!</v>
      </c>
      <c r="AB25" s="349">
        <v>257000</v>
      </c>
      <c r="AC25" s="349">
        <v>-243000</v>
      </c>
      <c r="AD25" s="349">
        <f t="shared" si="7"/>
        <v>51.4</v>
      </c>
      <c r="AE25" s="349">
        <f t="shared" si="8"/>
        <v>100</v>
      </c>
      <c r="AF25" s="349">
        <f>IF(OR(N25="", N245="", N245=0), "", N25/N$71*100)</f>
        <v>47.592592592592595</v>
      </c>
      <c r="AG25" s="349">
        <v>500000</v>
      </c>
      <c r="AH25" s="349">
        <v>0</v>
      </c>
      <c r="AI25" s="349">
        <v>0</v>
      </c>
      <c r="AJ25" s="349">
        <v>500000</v>
      </c>
      <c r="AK25" s="349">
        <v>277000</v>
      </c>
      <c r="AL25" s="349">
        <v>0</v>
      </c>
      <c r="AM25" s="349">
        <v>0</v>
      </c>
      <c r="AN25" s="349">
        <f t="shared" si="9"/>
        <v>55.400000000000006</v>
      </c>
      <c r="AO25" s="349">
        <f t="shared" si="10"/>
        <v>100</v>
      </c>
      <c r="AP25" s="349">
        <f>IF(OR(R25="", R245="", R245=0), "", R25/R$71*100)</f>
        <v>47.599817849072487</v>
      </c>
      <c r="AQ25" s="349">
        <v>-20000</v>
      </c>
      <c r="AR25" s="349">
        <f t="shared" si="11"/>
        <v>-7.2202166064981945</v>
      </c>
      <c r="AS25" s="349">
        <f t="shared" si="12"/>
        <v>-7.2252564798915841E-3</v>
      </c>
    </row>
    <row r="26" spans="1:45" ht="21" customHeight="1" x14ac:dyDescent="0.15">
      <c r="A26" s="378">
        <v>231040000000</v>
      </c>
      <c r="B26" s="380" t="s">
        <v>59</v>
      </c>
      <c r="C26" s="380" t="s">
        <v>38</v>
      </c>
      <c r="D26" s="380" t="s">
        <v>38</v>
      </c>
      <c r="E26" s="380" t="s">
        <v>38</v>
      </c>
      <c r="F26" s="380" t="s">
        <v>38</v>
      </c>
      <c r="G26" s="376" t="s">
        <v>438</v>
      </c>
      <c r="H26" s="376" t="s">
        <v>38</v>
      </c>
      <c r="I26" s="376" t="s">
        <v>38</v>
      </c>
      <c r="J26" s="373">
        <v>4200000</v>
      </c>
      <c r="K26" s="373">
        <v>0</v>
      </c>
      <c r="L26" s="373">
        <v>0</v>
      </c>
      <c r="M26" s="373">
        <v>4200000</v>
      </c>
      <c r="N26" s="373">
        <v>6352000</v>
      </c>
      <c r="O26" s="383">
        <f t="shared" si="3"/>
        <v>1.5123809523809524</v>
      </c>
      <c r="P26" s="373">
        <v>0</v>
      </c>
      <c r="Q26" s="373">
        <v>0</v>
      </c>
      <c r="R26" s="373">
        <v>5595000</v>
      </c>
      <c r="S26" s="370">
        <f t="shared" si="1"/>
        <v>757000</v>
      </c>
      <c r="T26" s="351"/>
      <c r="U26" s="351"/>
      <c r="V26" s="351"/>
      <c r="W26" s="351"/>
      <c r="X26" s="361"/>
      <c r="Y26" s="361"/>
      <c r="Z26" s="361"/>
      <c r="AA26" s="386" t="e">
        <f t="shared" si="4"/>
        <v>#DIV/0!</v>
      </c>
      <c r="AB26" s="348">
        <v>6352000</v>
      </c>
      <c r="AC26" s="348">
        <v>2152000</v>
      </c>
      <c r="AD26" s="348">
        <f t="shared" si="7"/>
        <v>151.23809523809524</v>
      </c>
      <c r="AE26" s="348">
        <f t="shared" si="8"/>
        <v>100</v>
      </c>
      <c r="AF26" s="348">
        <f>IF(OR(N26="", N245="", N245=0), "", N26/N$71*100)</f>
        <v>1176.2962962962963</v>
      </c>
      <c r="AG26" s="348">
        <v>4200000</v>
      </c>
      <c r="AH26" s="348">
        <v>0</v>
      </c>
      <c r="AI26" s="348">
        <v>0</v>
      </c>
      <c r="AJ26" s="348">
        <v>4200000</v>
      </c>
      <c r="AK26" s="348">
        <v>5595000</v>
      </c>
      <c r="AL26" s="348">
        <v>0</v>
      </c>
      <c r="AM26" s="348">
        <v>0</v>
      </c>
      <c r="AN26" s="348">
        <f t="shared" si="9"/>
        <v>133.21428571428569</v>
      </c>
      <c r="AO26" s="348">
        <f t="shared" si="10"/>
        <v>100</v>
      </c>
      <c r="AP26" s="348">
        <f>IF(OR(R26="", R245="", R245=0), "", R26/R$71*100)</f>
        <v>961.44758435220422</v>
      </c>
      <c r="AQ26" s="348">
        <v>757000</v>
      </c>
      <c r="AR26" s="348">
        <f t="shared" si="11"/>
        <v>13.529937444146558</v>
      </c>
      <c r="AS26" s="348">
        <f t="shared" si="12"/>
        <v>214.84871194409209</v>
      </c>
    </row>
    <row r="27" spans="1:45" ht="21" customHeight="1" x14ac:dyDescent="0.15">
      <c r="A27" s="378">
        <v>231040101001</v>
      </c>
      <c r="B27" s="381" t="s">
        <v>59</v>
      </c>
      <c r="C27" s="381" t="s">
        <v>40</v>
      </c>
      <c r="D27" s="381" t="s">
        <v>40</v>
      </c>
      <c r="E27" s="381" t="s">
        <v>40</v>
      </c>
      <c r="F27" s="381" t="s">
        <v>61</v>
      </c>
      <c r="G27" s="350" t="s">
        <v>438</v>
      </c>
      <c r="H27" s="350" t="s">
        <v>434</v>
      </c>
      <c r="I27" s="350" t="s">
        <v>434</v>
      </c>
      <c r="J27" s="374">
        <v>4200000</v>
      </c>
      <c r="K27" s="374">
        <v>0</v>
      </c>
      <c r="L27" s="374">
        <v>0</v>
      </c>
      <c r="M27" s="374">
        <v>4200000</v>
      </c>
      <c r="N27" s="374">
        <v>6352000</v>
      </c>
      <c r="O27" s="384">
        <f t="shared" si="3"/>
        <v>1.5123809523809524</v>
      </c>
      <c r="P27" s="374">
        <v>0</v>
      </c>
      <c r="Q27" s="374">
        <v>0</v>
      </c>
      <c r="R27" s="374">
        <v>5595000</v>
      </c>
      <c r="S27" s="372">
        <f t="shared" si="1"/>
        <v>757000</v>
      </c>
      <c r="T27" s="350" t="s">
        <v>439</v>
      </c>
      <c r="U27" s="350" t="s">
        <v>435</v>
      </c>
      <c r="V27" s="350" t="s">
        <v>435</v>
      </c>
      <c r="W27" s="350"/>
      <c r="X27" s="347"/>
      <c r="Y27" s="347"/>
      <c r="Z27" s="347"/>
      <c r="AA27" s="363" t="e">
        <f t="shared" si="4"/>
        <v>#DIV/0!</v>
      </c>
      <c r="AB27" s="349">
        <v>6352000</v>
      </c>
      <c r="AC27" s="349">
        <v>2152000</v>
      </c>
      <c r="AD27" s="349">
        <f t="shared" si="7"/>
        <v>151.23809523809524</v>
      </c>
      <c r="AE27" s="349">
        <f t="shared" si="8"/>
        <v>100</v>
      </c>
      <c r="AF27" s="349">
        <f>IF(OR(N27="", N245="", N245=0), "", N27/N$71*100)</f>
        <v>1176.2962962962963</v>
      </c>
      <c r="AG27" s="349">
        <v>4200000</v>
      </c>
      <c r="AH27" s="349">
        <v>0</v>
      </c>
      <c r="AI27" s="349">
        <v>0</v>
      </c>
      <c r="AJ27" s="349">
        <v>4200000</v>
      </c>
      <c r="AK27" s="349">
        <v>5595000</v>
      </c>
      <c r="AL27" s="349">
        <v>0</v>
      </c>
      <c r="AM27" s="349">
        <v>0</v>
      </c>
      <c r="AN27" s="349">
        <f t="shared" si="9"/>
        <v>133.21428571428569</v>
      </c>
      <c r="AO27" s="349">
        <f t="shared" si="10"/>
        <v>100</v>
      </c>
      <c r="AP27" s="349">
        <f>IF(OR(R27="", R245="", R245=0), "", R27/R$71*100)</f>
        <v>961.44758435220422</v>
      </c>
      <c r="AQ27" s="349">
        <v>757000</v>
      </c>
      <c r="AR27" s="349">
        <f t="shared" si="11"/>
        <v>13.529937444146558</v>
      </c>
      <c r="AS27" s="349">
        <f t="shared" si="12"/>
        <v>214.84871194409209</v>
      </c>
    </row>
    <row r="28" spans="1:45" ht="21" customHeight="1" x14ac:dyDescent="0.15">
      <c r="A28" s="378">
        <v>231050000000</v>
      </c>
      <c r="B28" s="380" t="s">
        <v>62</v>
      </c>
      <c r="C28" s="380" t="s">
        <v>38</v>
      </c>
      <c r="D28" s="380" t="s">
        <v>38</v>
      </c>
      <c r="E28" s="380" t="s">
        <v>38</v>
      </c>
      <c r="F28" s="380" t="s">
        <v>38</v>
      </c>
      <c r="G28" s="376" t="s">
        <v>440</v>
      </c>
      <c r="H28" s="376" t="s">
        <v>38</v>
      </c>
      <c r="I28" s="376" t="s">
        <v>38</v>
      </c>
      <c r="J28" s="373">
        <v>3000000</v>
      </c>
      <c r="K28" s="373">
        <v>0</v>
      </c>
      <c r="L28" s="373">
        <v>0</v>
      </c>
      <c r="M28" s="373">
        <v>3000000</v>
      </c>
      <c r="N28" s="373">
        <v>7007000</v>
      </c>
      <c r="O28" s="383">
        <f t="shared" si="3"/>
        <v>2.3356666666666666</v>
      </c>
      <c r="P28" s="373">
        <v>0</v>
      </c>
      <c r="Q28" s="373">
        <v>0</v>
      </c>
      <c r="R28" s="373">
        <v>4277000</v>
      </c>
      <c r="S28" s="370">
        <f t="shared" si="1"/>
        <v>2730000</v>
      </c>
      <c r="T28" s="351"/>
      <c r="U28" s="351"/>
      <c r="V28" s="351"/>
      <c r="W28" s="351"/>
      <c r="X28" s="361"/>
      <c r="Y28" s="361"/>
      <c r="Z28" s="361"/>
      <c r="AA28" s="386" t="e">
        <f t="shared" si="4"/>
        <v>#DIV/0!</v>
      </c>
      <c r="AB28" s="348">
        <v>7007000</v>
      </c>
      <c r="AC28" s="348">
        <v>4007000</v>
      </c>
      <c r="AD28" s="348">
        <f t="shared" si="7"/>
        <v>233.56666666666666</v>
      </c>
      <c r="AE28" s="348">
        <f t="shared" si="8"/>
        <v>100</v>
      </c>
      <c r="AF28" s="348">
        <f>IF(OR(N28="", N245="", N245=0), "", N28/N$71*100)</f>
        <v>1297.5925925925926</v>
      </c>
      <c r="AG28" s="348">
        <v>3000000</v>
      </c>
      <c r="AH28" s="348">
        <v>0</v>
      </c>
      <c r="AI28" s="348">
        <v>0</v>
      </c>
      <c r="AJ28" s="348">
        <v>3000000</v>
      </c>
      <c r="AK28" s="348">
        <v>4277000</v>
      </c>
      <c r="AL28" s="348">
        <v>0</v>
      </c>
      <c r="AM28" s="348">
        <v>0</v>
      </c>
      <c r="AN28" s="348">
        <f t="shared" si="9"/>
        <v>142.56666666666666</v>
      </c>
      <c r="AO28" s="348">
        <f t="shared" si="10"/>
        <v>100</v>
      </c>
      <c r="AP28" s="348">
        <f>IF(OR(R28="", R245="", R245=0), "", R28/R$71*100)</f>
        <v>734.96180844939727</v>
      </c>
      <c r="AQ28" s="348">
        <v>2730000</v>
      </c>
      <c r="AR28" s="348">
        <f t="shared" si="11"/>
        <v>63.829787234042556</v>
      </c>
      <c r="AS28" s="348">
        <f t="shared" si="12"/>
        <v>562.63078414319534</v>
      </c>
    </row>
    <row r="29" spans="1:45" ht="21" customHeight="1" x14ac:dyDescent="0.15">
      <c r="A29" s="378">
        <v>231050101001</v>
      </c>
      <c r="B29" s="381" t="s">
        <v>62</v>
      </c>
      <c r="C29" s="381" t="s">
        <v>40</v>
      </c>
      <c r="D29" s="381" t="s">
        <v>40</v>
      </c>
      <c r="E29" s="381" t="s">
        <v>40</v>
      </c>
      <c r="F29" s="381" t="s">
        <v>61</v>
      </c>
      <c r="G29" s="350" t="s">
        <v>440</v>
      </c>
      <c r="H29" s="350" t="s">
        <v>434</v>
      </c>
      <c r="I29" s="350" t="s">
        <v>434</v>
      </c>
      <c r="J29" s="374">
        <v>3000000</v>
      </c>
      <c r="K29" s="374">
        <v>0</v>
      </c>
      <c r="L29" s="374">
        <v>0</v>
      </c>
      <c r="M29" s="374">
        <v>3000000</v>
      </c>
      <c r="N29" s="374">
        <v>7007000</v>
      </c>
      <c r="O29" s="384">
        <f t="shared" si="3"/>
        <v>2.3356666666666666</v>
      </c>
      <c r="P29" s="374">
        <v>0</v>
      </c>
      <c r="Q29" s="374">
        <v>0</v>
      </c>
      <c r="R29" s="374">
        <v>4277000</v>
      </c>
      <c r="S29" s="372">
        <f t="shared" si="1"/>
        <v>2730000</v>
      </c>
      <c r="T29" s="350" t="s">
        <v>441</v>
      </c>
      <c r="U29" s="350" t="s">
        <v>435</v>
      </c>
      <c r="V29" s="350" t="s">
        <v>435</v>
      </c>
      <c r="W29" s="350"/>
      <c r="X29" s="347"/>
      <c r="Y29" s="347"/>
      <c r="Z29" s="347"/>
      <c r="AA29" s="363" t="e">
        <f t="shared" si="4"/>
        <v>#DIV/0!</v>
      </c>
      <c r="AB29" s="349">
        <v>7007000</v>
      </c>
      <c r="AC29" s="349">
        <v>4007000</v>
      </c>
      <c r="AD29" s="349">
        <f t="shared" si="7"/>
        <v>233.56666666666666</v>
      </c>
      <c r="AE29" s="349">
        <f t="shared" si="8"/>
        <v>100</v>
      </c>
      <c r="AF29" s="349">
        <f>IF(OR(N29="", N245="", N245=0), "", N29/N$71*100)</f>
        <v>1297.5925925925926</v>
      </c>
      <c r="AG29" s="349">
        <v>3000000</v>
      </c>
      <c r="AH29" s="349">
        <v>0</v>
      </c>
      <c r="AI29" s="349">
        <v>0</v>
      </c>
      <c r="AJ29" s="349">
        <v>3000000</v>
      </c>
      <c r="AK29" s="349">
        <v>4277000</v>
      </c>
      <c r="AL29" s="349">
        <v>0</v>
      </c>
      <c r="AM29" s="349">
        <v>0</v>
      </c>
      <c r="AN29" s="349">
        <f t="shared" si="9"/>
        <v>142.56666666666666</v>
      </c>
      <c r="AO29" s="349">
        <f t="shared" si="10"/>
        <v>100</v>
      </c>
      <c r="AP29" s="349">
        <f>IF(OR(R29="", R245="", R245=0), "", R29/R$71*100)</f>
        <v>734.96180844939727</v>
      </c>
      <c r="AQ29" s="349">
        <v>2730000</v>
      </c>
      <c r="AR29" s="349">
        <f t="shared" si="11"/>
        <v>63.829787234042556</v>
      </c>
      <c r="AS29" s="349">
        <f t="shared" si="12"/>
        <v>562.63078414319534</v>
      </c>
    </row>
    <row r="30" spans="1:45" ht="21" customHeight="1" x14ac:dyDescent="0.15">
      <c r="A30" s="378">
        <v>231060000000</v>
      </c>
      <c r="B30" s="380" t="s">
        <v>71</v>
      </c>
      <c r="C30" s="380" t="s">
        <v>38</v>
      </c>
      <c r="D30" s="380" t="s">
        <v>38</v>
      </c>
      <c r="E30" s="380" t="s">
        <v>38</v>
      </c>
      <c r="F30" s="380" t="s">
        <v>38</v>
      </c>
      <c r="G30" s="376" t="s">
        <v>442</v>
      </c>
      <c r="H30" s="376" t="s">
        <v>38</v>
      </c>
      <c r="I30" s="376" t="s">
        <v>38</v>
      </c>
      <c r="J30" s="373">
        <v>4700000</v>
      </c>
      <c r="K30" s="373">
        <v>2900000</v>
      </c>
      <c r="L30" s="373">
        <v>0</v>
      </c>
      <c r="M30" s="373">
        <v>7600000</v>
      </c>
      <c r="N30" s="373">
        <v>9657000</v>
      </c>
      <c r="O30" s="383">
        <f t="shared" si="3"/>
        <v>1.2706578947368421</v>
      </c>
      <c r="P30" s="373">
        <v>0</v>
      </c>
      <c r="Q30" s="373">
        <v>0</v>
      </c>
      <c r="R30" s="373">
        <v>8152000</v>
      </c>
      <c r="S30" s="370">
        <f t="shared" si="1"/>
        <v>1505000</v>
      </c>
      <c r="T30" s="351"/>
      <c r="U30" s="351"/>
      <c r="V30" s="351"/>
      <c r="W30" s="351"/>
      <c r="X30" s="361"/>
      <c r="Y30" s="361"/>
      <c r="Z30" s="361"/>
      <c r="AA30" s="386" t="e">
        <f t="shared" si="4"/>
        <v>#DIV/0!</v>
      </c>
      <c r="AB30" s="348">
        <v>9657000</v>
      </c>
      <c r="AC30" s="348">
        <v>2057000</v>
      </c>
      <c r="AD30" s="348">
        <f t="shared" si="7"/>
        <v>127.06578947368421</v>
      </c>
      <c r="AE30" s="348">
        <f t="shared" si="8"/>
        <v>100</v>
      </c>
      <c r="AF30" s="348">
        <f>IF(OR(N30="", N245="", N245=0), "", N30/N$71*100)</f>
        <v>1788.3333333333333</v>
      </c>
      <c r="AG30" s="348">
        <v>1800000</v>
      </c>
      <c r="AH30" s="348">
        <v>4586000</v>
      </c>
      <c r="AI30" s="348">
        <v>0</v>
      </c>
      <c r="AJ30" s="348">
        <v>6386000</v>
      </c>
      <c r="AK30" s="348">
        <v>8152000</v>
      </c>
      <c r="AL30" s="348">
        <v>0</v>
      </c>
      <c r="AM30" s="348">
        <v>0</v>
      </c>
      <c r="AN30" s="348">
        <f t="shared" si="9"/>
        <v>127.65424365800189</v>
      </c>
      <c r="AO30" s="348">
        <f t="shared" si="10"/>
        <v>100</v>
      </c>
      <c r="AP30" s="348">
        <f>IF(OR(R30="", R245="", R245=0), "", R30/R$71*100)</f>
        <v>1400.8437368434618</v>
      </c>
      <c r="AQ30" s="348">
        <v>1505000</v>
      </c>
      <c r="AR30" s="348">
        <f t="shared" si="11"/>
        <v>18.461727183513251</v>
      </c>
      <c r="AS30" s="348">
        <f t="shared" si="12"/>
        <v>387.48959648987147</v>
      </c>
    </row>
    <row r="31" spans="1:45" ht="21" customHeight="1" x14ac:dyDescent="0.15">
      <c r="A31" s="378">
        <v>231060101001</v>
      </c>
      <c r="B31" s="381" t="s">
        <v>71</v>
      </c>
      <c r="C31" s="381" t="s">
        <v>40</v>
      </c>
      <c r="D31" s="381" t="s">
        <v>40</v>
      </c>
      <c r="E31" s="381" t="s">
        <v>40</v>
      </c>
      <c r="F31" s="381" t="s">
        <v>61</v>
      </c>
      <c r="G31" s="350" t="s">
        <v>442</v>
      </c>
      <c r="H31" s="350" t="s">
        <v>434</v>
      </c>
      <c r="I31" s="350" t="s">
        <v>434</v>
      </c>
      <c r="J31" s="374">
        <v>4700000</v>
      </c>
      <c r="K31" s="374">
        <v>2900000</v>
      </c>
      <c r="L31" s="374">
        <v>0</v>
      </c>
      <c r="M31" s="374">
        <v>7600000</v>
      </c>
      <c r="N31" s="374">
        <v>9657000</v>
      </c>
      <c r="O31" s="384">
        <f t="shared" si="3"/>
        <v>1.2706578947368421</v>
      </c>
      <c r="P31" s="374">
        <v>0</v>
      </c>
      <c r="Q31" s="374">
        <v>0</v>
      </c>
      <c r="R31" s="374">
        <v>8152000</v>
      </c>
      <c r="S31" s="372">
        <f t="shared" si="1"/>
        <v>1505000</v>
      </c>
      <c r="T31" s="350" t="s">
        <v>443</v>
      </c>
      <c r="U31" s="350" t="s">
        <v>435</v>
      </c>
      <c r="V31" s="350" t="s">
        <v>435</v>
      </c>
      <c r="W31" s="350"/>
      <c r="X31" s="347"/>
      <c r="Y31" s="347"/>
      <c r="Z31" s="347"/>
      <c r="AA31" s="363" t="e">
        <f t="shared" si="4"/>
        <v>#DIV/0!</v>
      </c>
      <c r="AB31" s="349">
        <v>9657000</v>
      </c>
      <c r="AC31" s="349">
        <v>2057000</v>
      </c>
      <c r="AD31" s="349">
        <f t="shared" si="7"/>
        <v>127.06578947368421</v>
      </c>
      <c r="AE31" s="349">
        <f t="shared" si="8"/>
        <v>100</v>
      </c>
      <c r="AF31" s="349">
        <f>IF(OR(N31="", N245="", N245=0), "", N31/N$71*100)</f>
        <v>1788.3333333333333</v>
      </c>
      <c r="AG31" s="349">
        <v>1800000</v>
      </c>
      <c r="AH31" s="349">
        <v>4586000</v>
      </c>
      <c r="AI31" s="349">
        <v>0</v>
      </c>
      <c r="AJ31" s="349">
        <v>6386000</v>
      </c>
      <c r="AK31" s="349">
        <v>8152000</v>
      </c>
      <c r="AL31" s="349">
        <v>0</v>
      </c>
      <c r="AM31" s="349">
        <v>0</v>
      </c>
      <c r="AN31" s="349">
        <f t="shared" si="9"/>
        <v>127.65424365800189</v>
      </c>
      <c r="AO31" s="349">
        <f t="shared" si="10"/>
        <v>100</v>
      </c>
      <c r="AP31" s="349">
        <f>IF(OR(R31="", R245="", R245=0), "", R31/R$71*100)</f>
        <v>1400.8437368434618</v>
      </c>
      <c r="AQ31" s="349">
        <v>1505000</v>
      </c>
      <c r="AR31" s="349">
        <f t="shared" si="11"/>
        <v>18.461727183513251</v>
      </c>
      <c r="AS31" s="349">
        <f t="shared" si="12"/>
        <v>387.48959648987147</v>
      </c>
    </row>
    <row r="32" spans="1:45" ht="21" customHeight="1" x14ac:dyDescent="0.15">
      <c r="A32" s="378">
        <v>231070000000</v>
      </c>
      <c r="B32" s="380" t="s">
        <v>366</v>
      </c>
      <c r="C32" s="380" t="s">
        <v>38</v>
      </c>
      <c r="D32" s="380" t="s">
        <v>38</v>
      </c>
      <c r="E32" s="380" t="s">
        <v>38</v>
      </c>
      <c r="F32" s="380" t="s">
        <v>38</v>
      </c>
      <c r="G32" s="376" t="s">
        <v>444</v>
      </c>
      <c r="H32" s="376" t="s">
        <v>38</v>
      </c>
      <c r="I32" s="376" t="s">
        <v>38</v>
      </c>
      <c r="J32" s="373">
        <v>131000000</v>
      </c>
      <c r="K32" s="373">
        <v>0</v>
      </c>
      <c r="L32" s="373">
        <v>0</v>
      </c>
      <c r="M32" s="373">
        <v>131000000</v>
      </c>
      <c r="N32" s="373">
        <v>141945000</v>
      </c>
      <c r="O32" s="383">
        <f t="shared" si="3"/>
        <v>1.0835496183206106</v>
      </c>
      <c r="P32" s="373">
        <v>0</v>
      </c>
      <c r="Q32" s="373">
        <v>0</v>
      </c>
      <c r="R32" s="373">
        <v>145771000</v>
      </c>
      <c r="S32" s="370">
        <f t="shared" si="1"/>
        <v>-3826000</v>
      </c>
      <c r="T32" s="351"/>
      <c r="U32" s="351"/>
      <c r="V32" s="351"/>
      <c r="W32" s="351"/>
      <c r="X32" s="361"/>
      <c r="Y32" s="361"/>
      <c r="Z32" s="361"/>
      <c r="AA32" s="386" t="e">
        <f t="shared" si="4"/>
        <v>#DIV/0!</v>
      </c>
      <c r="AB32" s="348">
        <v>141945000</v>
      </c>
      <c r="AC32" s="348">
        <v>10945000</v>
      </c>
      <c r="AD32" s="348">
        <f t="shared" si="7"/>
        <v>108.35496183206106</v>
      </c>
      <c r="AE32" s="348">
        <f t="shared" si="8"/>
        <v>100</v>
      </c>
      <c r="AF32" s="348">
        <f>IF(OR(N32="", N245="", N245=0), "", N32/N$71*100)</f>
        <v>26286.111111111109</v>
      </c>
      <c r="AG32" s="348">
        <v>131000000</v>
      </c>
      <c r="AH32" s="348">
        <v>0</v>
      </c>
      <c r="AI32" s="348">
        <v>0</v>
      </c>
      <c r="AJ32" s="348">
        <v>131000000</v>
      </c>
      <c r="AK32" s="348">
        <v>145771000</v>
      </c>
      <c r="AL32" s="348">
        <v>0</v>
      </c>
      <c r="AM32" s="348">
        <v>0</v>
      </c>
      <c r="AN32" s="348">
        <f t="shared" si="9"/>
        <v>111.27557251908398</v>
      </c>
      <c r="AO32" s="348">
        <f t="shared" si="10"/>
        <v>100</v>
      </c>
      <c r="AP32" s="348">
        <f>IF(OR(R32="", R245="", R245=0), "", R32/R$71*100)</f>
        <v>25049.361182949986</v>
      </c>
      <c r="AQ32" s="348">
        <v>-3826000</v>
      </c>
      <c r="AR32" s="348">
        <f t="shared" si="11"/>
        <v>-2.6246647138319692</v>
      </c>
      <c r="AS32" s="348">
        <f t="shared" si="12"/>
        <v>1236.7499281611235</v>
      </c>
    </row>
    <row r="33" spans="1:45" ht="21" customHeight="1" x14ac:dyDescent="0.15">
      <c r="A33" s="378">
        <v>231070101001</v>
      </c>
      <c r="B33" s="381" t="s">
        <v>366</v>
      </c>
      <c r="C33" s="381" t="s">
        <v>40</v>
      </c>
      <c r="D33" s="381" t="s">
        <v>40</v>
      </c>
      <c r="E33" s="381" t="s">
        <v>40</v>
      </c>
      <c r="F33" s="381" t="s">
        <v>61</v>
      </c>
      <c r="G33" s="350" t="s">
        <v>444</v>
      </c>
      <c r="H33" s="350" t="s">
        <v>434</v>
      </c>
      <c r="I33" s="350" t="s">
        <v>434</v>
      </c>
      <c r="J33" s="374">
        <v>131000000</v>
      </c>
      <c r="K33" s="374">
        <v>0</v>
      </c>
      <c r="L33" s="374">
        <v>0</v>
      </c>
      <c r="M33" s="374">
        <v>131000000</v>
      </c>
      <c r="N33" s="374">
        <v>141945000</v>
      </c>
      <c r="O33" s="384">
        <f t="shared" si="3"/>
        <v>1.0835496183206106</v>
      </c>
      <c r="P33" s="374">
        <v>0</v>
      </c>
      <c r="Q33" s="374">
        <v>0</v>
      </c>
      <c r="R33" s="374">
        <v>145771000</v>
      </c>
      <c r="S33" s="372">
        <f t="shared" si="1"/>
        <v>-3826000</v>
      </c>
      <c r="T33" s="350" t="s">
        <v>445</v>
      </c>
      <c r="U33" s="350" t="s">
        <v>435</v>
      </c>
      <c r="V33" s="350" t="s">
        <v>435</v>
      </c>
      <c r="W33" s="350"/>
      <c r="X33" s="347"/>
      <c r="Y33" s="347"/>
      <c r="Z33" s="347"/>
      <c r="AA33" s="363" t="e">
        <f t="shared" si="4"/>
        <v>#DIV/0!</v>
      </c>
      <c r="AB33" s="349">
        <v>141945000</v>
      </c>
      <c r="AC33" s="349">
        <v>10945000</v>
      </c>
      <c r="AD33" s="349">
        <f t="shared" si="7"/>
        <v>108.35496183206106</v>
      </c>
      <c r="AE33" s="349">
        <f t="shared" si="8"/>
        <v>100</v>
      </c>
      <c r="AF33" s="349">
        <f>IF(OR(N33="", N245="", N245=0), "", N33/N$71*100)</f>
        <v>26286.111111111109</v>
      </c>
      <c r="AG33" s="349">
        <v>131000000</v>
      </c>
      <c r="AH33" s="349">
        <v>0</v>
      </c>
      <c r="AI33" s="349">
        <v>0</v>
      </c>
      <c r="AJ33" s="349">
        <v>131000000</v>
      </c>
      <c r="AK33" s="349">
        <v>145771000</v>
      </c>
      <c r="AL33" s="349">
        <v>0</v>
      </c>
      <c r="AM33" s="349">
        <v>0</v>
      </c>
      <c r="AN33" s="349">
        <f t="shared" si="9"/>
        <v>111.27557251908398</v>
      </c>
      <c r="AO33" s="349">
        <f t="shared" si="10"/>
        <v>100</v>
      </c>
      <c r="AP33" s="349">
        <f>IF(OR(R33="", R245="", R245=0), "", R33/R$71*100)</f>
        <v>25049.361182949986</v>
      </c>
      <c r="AQ33" s="349">
        <v>-3826000</v>
      </c>
      <c r="AR33" s="349">
        <f t="shared" si="11"/>
        <v>-2.6246647138319692</v>
      </c>
      <c r="AS33" s="349">
        <f t="shared" si="12"/>
        <v>1236.7499281611235</v>
      </c>
    </row>
    <row r="34" spans="1:45" ht="21" customHeight="1" x14ac:dyDescent="0.15">
      <c r="A34" s="378">
        <v>231080000000</v>
      </c>
      <c r="B34" s="380" t="s">
        <v>446</v>
      </c>
      <c r="C34" s="380" t="s">
        <v>38</v>
      </c>
      <c r="D34" s="380" t="s">
        <v>38</v>
      </c>
      <c r="E34" s="380" t="s">
        <v>38</v>
      </c>
      <c r="F34" s="380" t="s">
        <v>38</v>
      </c>
      <c r="G34" s="376" t="s">
        <v>447</v>
      </c>
      <c r="H34" s="376" t="s">
        <v>38</v>
      </c>
      <c r="I34" s="376" t="s">
        <v>38</v>
      </c>
      <c r="J34" s="373">
        <v>3330000</v>
      </c>
      <c r="K34" s="373">
        <v>0</v>
      </c>
      <c r="L34" s="373">
        <v>0</v>
      </c>
      <c r="M34" s="373">
        <v>3330000</v>
      </c>
      <c r="N34" s="373">
        <v>4480943</v>
      </c>
      <c r="O34" s="383">
        <f t="shared" si="3"/>
        <v>1.3456285285285285</v>
      </c>
      <c r="P34" s="373">
        <v>0</v>
      </c>
      <c r="Q34" s="373">
        <v>0</v>
      </c>
      <c r="R34" s="373">
        <v>3821112</v>
      </c>
      <c r="S34" s="370">
        <f t="shared" si="1"/>
        <v>659831</v>
      </c>
      <c r="T34" s="351"/>
      <c r="U34" s="351"/>
      <c r="V34" s="351"/>
      <c r="W34" s="351"/>
      <c r="X34" s="361"/>
      <c r="Y34" s="361"/>
      <c r="Z34" s="361"/>
      <c r="AA34" s="386" t="e">
        <f t="shared" si="4"/>
        <v>#DIV/0!</v>
      </c>
      <c r="AB34" s="348">
        <v>4480943</v>
      </c>
      <c r="AC34" s="348">
        <v>1150943</v>
      </c>
      <c r="AD34" s="348">
        <f t="shared" si="7"/>
        <v>134.56285285285284</v>
      </c>
      <c r="AE34" s="348">
        <f t="shared" si="8"/>
        <v>100</v>
      </c>
      <c r="AF34" s="348">
        <f>IF(OR(N34="", N245="", N245=0), "", N34/N$71*100)</f>
        <v>829.8042592592592</v>
      </c>
      <c r="AG34" s="348">
        <v>3130000</v>
      </c>
      <c r="AH34" s="348">
        <v>0</v>
      </c>
      <c r="AI34" s="348">
        <v>0</v>
      </c>
      <c r="AJ34" s="348">
        <v>3130000</v>
      </c>
      <c r="AK34" s="348">
        <v>3821112</v>
      </c>
      <c r="AL34" s="348">
        <v>0</v>
      </c>
      <c r="AM34" s="348">
        <v>0</v>
      </c>
      <c r="AN34" s="348">
        <f t="shared" si="9"/>
        <v>122.08025559105431</v>
      </c>
      <c r="AO34" s="348">
        <f t="shared" si="10"/>
        <v>100</v>
      </c>
      <c r="AP34" s="348">
        <f>IF(OR(R34="", R245="", R245=0), "", R34/R$71*100)</f>
        <v>656.62178765669705</v>
      </c>
      <c r="AQ34" s="348">
        <v>659831</v>
      </c>
      <c r="AR34" s="348">
        <f t="shared" si="11"/>
        <v>17.268036110954089</v>
      </c>
      <c r="AS34" s="348">
        <f t="shared" si="12"/>
        <v>173.18247160256215</v>
      </c>
    </row>
    <row r="35" spans="1:45" ht="21" customHeight="1" x14ac:dyDescent="0.15">
      <c r="A35" s="378">
        <v>231080101001</v>
      </c>
      <c r="B35" s="381" t="s">
        <v>446</v>
      </c>
      <c r="C35" s="381" t="s">
        <v>40</v>
      </c>
      <c r="D35" s="381" t="s">
        <v>40</v>
      </c>
      <c r="E35" s="381" t="s">
        <v>40</v>
      </c>
      <c r="F35" s="381" t="s">
        <v>61</v>
      </c>
      <c r="G35" s="350" t="s">
        <v>447</v>
      </c>
      <c r="H35" s="350" t="s">
        <v>434</v>
      </c>
      <c r="I35" s="350" t="s">
        <v>434</v>
      </c>
      <c r="J35" s="374">
        <v>3330000</v>
      </c>
      <c r="K35" s="374">
        <v>0</v>
      </c>
      <c r="L35" s="374">
        <v>0</v>
      </c>
      <c r="M35" s="374">
        <v>3330000</v>
      </c>
      <c r="N35" s="374">
        <v>4480943</v>
      </c>
      <c r="O35" s="384">
        <f t="shared" si="3"/>
        <v>1.3456285285285285</v>
      </c>
      <c r="P35" s="374">
        <v>0</v>
      </c>
      <c r="Q35" s="374">
        <v>0</v>
      </c>
      <c r="R35" s="374">
        <v>3821112</v>
      </c>
      <c r="S35" s="372">
        <f t="shared" si="1"/>
        <v>659831</v>
      </c>
      <c r="T35" s="350" t="s">
        <v>448</v>
      </c>
      <c r="U35" s="350" t="s">
        <v>435</v>
      </c>
      <c r="V35" s="350" t="s">
        <v>435</v>
      </c>
      <c r="W35" s="350"/>
      <c r="X35" s="347"/>
      <c r="Y35" s="347"/>
      <c r="Z35" s="347"/>
      <c r="AA35" s="363" t="e">
        <f t="shared" si="4"/>
        <v>#DIV/0!</v>
      </c>
      <c r="AB35" s="349">
        <v>4480943</v>
      </c>
      <c r="AC35" s="349">
        <v>1150943</v>
      </c>
      <c r="AD35" s="349">
        <f t="shared" si="7"/>
        <v>134.56285285285284</v>
      </c>
      <c r="AE35" s="349">
        <f t="shared" si="8"/>
        <v>100</v>
      </c>
      <c r="AF35" s="349">
        <f>IF(OR(N35="", N245="", N245=0), "", N35/N$71*100)</f>
        <v>829.8042592592592</v>
      </c>
      <c r="AG35" s="349">
        <v>3130000</v>
      </c>
      <c r="AH35" s="349">
        <v>0</v>
      </c>
      <c r="AI35" s="349">
        <v>0</v>
      </c>
      <c r="AJ35" s="349">
        <v>3130000</v>
      </c>
      <c r="AK35" s="349">
        <v>3821112</v>
      </c>
      <c r="AL35" s="349">
        <v>0</v>
      </c>
      <c r="AM35" s="349">
        <v>0</v>
      </c>
      <c r="AN35" s="349">
        <f t="shared" si="9"/>
        <v>122.08025559105431</v>
      </c>
      <c r="AO35" s="349">
        <f t="shared" si="10"/>
        <v>100</v>
      </c>
      <c r="AP35" s="349">
        <f>IF(OR(R35="", R245="", R245=0), "", R35/R$71*100)</f>
        <v>656.62178765669705</v>
      </c>
      <c r="AQ35" s="349">
        <v>659831</v>
      </c>
      <c r="AR35" s="349">
        <f t="shared" si="11"/>
        <v>17.268036110954089</v>
      </c>
      <c r="AS35" s="349">
        <f t="shared" si="12"/>
        <v>173.18247160256215</v>
      </c>
    </row>
    <row r="36" spans="1:45" ht="21" customHeight="1" x14ac:dyDescent="0.15">
      <c r="A36" s="378">
        <v>231090000000</v>
      </c>
      <c r="B36" s="380" t="s">
        <v>375</v>
      </c>
      <c r="C36" s="380" t="s">
        <v>38</v>
      </c>
      <c r="D36" s="380" t="s">
        <v>38</v>
      </c>
      <c r="E36" s="380" t="s">
        <v>38</v>
      </c>
      <c r="F36" s="380" t="s">
        <v>38</v>
      </c>
      <c r="G36" s="376" t="s">
        <v>449</v>
      </c>
      <c r="H36" s="376" t="s">
        <v>38</v>
      </c>
      <c r="I36" s="376" t="s">
        <v>38</v>
      </c>
      <c r="J36" s="373">
        <v>2600000</v>
      </c>
      <c r="K36" s="373">
        <v>214000</v>
      </c>
      <c r="L36" s="373">
        <v>0</v>
      </c>
      <c r="M36" s="373">
        <v>2814000</v>
      </c>
      <c r="N36" s="373">
        <v>2814000</v>
      </c>
      <c r="O36" s="383">
        <f t="shared" si="3"/>
        <v>1</v>
      </c>
      <c r="P36" s="373">
        <v>0</v>
      </c>
      <c r="Q36" s="373">
        <v>0</v>
      </c>
      <c r="R36" s="373">
        <v>3113000</v>
      </c>
      <c r="S36" s="370">
        <f t="shared" si="1"/>
        <v>-299000</v>
      </c>
      <c r="T36" s="351"/>
      <c r="U36" s="351"/>
      <c r="V36" s="351"/>
      <c r="W36" s="351"/>
      <c r="X36" s="361"/>
      <c r="Y36" s="361"/>
      <c r="Z36" s="361"/>
      <c r="AA36" s="386" t="e">
        <f t="shared" si="4"/>
        <v>#DIV/0!</v>
      </c>
      <c r="AB36" s="348">
        <v>2814000</v>
      </c>
      <c r="AC36" s="348">
        <v>0</v>
      </c>
      <c r="AD36" s="348">
        <f t="shared" si="7"/>
        <v>100</v>
      </c>
      <c r="AE36" s="348">
        <f t="shared" si="8"/>
        <v>100</v>
      </c>
      <c r="AF36" s="348">
        <f>IF(OR(N36="", N245="", N245=0), "", N36/N$71*100)</f>
        <v>521.11111111111109</v>
      </c>
      <c r="AG36" s="348">
        <v>2600000</v>
      </c>
      <c r="AH36" s="348">
        <v>513000</v>
      </c>
      <c r="AI36" s="348">
        <v>0</v>
      </c>
      <c r="AJ36" s="348">
        <v>3113000</v>
      </c>
      <c r="AK36" s="348">
        <v>3113000</v>
      </c>
      <c r="AL36" s="348">
        <v>0</v>
      </c>
      <c r="AM36" s="348">
        <v>0</v>
      </c>
      <c r="AN36" s="348">
        <f t="shared" si="9"/>
        <v>100</v>
      </c>
      <c r="AO36" s="348">
        <f t="shared" si="10"/>
        <v>100</v>
      </c>
      <c r="AP36" s="348">
        <f>IF(OR(R36="", R245="", R245=0), "", R36/R$71*100)</f>
        <v>534.93946918470283</v>
      </c>
      <c r="AQ36" s="348">
        <v>-299000</v>
      </c>
      <c r="AR36" s="348">
        <f t="shared" si="11"/>
        <v>-9.6048827497590743</v>
      </c>
      <c r="AS36" s="348">
        <f t="shared" si="12"/>
        <v>-13.828358073591744</v>
      </c>
    </row>
    <row r="37" spans="1:45" ht="21" customHeight="1" x14ac:dyDescent="0.15">
      <c r="A37" s="378">
        <v>231090101001</v>
      </c>
      <c r="B37" s="381" t="s">
        <v>375</v>
      </c>
      <c r="C37" s="381" t="s">
        <v>40</v>
      </c>
      <c r="D37" s="381" t="s">
        <v>40</v>
      </c>
      <c r="E37" s="381" t="s">
        <v>40</v>
      </c>
      <c r="F37" s="381" t="s">
        <v>61</v>
      </c>
      <c r="G37" s="350" t="s">
        <v>450</v>
      </c>
      <c r="H37" s="350" t="s">
        <v>434</v>
      </c>
      <c r="I37" s="350" t="s">
        <v>434</v>
      </c>
      <c r="J37" s="374">
        <v>2600000</v>
      </c>
      <c r="K37" s="374">
        <v>214000</v>
      </c>
      <c r="L37" s="374">
        <v>0</v>
      </c>
      <c r="M37" s="374">
        <v>2814000</v>
      </c>
      <c r="N37" s="374">
        <v>2814000</v>
      </c>
      <c r="O37" s="384">
        <f t="shared" si="3"/>
        <v>1</v>
      </c>
      <c r="P37" s="374">
        <v>0</v>
      </c>
      <c r="Q37" s="374">
        <v>0</v>
      </c>
      <c r="R37" s="374">
        <v>3113000</v>
      </c>
      <c r="S37" s="372">
        <f t="shared" si="1"/>
        <v>-299000</v>
      </c>
      <c r="T37" s="350" t="s">
        <v>451</v>
      </c>
      <c r="U37" s="350" t="s">
        <v>435</v>
      </c>
      <c r="V37" s="350" t="s">
        <v>435</v>
      </c>
      <c r="W37" s="350"/>
      <c r="X37" s="347"/>
      <c r="Y37" s="347"/>
      <c r="Z37" s="347"/>
      <c r="AA37" s="363" t="e">
        <f t="shared" si="4"/>
        <v>#DIV/0!</v>
      </c>
      <c r="AB37" s="349">
        <v>2814000</v>
      </c>
      <c r="AC37" s="349">
        <v>0</v>
      </c>
      <c r="AD37" s="349">
        <f t="shared" si="7"/>
        <v>100</v>
      </c>
      <c r="AE37" s="349">
        <f t="shared" si="8"/>
        <v>100</v>
      </c>
      <c r="AF37" s="349">
        <f>IF(OR(N37="", N245="", N245=0), "", N37/N$71*100)</f>
        <v>521.11111111111109</v>
      </c>
      <c r="AG37" s="349">
        <v>2600000</v>
      </c>
      <c r="AH37" s="349">
        <v>513000</v>
      </c>
      <c r="AI37" s="349">
        <v>0</v>
      </c>
      <c r="AJ37" s="349">
        <v>3113000</v>
      </c>
      <c r="AK37" s="349">
        <v>3113000</v>
      </c>
      <c r="AL37" s="349">
        <v>0</v>
      </c>
      <c r="AM37" s="349">
        <v>0</v>
      </c>
      <c r="AN37" s="349">
        <f t="shared" si="9"/>
        <v>100</v>
      </c>
      <c r="AO37" s="349">
        <f t="shared" si="10"/>
        <v>100</v>
      </c>
      <c r="AP37" s="349">
        <f>IF(OR(R37="", R245="", R245=0), "", R37/R$71*100)</f>
        <v>534.93946918470283</v>
      </c>
      <c r="AQ37" s="349">
        <v>-299000</v>
      </c>
      <c r="AR37" s="349">
        <f t="shared" si="11"/>
        <v>-9.6048827497590743</v>
      </c>
      <c r="AS37" s="349">
        <f t="shared" si="12"/>
        <v>-13.828358073591744</v>
      </c>
    </row>
    <row r="38" spans="1:45" ht="21" customHeight="1" x14ac:dyDescent="0.15">
      <c r="A38" s="378">
        <v>231100000000</v>
      </c>
      <c r="B38" s="380" t="s">
        <v>452</v>
      </c>
      <c r="C38" s="380" t="s">
        <v>38</v>
      </c>
      <c r="D38" s="380" t="s">
        <v>38</v>
      </c>
      <c r="E38" s="380" t="s">
        <v>38</v>
      </c>
      <c r="F38" s="380" t="s">
        <v>38</v>
      </c>
      <c r="G38" s="376" t="s">
        <v>453</v>
      </c>
      <c r="H38" s="376" t="s">
        <v>38</v>
      </c>
      <c r="I38" s="376" t="s">
        <v>38</v>
      </c>
      <c r="J38" s="373">
        <f>SUM(J39:J40)</f>
        <v>1265000000</v>
      </c>
      <c r="K38" s="373">
        <f t="shared" ref="K38:R38" si="13">SUM(K39:K40)</f>
        <v>307844000</v>
      </c>
      <c r="L38" s="373">
        <f t="shared" si="13"/>
        <v>0</v>
      </c>
      <c r="M38" s="373">
        <f t="shared" si="13"/>
        <v>1572844000</v>
      </c>
      <c r="N38" s="373">
        <f t="shared" si="13"/>
        <v>1566576000</v>
      </c>
      <c r="O38" s="383">
        <f t="shared" si="3"/>
        <v>0.99601486224953018</v>
      </c>
      <c r="P38" s="373">
        <f t="shared" si="13"/>
        <v>0</v>
      </c>
      <c r="Q38" s="373">
        <f t="shared" si="13"/>
        <v>0</v>
      </c>
      <c r="R38" s="373">
        <f t="shared" si="13"/>
        <v>1549191000</v>
      </c>
      <c r="S38" s="370">
        <f t="shared" si="1"/>
        <v>17385000</v>
      </c>
      <c r="T38" s="351"/>
      <c r="U38" s="351"/>
      <c r="V38" s="351"/>
      <c r="W38" s="351"/>
      <c r="X38" s="361"/>
      <c r="Y38" s="361"/>
      <c r="Z38" s="361"/>
      <c r="AA38" s="386" t="e">
        <f t="shared" si="4"/>
        <v>#DIV/0!</v>
      </c>
      <c r="AB38" s="348">
        <f t="shared" ref="AB38:AK38" si="14">SUM(AB39:AB40)</f>
        <v>1566576000</v>
      </c>
      <c r="AC38" s="348">
        <f t="shared" si="14"/>
        <v>-6268000</v>
      </c>
      <c r="AD38" s="348">
        <f t="shared" si="14"/>
        <v>196.20121212121211</v>
      </c>
      <c r="AE38" s="348">
        <f t="shared" si="14"/>
        <v>200</v>
      </c>
      <c r="AF38" s="348">
        <f t="shared" si="14"/>
        <v>290106.66666666669</v>
      </c>
      <c r="AG38" s="348">
        <f t="shared" si="14"/>
        <v>1187000000</v>
      </c>
      <c r="AH38" s="348">
        <f t="shared" si="14"/>
        <v>345887000</v>
      </c>
      <c r="AI38" s="348">
        <f t="shared" si="14"/>
        <v>0</v>
      </c>
      <c r="AJ38" s="348">
        <f t="shared" si="14"/>
        <v>1532887000</v>
      </c>
      <c r="AK38" s="348">
        <f t="shared" si="14"/>
        <v>1549191000</v>
      </c>
      <c r="AL38" s="348">
        <v>0</v>
      </c>
      <c r="AM38" s="348">
        <v>0</v>
      </c>
      <c r="AN38" s="348">
        <f t="shared" si="9"/>
        <v>101.06361395197428</v>
      </c>
      <c r="AO38" s="348">
        <f t="shared" si="10"/>
        <v>100</v>
      </c>
      <c r="AP38" s="348">
        <f>IF(OR(R38="", R245="", R245=0), "", R38/R$71*100)</f>
        <v>266213.75239502697</v>
      </c>
      <c r="AQ38" s="348">
        <v>17385000</v>
      </c>
      <c r="AR38" s="348">
        <f t="shared" si="11"/>
        <v>1.122198618504755</v>
      </c>
      <c r="AS38" s="348">
        <f t="shared" si="12"/>
        <v>23892.914271639718</v>
      </c>
    </row>
    <row r="39" spans="1:45" ht="21" customHeight="1" x14ac:dyDescent="0.15">
      <c r="A39" s="378">
        <v>231100101001</v>
      </c>
      <c r="B39" s="381" t="s">
        <v>452</v>
      </c>
      <c r="C39" s="381" t="s">
        <v>40</v>
      </c>
      <c r="D39" s="381" t="s">
        <v>40</v>
      </c>
      <c r="E39" s="381" t="s">
        <v>40</v>
      </c>
      <c r="F39" s="381" t="s">
        <v>61</v>
      </c>
      <c r="G39" s="350" t="s">
        <v>454</v>
      </c>
      <c r="H39" s="350" t="s">
        <v>434</v>
      </c>
      <c r="I39" s="350" t="s">
        <v>434</v>
      </c>
      <c r="J39" s="374">
        <v>1100000000</v>
      </c>
      <c r="K39" s="374">
        <v>307844000</v>
      </c>
      <c r="L39" s="374">
        <v>0</v>
      </c>
      <c r="M39" s="374">
        <v>1407844000</v>
      </c>
      <c r="N39" s="374">
        <v>1407844000</v>
      </c>
      <c r="O39" s="384">
        <f t="shared" si="3"/>
        <v>1</v>
      </c>
      <c r="P39" s="374">
        <v>0</v>
      </c>
      <c r="Q39" s="374">
        <v>0</v>
      </c>
      <c r="R39" s="374">
        <v>1367887000</v>
      </c>
      <c r="S39" s="372">
        <f t="shared" si="1"/>
        <v>39957000</v>
      </c>
      <c r="T39" s="350" t="s">
        <v>455</v>
      </c>
      <c r="U39" s="350" t="s">
        <v>435</v>
      </c>
      <c r="V39" s="350" t="s">
        <v>435</v>
      </c>
      <c r="W39" s="350"/>
      <c r="X39" s="347"/>
      <c r="Y39" s="347"/>
      <c r="Z39" s="347"/>
      <c r="AA39" s="363" t="e">
        <f t="shared" si="4"/>
        <v>#DIV/0!</v>
      </c>
      <c r="AB39" s="349">
        <v>1407844000</v>
      </c>
      <c r="AC39" s="349">
        <v>0</v>
      </c>
      <c r="AD39" s="349">
        <f>IF(OR(N39="", M39="", M39=0), "", N39/M39*100)</f>
        <v>100</v>
      </c>
      <c r="AE39" s="349">
        <f>IF(OR(N39="", AB39="", AB39=0), "", N39/AB39*100)</f>
        <v>100</v>
      </c>
      <c r="AF39" s="349">
        <f>IF(OR(N39="", N245="", N245=0), "", N39/N$71*100)</f>
        <v>260711.85185185185</v>
      </c>
      <c r="AG39" s="349">
        <v>1022000000</v>
      </c>
      <c r="AH39" s="349">
        <v>345887000</v>
      </c>
      <c r="AI39" s="349">
        <v>0</v>
      </c>
      <c r="AJ39" s="349">
        <v>1367887000</v>
      </c>
      <c r="AK39" s="349">
        <v>1367887000</v>
      </c>
      <c r="AL39" s="349">
        <v>0</v>
      </c>
      <c r="AM39" s="349">
        <v>0</v>
      </c>
      <c r="AN39" s="349">
        <f t="shared" si="9"/>
        <v>100</v>
      </c>
      <c r="AO39" s="349">
        <f t="shared" si="10"/>
        <v>100</v>
      </c>
      <c r="AP39" s="349">
        <f>IF(OR(R39="", R245="", R245=0), "", R39/R$71*100)</f>
        <v>235058.3828090766</v>
      </c>
      <c r="AQ39" s="349">
        <v>39957000</v>
      </c>
      <c r="AR39" s="349">
        <f t="shared" si="11"/>
        <v>2.9210746209299452</v>
      </c>
      <c r="AS39" s="349">
        <f t="shared" si="12"/>
        <v>25653.46904277525</v>
      </c>
    </row>
    <row r="40" spans="1:45" ht="21" customHeight="1" x14ac:dyDescent="0.15">
      <c r="A40" s="378">
        <v>231100101002</v>
      </c>
      <c r="B40" s="381" t="s">
        <v>452</v>
      </c>
      <c r="C40" s="381" t="s">
        <v>40</v>
      </c>
      <c r="D40" s="381" t="s">
        <v>40</v>
      </c>
      <c r="E40" s="381" t="s">
        <v>40</v>
      </c>
      <c r="F40" s="381" t="s">
        <v>124</v>
      </c>
      <c r="G40" s="350" t="s">
        <v>456</v>
      </c>
      <c r="H40" s="350" t="s">
        <v>434</v>
      </c>
      <c r="I40" s="350" t="s">
        <v>434</v>
      </c>
      <c r="J40" s="374">
        <v>165000000</v>
      </c>
      <c r="K40" s="374">
        <v>0</v>
      </c>
      <c r="L40" s="374">
        <v>0</v>
      </c>
      <c r="M40" s="374">
        <v>165000000</v>
      </c>
      <c r="N40" s="374">
        <v>158732000</v>
      </c>
      <c r="O40" s="384">
        <f t="shared" si="3"/>
        <v>0.96201212121212121</v>
      </c>
      <c r="P40" s="374">
        <v>0</v>
      </c>
      <c r="Q40" s="374">
        <v>0</v>
      </c>
      <c r="R40" s="374">
        <v>181304000</v>
      </c>
      <c r="S40" s="372">
        <f t="shared" si="1"/>
        <v>-22572000</v>
      </c>
      <c r="T40" s="350" t="s">
        <v>455</v>
      </c>
      <c r="U40" s="350" t="s">
        <v>435</v>
      </c>
      <c r="V40" s="350" t="s">
        <v>435</v>
      </c>
      <c r="W40" s="350"/>
      <c r="X40" s="347"/>
      <c r="Y40" s="347"/>
      <c r="Z40" s="347"/>
      <c r="AA40" s="363" t="e">
        <f t="shared" si="4"/>
        <v>#DIV/0!</v>
      </c>
      <c r="AB40" s="349">
        <v>158732000</v>
      </c>
      <c r="AC40" s="349">
        <v>-6268000</v>
      </c>
      <c r="AD40" s="349">
        <f>IF(OR(N40="", M40="", M40=0), "", N40/M40*100)</f>
        <v>96.201212121212123</v>
      </c>
      <c r="AE40" s="349">
        <f>IF(OR(N40="", AB40="", AB40=0), "", N40/AB40*100)</f>
        <v>100</v>
      </c>
      <c r="AF40" s="349">
        <f>IF(OR(N40="", N245="", N245=0), "", N40/N$71*100)</f>
        <v>29394.814814814818</v>
      </c>
      <c r="AG40" s="349">
        <v>165000000</v>
      </c>
      <c r="AH40" s="349">
        <v>0</v>
      </c>
      <c r="AI40" s="349">
        <v>0</v>
      </c>
      <c r="AJ40" s="349">
        <v>165000000</v>
      </c>
      <c r="AK40" s="349">
        <v>181304000</v>
      </c>
      <c r="AL40" s="349">
        <v>0</v>
      </c>
      <c r="AM40" s="349">
        <v>0</v>
      </c>
      <c r="AN40" s="349">
        <f t="shared" si="9"/>
        <v>109.88121212121212</v>
      </c>
      <c r="AO40" s="349">
        <f t="shared" si="10"/>
        <v>100</v>
      </c>
      <c r="AP40" s="349">
        <f>IF(OR(R40="", R245="", R245=0), "", R40/R$71*100)</f>
        <v>31155.36958595032</v>
      </c>
      <c r="AQ40" s="349">
        <v>-22572000</v>
      </c>
      <c r="AR40" s="349">
        <f t="shared" si="11"/>
        <v>-12.449808057185722</v>
      </c>
      <c r="AS40" s="349">
        <f t="shared" si="12"/>
        <v>-1760.554771135503</v>
      </c>
    </row>
    <row r="41" spans="1:45" ht="21" customHeight="1" x14ac:dyDescent="0.15">
      <c r="A41" s="378">
        <v>231110000000</v>
      </c>
      <c r="B41" s="380" t="s">
        <v>457</v>
      </c>
      <c r="C41" s="380" t="s">
        <v>38</v>
      </c>
      <c r="D41" s="380" t="s">
        <v>38</v>
      </c>
      <c r="E41" s="380" t="s">
        <v>38</v>
      </c>
      <c r="F41" s="380" t="s">
        <v>38</v>
      </c>
      <c r="G41" s="376" t="s">
        <v>458</v>
      </c>
      <c r="H41" s="376" t="s">
        <v>38</v>
      </c>
      <c r="I41" s="376" t="s">
        <v>38</v>
      </c>
      <c r="J41" s="373">
        <v>900000</v>
      </c>
      <c r="K41" s="373">
        <v>0</v>
      </c>
      <c r="L41" s="373">
        <v>0</v>
      </c>
      <c r="M41" s="373">
        <v>900000</v>
      </c>
      <c r="N41" s="373">
        <v>605000</v>
      </c>
      <c r="O41" s="383">
        <f t="shared" si="3"/>
        <v>0.67222222222222228</v>
      </c>
      <c r="P41" s="373">
        <v>0</v>
      </c>
      <c r="Q41" s="373">
        <v>0</v>
      </c>
      <c r="R41" s="373">
        <v>673000</v>
      </c>
      <c r="S41" s="370">
        <f t="shared" si="1"/>
        <v>-68000</v>
      </c>
      <c r="T41" s="351"/>
      <c r="U41" s="351"/>
      <c r="V41" s="351"/>
      <c r="W41" s="351"/>
      <c r="X41" s="361"/>
      <c r="Y41" s="361"/>
      <c r="Z41" s="361"/>
      <c r="AA41" s="386" t="e">
        <f t="shared" si="4"/>
        <v>#DIV/0!</v>
      </c>
      <c r="AB41" s="348">
        <v>605000</v>
      </c>
      <c r="AC41" s="348">
        <v>-295000</v>
      </c>
      <c r="AD41" s="348">
        <f>IF(OR(N41="", M41="", M41=0), "", N41/M41*100)</f>
        <v>67.222222222222229</v>
      </c>
      <c r="AE41" s="348">
        <f>IF(OR(N41="", AB41="", AB41=0), "", N41/AB41*100)</f>
        <v>100</v>
      </c>
      <c r="AF41" s="348">
        <f>IF(OR(N41="", N245="", N245=0), "", N41/N$71*100)</f>
        <v>112.03703703703705</v>
      </c>
      <c r="AG41" s="348">
        <v>900000</v>
      </c>
      <c r="AH41" s="348">
        <v>0</v>
      </c>
      <c r="AI41" s="348">
        <v>0</v>
      </c>
      <c r="AJ41" s="348">
        <v>900000</v>
      </c>
      <c r="AK41" s="348">
        <v>673000</v>
      </c>
      <c r="AL41" s="348">
        <v>0</v>
      </c>
      <c r="AM41" s="348">
        <v>0</v>
      </c>
      <c r="AN41" s="348">
        <f t="shared" si="9"/>
        <v>74.777777777777771</v>
      </c>
      <c r="AO41" s="348">
        <f t="shared" si="10"/>
        <v>100</v>
      </c>
      <c r="AP41" s="348">
        <f>IF(OR(R41="", R245="", R245=0), "", R41/R$71*100)</f>
        <v>115.64865491850465</v>
      </c>
      <c r="AQ41" s="348">
        <v>-68000</v>
      </c>
      <c r="AR41" s="348">
        <f t="shared" si="11"/>
        <v>-10.104011887072808</v>
      </c>
      <c r="AS41" s="348">
        <f t="shared" si="12"/>
        <v>-3.6116178814675948</v>
      </c>
    </row>
    <row r="42" spans="1:45" ht="21" customHeight="1" x14ac:dyDescent="0.15">
      <c r="A42" s="378">
        <v>231110101001</v>
      </c>
      <c r="B42" s="381" t="s">
        <v>457</v>
      </c>
      <c r="C42" s="381" t="s">
        <v>40</v>
      </c>
      <c r="D42" s="381" t="s">
        <v>40</v>
      </c>
      <c r="E42" s="381" t="s">
        <v>40</v>
      </c>
      <c r="F42" s="381" t="s">
        <v>61</v>
      </c>
      <c r="G42" s="350" t="s">
        <v>458</v>
      </c>
      <c r="H42" s="350" t="s">
        <v>434</v>
      </c>
      <c r="I42" s="350" t="s">
        <v>434</v>
      </c>
      <c r="J42" s="374">
        <v>900000</v>
      </c>
      <c r="K42" s="374">
        <v>0</v>
      </c>
      <c r="L42" s="374">
        <v>0</v>
      </c>
      <c r="M42" s="374">
        <v>900000</v>
      </c>
      <c r="N42" s="374">
        <v>605000</v>
      </c>
      <c r="O42" s="384">
        <f t="shared" si="3"/>
        <v>0.67222222222222228</v>
      </c>
      <c r="P42" s="374">
        <v>0</v>
      </c>
      <c r="Q42" s="374">
        <v>0</v>
      </c>
      <c r="R42" s="374">
        <v>673000</v>
      </c>
      <c r="S42" s="372">
        <f t="shared" si="1"/>
        <v>-68000</v>
      </c>
      <c r="T42" s="350" t="s">
        <v>459</v>
      </c>
      <c r="U42" s="350" t="s">
        <v>435</v>
      </c>
      <c r="V42" s="350" t="s">
        <v>435</v>
      </c>
      <c r="W42" s="350"/>
      <c r="X42" s="347"/>
      <c r="Y42" s="347"/>
      <c r="Z42" s="347"/>
      <c r="AA42" s="363" t="e">
        <f t="shared" si="4"/>
        <v>#DIV/0!</v>
      </c>
      <c r="AB42" s="349">
        <v>605000</v>
      </c>
      <c r="AC42" s="349">
        <v>-295000</v>
      </c>
      <c r="AD42" s="349">
        <f>IF(OR(N42="", M42="", M42=0), "", N42/M42*100)</f>
        <v>67.222222222222229</v>
      </c>
      <c r="AE42" s="349">
        <f>IF(OR(N42="", AB42="", AB42=0), "", N42/AB42*100)</f>
        <v>100</v>
      </c>
      <c r="AF42" s="349">
        <f>IF(OR(N42="", N245="", N245=0), "", N42/N$71*100)</f>
        <v>112.03703703703705</v>
      </c>
      <c r="AG42" s="349">
        <v>900000</v>
      </c>
      <c r="AH42" s="349">
        <v>0</v>
      </c>
      <c r="AI42" s="349">
        <v>0</v>
      </c>
      <c r="AJ42" s="349">
        <v>900000</v>
      </c>
      <c r="AK42" s="349">
        <v>673000</v>
      </c>
      <c r="AL42" s="349">
        <v>0</v>
      </c>
      <c r="AM42" s="349">
        <v>0</v>
      </c>
      <c r="AN42" s="349">
        <f t="shared" si="9"/>
        <v>74.777777777777771</v>
      </c>
      <c r="AO42" s="349">
        <f t="shared" si="10"/>
        <v>100</v>
      </c>
      <c r="AP42" s="349">
        <f>IF(OR(R42="", R245="", R245=0), "", R42/R$71*100)</f>
        <v>115.64865491850465</v>
      </c>
      <c r="AQ42" s="349">
        <v>-68000</v>
      </c>
      <c r="AR42" s="349">
        <f t="shared" si="11"/>
        <v>-10.104011887072808</v>
      </c>
      <c r="AS42" s="349">
        <f t="shared" si="12"/>
        <v>-3.6116178814675948</v>
      </c>
    </row>
    <row r="43" spans="1:45" ht="21" customHeight="1" x14ac:dyDescent="0.15">
      <c r="A43" s="378">
        <v>231120000000</v>
      </c>
      <c r="B43" s="380" t="s">
        <v>37</v>
      </c>
      <c r="C43" s="380" t="s">
        <v>38</v>
      </c>
      <c r="D43" s="380" t="s">
        <v>38</v>
      </c>
      <c r="E43" s="380" t="s">
        <v>38</v>
      </c>
      <c r="F43" s="380" t="s">
        <v>38</v>
      </c>
      <c r="G43" s="376" t="s">
        <v>39</v>
      </c>
      <c r="H43" s="376" t="s">
        <v>38</v>
      </c>
      <c r="I43" s="376" t="s">
        <v>38</v>
      </c>
      <c r="J43" s="369">
        <v>42266000</v>
      </c>
      <c r="K43" s="369">
        <v>928000</v>
      </c>
      <c r="L43" s="369">
        <v>0</v>
      </c>
      <c r="M43" s="369">
        <v>43194000</v>
      </c>
      <c r="N43" s="369">
        <v>38815734</v>
      </c>
      <c r="O43" s="383">
        <f t="shared" si="3"/>
        <v>0.89863717182942071</v>
      </c>
      <c r="P43" s="369">
        <f>SUM(P44:P53)</f>
        <v>0</v>
      </c>
      <c r="Q43" s="369">
        <f>SUM(Q44:Q53)</f>
        <v>13400</v>
      </c>
      <c r="R43" s="369">
        <f>SUM(R44:R53)</f>
        <v>37468051</v>
      </c>
      <c r="S43" s="369">
        <f t="shared" si="1"/>
        <v>1347683</v>
      </c>
      <c r="T43" s="351"/>
      <c r="U43" s="351"/>
      <c r="V43" s="351"/>
      <c r="W43" s="351"/>
      <c r="X43" s="361"/>
      <c r="Y43" s="361"/>
      <c r="Z43" s="361"/>
      <c r="AA43" s="386" t="e">
        <f t="shared" si="4"/>
        <v>#DIV/0!</v>
      </c>
      <c r="AB43" s="342">
        <f t="shared" ref="AB43:AK43" si="15">SUM(AB44:AB53)</f>
        <v>38829134</v>
      </c>
      <c r="AC43" s="342">
        <f t="shared" si="15"/>
        <v>-4328266</v>
      </c>
      <c r="AD43" s="342">
        <f t="shared" si="15"/>
        <v>869.53232804951108</v>
      </c>
      <c r="AE43" s="342">
        <f t="shared" si="15"/>
        <v>800</v>
      </c>
      <c r="AF43" s="342" t="e">
        <f t="shared" si="15"/>
        <v>#REF!</v>
      </c>
      <c r="AG43" s="342">
        <f t="shared" si="15"/>
        <v>40584000</v>
      </c>
      <c r="AH43" s="342">
        <f t="shared" si="15"/>
        <v>-21000</v>
      </c>
      <c r="AI43" s="342">
        <f t="shared" si="15"/>
        <v>0</v>
      </c>
      <c r="AJ43" s="342">
        <f t="shared" si="15"/>
        <v>40563000</v>
      </c>
      <c r="AK43" s="342">
        <f t="shared" si="15"/>
        <v>37497551</v>
      </c>
      <c r="AL43" s="342">
        <v>0</v>
      </c>
      <c r="AM43" s="342">
        <v>0</v>
      </c>
      <c r="AN43" s="342">
        <v>100.00894514767933</v>
      </c>
      <c r="AO43" s="342">
        <v>100</v>
      </c>
      <c r="AP43" s="342">
        <v>1.5782681815247723</v>
      </c>
      <c r="AQ43" s="342">
        <v>0</v>
      </c>
      <c r="AR43" s="342">
        <v>0</v>
      </c>
      <c r="AS43" s="342">
        <v>1.7128029690960249</v>
      </c>
    </row>
    <row r="44" spans="1:45" ht="21" customHeight="1" x14ac:dyDescent="0.15">
      <c r="A44" s="378">
        <v>231120101001</v>
      </c>
      <c r="B44" s="381" t="s">
        <v>37</v>
      </c>
      <c r="C44" s="381" t="s">
        <v>40</v>
      </c>
      <c r="D44" s="381" t="s">
        <v>40</v>
      </c>
      <c r="E44" s="381" t="s">
        <v>40</v>
      </c>
      <c r="F44" s="381" t="s">
        <v>44</v>
      </c>
      <c r="G44" s="350" t="s">
        <v>45</v>
      </c>
      <c r="H44" s="350" t="s">
        <v>46</v>
      </c>
      <c r="I44" s="350" t="s">
        <v>190</v>
      </c>
      <c r="J44" s="375">
        <v>0</v>
      </c>
      <c r="K44" s="375">
        <v>0</v>
      </c>
      <c r="L44" s="375">
        <v>0</v>
      </c>
      <c r="M44" s="375">
        <v>0</v>
      </c>
      <c r="N44" s="375"/>
      <c r="O44" s="385" t="e">
        <f t="shared" si="3"/>
        <v>#DIV/0!</v>
      </c>
      <c r="P44" s="375"/>
      <c r="Q44" s="375"/>
      <c r="R44" s="375">
        <v>30000</v>
      </c>
      <c r="S44" s="375">
        <f t="shared" si="1"/>
        <v>-30000</v>
      </c>
      <c r="T44" s="350" t="s">
        <v>229</v>
      </c>
      <c r="U44" s="350" t="s">
        <v>201</v>
      </c>
      <c r="V44" s="350" t="s">
        <v>202</v>
      </c>
      <c r="W44" s="350" t="s">
        <v>232</v>
      </c>
      <c r="X44" s="347">
        <v>1</v>
      </c>
      <c r="Y44" s="347">
        <v>1</v>
      </c>
      <c r="Z44" s="347" t="s">
        <v>233</v>
      </c>
      <c r="AA44" s="363">
        <f t="shared" si="4"/>
        <v>0</v>
      </c>
      <c r="AB44" s="345"/>
      <c r="AC44" s="345"/>
      <c r="AD44" s="345"/>
      <c r="AE44" s="345"/>
      <c r="AF44" s="345"/>
      <c r="AG44" s="345"/>
      <c r="AH44" s="345"/>
      <c r="AI44" s="345"/>
      <c r="AJ44" s="345"/>
      <c r="AK44" s="345"/>
      <c r="AL44" s="345"/>
      <c r="AM44" s="345"/>
      <c r="AN44" s="345"/>
      <c r="AO44" s="345"/>
      <c r="AP44" s="345"/>
      <c r="AQ44" s="345"/>
      <c r="AR44" s="345"/>
      <c r="AS44" s="345"/>
    </row>
    <row r="45" spans="1:45" ht="21" customHeight="1" x14ac:dyDescent="0.15">
      <c r="A45" s="378">
        <v>231120101002</v>
      </c>
      <c r="B45" s="381" t="s">
        <v>37</v>
      </c>
      <c r="C45" s="381" t="s">
        <v>40</v>
      </c>
      <c r="D45" s="381" t="s">
        <v>40</v>
      </c>
      <c r="E45" s="381" t="s">
        <v>40</v>
      </c>
      <c r="F45" s="381" t="s">
        <v>61</v>
      </c>
      <c r="G45" s="350" t="s">
        <v>460</v>
      </c>
      <c r="H45" s="350" t="s">
        <v>434</v>
      </c>
      <c r="I45" s="350" t="s">
        <v>434</v>
      </c>
      <c r="J45" s="374">
        <v>2550000</v>
      </c>
      <c r="K45" s="374">
        <v>0</v>
      </c>
      <c r="L45" s="374">
        <v>0</v>
      </c>
      <c r="M45" s="374">
        <v>2550000</v>
      </c>
      <c r="N45" s="374">
        <v>2602517</v>
      </c>
      <c r="O45" s="384">
        <f t="shared" si="3"/>
        <v>1.0205949019607843</v>
      </c>
      <c r="P45" s="374">
        <v>0</v>
      </c>
      <c r="Q45" s="374">
        <v>0</v>
      </c>
      <c r="R45" s="374">
        <v>8900895</v>
      </c>
      <c r="S45" s="372">
        <f t="shared" si="1"/>
        <v>-6298378</v>
      </c>
      <c r="T45" s="350" t="s">
        <v>461</v>
      </c>
      <c r="U45" s="350" t="s">
        <v>435</v>
      </c>
      <c r="V45" s="350" t="s">
        <v>1042</v>
      </c>
      <c r="W45" s="350"/>
      <c r="X45" s="347"/>
      <c r="Y45" s="347"/>
      <c r="Z45" s="347"/>
      <c r="AA45" s="363" t="e">
        <f t="shared" si="4"/>
        <v>#DIV/0!</v>
      </c>
      <c r="AB45" s="349">
        <v>2602517</v>
      </c>
      <c r="AC45" s="349">
        <v>52517</v>
      </c>
      <c r="AD45" s="349">
        <f>IF(OR(N45="", M45="", M45=0), "", N45/M45*100)</f>
        <v>102.05949019607843</v>
      </c>
      <c r="AE45" s="349">
        <f>IF(OR(N45="", AB45="", AB45=0), "", N45/AB45*100)</f>
        <v>100</v>
      </c>
      <c r="AF45" s="349" t="e">
        <f>IF(OR(N45="",#REF!= "",#REF!= 0), "", N45/N$71*100)</f>
        <v>#REF!</v>
      </c>
      <c r="AG45" s="349">
        <v>9500000</v>
      </c>
      <c r="AH45" s="349">
        <v>-475000</v>
      </c>
      <c r="AI45" s="349">
        <v>0</v>
      </c>
      <c r="AJ45" s="349">
        <v>9025000</v>
      </c>
      <c r="AK45" s="349">
        <v>8900895</v>
      </c>
      <c r="AL45" s="349">
        <v>0</v>
      </c>
      <c r="AM45" s="349">
        <v>0</v>
      </c>
      <c r="AN45" s="349">
        <f>IF(OR(R45="", AJ45="", AJ45=0), "", R45/AJ45*100)</f>
        <v>98.624875346260382</v>
      </c>
      <c r="AO45" s="349">
        <f>IF(OR(R45="", AK45="", AK45=0), "", R45/AK45*100)</f>
        <v>100</v>
      </c>
      <c r="AP45" s="349" t="e">
        <f>IF(OR(R45="",#REF!= "",#REF!= 0), "", R45/R$71*100)</f>
        <v>#REF!</v>
      </c>
      <c r="AQ45" s="349">
        <v>-6298378</v>
      </c>
      <c r="AR45" s="349">
        <f>IF(AQ45=0, 0, IF(AND(OR(N45="", N45=0), R45&lt;&gt;"", R45&lt;&gt;0), "皆減", IF(AND(OR(R45="", R45=0), N45&lt;&gt;"", N45&lt;&gt;0), "皆増", AQ45/R45*100)))</f>
        <v>-70.76117626373528</v>
      </c>
      <c r="AS45" s="349" t="e">
        <f>IF(AF45="", IF(AP45="", "", 0-AP45), IF(AP45="", AF45, AF45-AP45))</f>
        <v>#REF!</v>
      </c>
    </row>
    <row r="46" spans="1:45" ht="21" customHeight="1" x14ac:dyDescent="0.15">
      <c r="A46" s="378">
        <v>231120102001</v>
      </c>
      <c r="B46" s="347" t="s">
        <v>37</v>
      </c>
      <c r="C46" s="347" t="s">
        <v>40</v>
      </c>
      <c r="D46" s="347" t="s">
        <v>56</v>
      </c>
      <c r="E46" s="347" t="s">
        <v>40</v>
      </c>
      <c r="F46" s="347" t="s">
        <v>124</v>
      </c>
      <c r="G46" s="350" t="s">
        <v>744</v>
      </c>
      <c r="H46" s="350" t="s">
        <v>745</v>
      </c>
      <c r="I46" s="350" t="s">
        <v>745</v>
      </c>
      <c r="J46" s="371">
        <v>60000</v>
      </c>
      <c r="K46" s="371">
        <v>0</v>
      </c>
      <c r="L46" s="371">
        <v>0</v>
      </c>
      <c r="M46" s="371">
        <v>60000</v>
      </c>
      <c r="N46" s="371">
        <v>0</v>
      </c>
      <c r="O46" s="384">
        <f t="shared" si="3"/>
        <v>0</v>
      </c>
      <c r="P46" s="371">
        <v>0</v>
      </c>
      <c r="Q46" s="371">
        <v>13400</v>
      </c>
      <c r="R46" s="371">
        <v>107700</v>
      </c>
      <c r="S46" s="371">
        <f t="shared" si="1"/>
        <v>-107700</v>
      </c>
      <c r="T46" s="350" t="s">
        <v>746</v>
      </c>
      <c r="U46" s="350" t="s">
        <v>747</v>
      </c>
      <c r="V46" s="350" t="s">
        <v>748</v>
      </c>
      <c r="W46" s="350" t="s">
        <v>749</v>
      </c>
      <c r="X46" s="347">
        <v>1</v>
      </c>
      <c r="Y46" s="347">
        <v>1</v>
      </c>
      <c r="Z46" s="347" t="s">
        <v>750</v>
      </c>
      <c r="AA46" s="363">
        <f t="shared" si="4"/>
        <v>0</v>
      </c>
      <c r="AB46" s="345">
        <v>13400</v>
      </c>
      <c r="AC46" s="345">
        <v>-60000</v>
      </c>
      <c r="AD46" s="345">
        <v>0</v>
      </c>
      <c r="AE46" s="345">
        <v>0</v>
      </c>
      <c r="AF46" s="345">
        <v>0</v>
      </c>
      <c r="AG46" s="345">
        <v>78000</v>
      </c>
      <c r="AH46" s="345">
        <v>43000</v>
      </c>
      <c r="AI46" s="345">
        <v>0</v>
      </c>
      <c r="AJ46" s="345">
        <v>121000</v>
      </c>
      <c r="AK46" s="345">
        <v>121100</v>
      </c>
      <c r="AL46" s="344">
        <v>0</v>
      </c>
      <c r="AM46" s="344">
        <v>13400</v>
      </c>
      <c r="AN46" s="344">
        <v>89.008264462809919</v>
      </c>
      <c r="AO46" s="344">
        <v>88.934764657308008</v>
      </c>
      <c r="AP46" s="344">
        <v>2.9009332585113422E-2</v>
      </c>
      <c r="AQ46" s="344">
        <v>-107700</v>
      </c>
      <c r="AR46" s="344" t="s">
        <v>179</v>
      </c>
      <c r="AS46" s="344">
        <v>-2.9009332585113422E-2</v>
      </c>
    </row>
    <row r="47" spans="1:45" ht="21" customHeight="1" x14ac:dyDescent="0.15">
      <c r="A47" s="378">
        <v>231120102002</v>
      </c>
      <c r="B47" s="347" t="s">
        <v>37</v>
      </c>
      <c r="C47" s="347" t="s">
        <v>40</v>
      </c>
      <c r="D47" s="347" t="s">
        <v>56</v>
      </c>
      <c r="E47" s="347" t="s">
        <v>40</v>
      </c>
      <c r="F47" s="347" t="s">
        <v>44</v>
      </c>
      <c r="G47" s="350" t="s">
        <v>751</v>
      </c>
      <c r="H47" s="350" t="s">
        <v>745</v>
      </c>
      <c r="I47" s="350" t="s">
        <v>745</v>
      </c>
      <c r="J47" s="371">
        <v>1800000</v>
      </c>
      <c r="K47" s="371">
        <v>-714000</v>
      </c>
      <c r="L47" s="371">
        <v>0</v>
      </c>
      <c r="M47" s="371">
        <v>1086000</v>
      </c>
      <c r="N47" s="371">
        <v>1077000</v>
      </c>
      <c r="O47" s="384">
        <f t="shared" si="3"/>
        <v>0.99171270718232041</v>
      </c>
      <c r="P47" s="371">
        <v>0</v>
      </c>
      <c r="Q47" s="371">
        <v>0</v>
      </c>
      <c r="R47" s="371">
        <v>1605000</v>
      </c>
      <c r="S47" s="371">
        <f t="shared" si="1"/>
        <v>-528000</v>
      </c>
      <c r="T47" s="350" t="s">
        <v>990</v>
      </c>
      <c r="U47" s="350" t="s">
        <v>752</v>
      </c>
      <c r="V47" s="350" t="s">
        <v>753</v>
      </c>
      <c r="W47" s="350" t="s">
        <v>749</v>
      </c>
      <c r="X47" s="347">
        <v>18</v>
      </c>
      <c r="Y47" s="347">
        <v>18</v>
      </c>
      <c r="Z47" s="347" t="s">
        <v>750</v>
      </c>
      <c r="AA47" s="363">
        <f t="shared" si="4"/>
        <v>59833.333333333336</v>
      </c>
      <c r="AB47" s="345">
        <v>1077000</v>
      </c>
      <c r="AC47" s="345">
        <v>-9000</v>
      </c>
      <c r="AD47" s="345">
        <v>99.171270718232037</v>
      </c>
      <c r="AE47" s="345">
        <v>100</v>
      </c>
      <c r="AF47" s="345">
        <v>0.36442454314231831</v>
      </c>
      <c r="AG47" s="345">
        <v>1872000</v>
      </c>
      <c r="AH47" s="345">
        <v>-237000</v>
      </c>
      <c r="AI47" s="345">
        <v>0</v>
      </c>
      <c r="AJ47" s="345">
        <v>1635000</v>
      </c>
      <c r="AK47" s="345">
        <v>1629000</v>
      </c>
      <c r="AL47" s="344">
        <v>0</v>
      </c>
      <c r="AM47" s="344">
        <v>24000</v>
      </c>
      <c r="AN47" s="344">
        <v>98.165137614678898</v>
      </c>
      <c r="AO47" s="344">
        <v>98.52670349907919</v>
      </c>
      <c r="AP47" s="344">
        <v>0.43231178086450367</v>
      </c>
      <c r="AQ47" s="344">
        <v>-528000</v>
      </c>
      <c r="AR47" s="344">
        <v>-32.897196261682247</v>
      </c>
      <c r="AS47" s="344">
        <v>-6.7887237722185356E-2</v>
      </c>
    </row>
    <row r="48" spans="1:45" ht="21" customHeight="1" x14ac:dyDescent="0.15">
      <c r="A48" s="378">
        <v>231120102003</v>
      </c>
      <c r="B48" s="347" t="s">
        <v>37</v>
      </c>
      <c r="C48" s="347" t="s">
        <v>40</v>
      </c>
      <c r="D48" s="347" t="s">
        <v>56</v>
      </c>
      <c r="E48" s="347" t="s">
        <v>40</v>
      </c>
      <c r="F48" s="347" t="s">
        <v>52</v>
      </c>
      <c r="G48" s="350" t="s">
        <v>754</v>
      </c>
      <c r="H48" s="350" t="s">
        <v>745</v>
      </c>
      <c r="I48" s="350" t="s">
        <v>745</v>
      </c>
      <c r="J48" s="371">
        <v>0</v>
      </c>
      <c r="K48" s="371">
        <v>46000</v>
      </c>
      <c r="L48" s="371">
        <v>0</v>
      </c>
      <c r="M48" s="371">
        <v>46000</v>
      </c>
      <c r="N48" s="371">
        <v>46100</v>
      </c>
      <c r="O48" s="384">
        <f t="shared" si="3"/>
        <v>1.0021739130434784</v>
      </c>
      <c r="P48" s="371">
        <v>0</v>
      </c>
      <c r="Q48" s="371">
        <v>0</v>
      </c>
      <c r="R48" s="371">
        <v>0</v>
      </c>
      <c r="S48" s="371">
        <f t="shared" si="1"/>
        <v>46100</v>
      </c>
      <c r="T48" s="350" t="s">
        <v>755</v>
      </c>
      <c r="U48" s="350" t="s">
        <v>752</v>
      </c>
      <c r="V48" s="350" t="s">
        <v>756</v>
      </c>
      <c r="W48" s="350" t="s">
        <v>749</v>
      </c>
      <c r="X48" s="347">
        <v>1</v>
      </c>
      <c r="Y48" s="347">
        <v>1</v>
      </c>
      <c r="Z48" s="347" t="s">
        <v>750</v>
      </c>
      <c r="AA48" s="363">
        <f t="shared" si="4"/>
        <v>46100</v>
      </c>
      <c r="AB48" s="345">
        <v>46100</v>
      </c>
      <c r="AC48" s="345">
        <v>100</v>
      </c>
      <c r="AD48" s="345">
        <v>100.21739130434784</v>
      </c>
      <c r="AE48" s="345">
        <v>100</v>
      </c>
      <c r="AF48" s="345">
        <v>1.5598859274708332E-2</v>
      </c>
      <c r="AG48" s="345">
        <v>0</v>
      </c>
      <c r="AH48" s="345">
        <v>22000</v>
      </c>
      <c r="AI48" s="345">
        <v>0</v>
      </c>
      <c r="AJ48" s="345">
        <v>22000</v>
      </c>
      <c r="AK48" s="345">
        <v>22100</v>
      </c>
      <c r="AL48" s="344">
        <v>0</v>
      </c>
      <c r="AM48" s="344">
        <v>22100</v>
      </c>
      <c r="AN48" s="344">
        <v>0</v>
      </c>
      <c r="AO48" s="344">
        <v>0</v>
      </c>
      <c r="AP48" s="344">
        <v>0</v>
      </c>
      <c r="AQ48" s="344">
        <v>46100</v>
      </c>
      <c r="AR48" s="344" t="s">
        <v>193</v>
      </c>
      <c r="AS48" s="344">
        <v>1.5598859274708332E-2</v>
      </c>
    </row>
    <row r="49" spans="1:45" ht="21" customHeight="1" x14ac:dyDescent="0.15">
      <c r="A49" s="378">
        <v>231120103001</v>
      </c>
      <c r="B49" s="347" t="s">
        <v>37</v>
      </c>
      <c r="C49" s="347" t="s">
        <v>40</v>
      </c>
      <c r="D49" s="347" t="s">
        <v>64</v>
      </c>
      <c r="E49" s="347" t="s">
        <v>40</v>
      </c>
      <c r="F49" s="347" t="s">
        <v>61</v>
      </c>
      <c r="G49" s="350" t="s">
        <v>668</v>
      </c>
      <c r="H49" s="350" t="s">
        <v>622</v>
      </c>
      <c r="I49" s="350" t="s">
        <v>622</v>
      </c>
      <c r="J49" s="371">
        <v>30219000</v>
      </c>
      <c r="K49" s="371">
        <v>1401000</v>
      </c>
      <c r="L49" s="371">
        <v>0</v>
      </c>
      <c r="M49" s="371">
        <v>31620000</v>
      </c>
      <c r="N49" s="371">
        <v>25300259</v>
      </c>
      <c r="O49" s="384">
        <f t="shared" si="3"/>
        <v>0.8001346932321316</v>
      </c>
      <c r="P49" s="371">
        <v>0</v>
      </c>
      <c r="Q49" s="371">
        <v>0</v>
      </c>
      <c r="R49" s="371">
        <v>20142632</v>
      </c>
      <c r="S49" s="372">
        <f t="shared" si="1"/>
        <v>5157627</v>
      </c>
      <c r="T49" s="350" t="s">
        <v>669</v>
      </c>
      <c r="U49" s="350" t="s">
        <v>1041</v>
      </c>
      <c r="V49" s="350" t="s">
        <v>670</v>
      </c>
      <c r="W49" s="350" t="s">
        <v>1041</v>
      </c>
      <c r="X49" s="347"/>
      <c r="Y49" s="347"/>
      <c r="Z49" s="347"/>
      <c r="AA49" s="363" t="e">
        <f t="shared" si="4"/>
        <v>#DIV/0!</v>
      </c>
      <c r="AB49" s="345">
        <v>25300259</v>
      </c>
      <c r="AC49" s="345">
        <v>-6319741</v>
      </c>
      <c r="AD49" s="345">
        <v>80.013469323213158</v>
      </c>
      <c r="AE49" s="345">
        <v>100</v>
      </c>
      <c r="AF49" s="345">
        <v>2.5584705275934416</v>
      </c>
      <c r="AG49" s="345">
        <v>22646000</v>
      </c>
      <c r="AH49" s="345">
        <v>569000</v>
      </c>
      <c r="AI49" s="345">
        <v>0</v>
      </c>
      <c r="AJ49" s="345">
        <v>23215000</v>
      </c>
      <c r="AK49" s="345">
        <v>20142632</v>
      </c>
      <c r="AL49" s="346">
        <v>0</v>
      </c>
      <c r="AM49" s="346">
        <v>0</v>
      </c>
      <c r="AN49" s="346">
        <v>86.765591212578073</v>
      </c>
      <c r="AO49" s="346">
        <v>100</v>
      </c>
      <c r="AP49" s="346">
        <v>2.113596623358001</v>
      </c>
      <c r="AQ49" s="346">
        <v>5157627</v>
      </c>
      <c r="AR49" s="346">
        <v>25.605526626311796</v>
      </c>
      <c r="AS49" s="346">
        <v>0.4448739042354406</v>
      </c>
    </row>
    <row r="50" spans="1:45" ht="21" customHeight="1" x14ac:dyDescent="0.15">
      <c r="A50" s="378">
        <v>231120103002</v>
      </c>
      <c r="B50" s="347" t="s">
        <v>37</v>
      </c>
      <c r="C50" s="347" t="s">
        <v>40</v>
      </c>
      <c r="D50" s="347" t="s">
        <v>64</v>
      </c>
      <c r="E50" s="347" t="s">
        <v>56</v>
      </c>
      <c r="F50" s="347" t="s">
        <v>124</v>
      </c>
      <c r="G50" s="350" t="s">
        <v>671</v>
      </c>
      <c r="H50" s="350" t="s">
        <v>622</v>
      </c>
      <c r="I50" s="350" t="s">
        <v>622</v>
      </c>
      <c r="J50" s="371">
        <v>3775000</v>
      </c>
      <c r="K50" s="371">
        <v>195000</v>
      </c>
      <c r="L50" s="371">
        <v>0</v>
      </c>
      <c r="M50" s="371">
        <v>3970000</v>
      </c>
      <c r="N50" s="371">
        <v>3934342</v>
      </c>
      <c r="O50" s="384">
        <f t="shared" si="3"/>
        <v>0.9910181360201511</v>
      </c>
      <c r="P50" s="371">
        <v>0</v>
      </c>
      <c r="Q50" s="371">
        <v>0</v>
      </c>
      <c r="R50" s="371">
        <v>3775768</v>
      </c>
      <c r="S50" s="372">
        <f t="shared" si="1"/>
        <v>158574</v>
      </c>
      <c r="T50" s="350" t="s">
        <v>672</v>
      </c>
      <c r="U50" s="350" t="s">
        <v>1041</v>
      </c>
      <c r="V50" s="350" t="s">
        <v>1041</v>
      </c>
      <c r="W50" s="350" t="s">
        <v>1041</v>
      </c>
      <c r="X50" s="347"/>
      <c r="Y50" s="347"/>
      <c r="Z50" s="347"/>
      <c r="AA50" s="363" t="e">
        <f t="shared" si="4"/>
        <v>#DIV/0!</v>
      </c>
      <c r="AB50" s="345">
        <v>3934342</v>
      </c>
      <c r="AC50" s="345">
        <v>-35658</v>
      </c>
      <c r="AD50" s="345">
        <v>99.101813602015113</v>
      </c>
      <c r="AE50" s="345">
        <v>100</v>
      </c>
      <c r="AF50" s="345">
        <v>0.39785751017303955</v>
      </c>
      <c r="AG50" s="345">
        <v>3682000</v>
      </c>
      <c r="AH50" s="345">
        <v>64000</v>
      </c>
      <c r="AI50" s="345">
        <v>0</v>
      </c>
      <c r="AJ50" s="345">
        <v>3746000</v>
      </c>
      <c r="AK50" s="345">
        <v>3775768</v>
      </c>
      <c r="AL50" s="346">
        <v>0</v>
      </c>
      <c r="AM50" s="346">
        <v>0</v>
      </c>
      <c r="AN50" s="346">
        <v>100.79466097170315</v>
      </c>
      <c r="AO50" s="346">
        <v>100</v>
      </c>
      <c r="AP50" s="346">
        <v>0.39619700619974552</v>
      </c>
      <c r="AQ50" s="346">
        <v>158574</v>
      </c>
      <c r="AR50" s="346">
        <v>4.1997813424977384</v>
      </c>
      <c r="AS50" s="346">
        <v>1.6605039732940363E-3</v>
      </c>
    </row>
    <row r="51" spans="1:45" ht="21" customHeight="1" x14ac:dyDescent="0.15">
      <c r="A51" s="378">
        <v>231120104001</v>
      </c>
      <c r="B51" s="347" t="s">
        <v>37</v>
      </c>
      <c r="C51" s="347" t="s">
        <v>40</v>
      </c>
      <c r="D51" s="347" t="s">
        <v>59</v>
      </c>
      <c r="E51" s="347" t="s">
        <v>40</v>
      </c>
      <c r="F51" s="347" t="s">
        <v>61</v>
      </c>
      <c r="G51" s="350" t="s">
        <v>252</v>
      </c>
      <c r="H51" s="350" t="s">
        <v>253</v>
      </c>
      <c r="I51" s="350" t="s">
        <v>253</v>
      </c>
      <c r="J51" s="371">
        <v>1185000</v>
      </c>
      <c r="K51" s="371">
        <v>0</v>
      </c>
      <c r="L51" s="371">
        <v>0</v>
      </c>
      <c r="M51" s="371">
        <v>1185000</v>
      </c>
      <c r="N51" s="371">
        <v>1185106</v>
      </c>
      <c r="O51" s="384">
        <f t="shared" si="3"/>
        <v>1.0000894514767933</v>
      </c>
      <c r="P51" s="371">
        <v>0</v>
      </c>
      <c r="Q51" s="371">
        <v>0</v>
      </c>
      <c r="R51" s="371">
        <v>1185106</v>
      </c>
      <c r="S51" s="371">
        <f t="shared" si="1"/>
        <v>0</v>
      </c>
      <c r="T51" s="350" t="s">
        <v>254</v>
      </c>
      <c r="U51" s="350"/>
      <c r="V51" s="350" t="s">
        <v>255</v>
      </c>
      <c r="W51" s="350"/>
      <c r="X51" s="347"/>
      <c r="Y51" s="347"/>
      <c r="Z51" s="347"/>
      <c r="AA51" s="363" t="e">
        <f t="shared" si="4"/>
        <v>#DIV/0!</v>
      </c>
      <c r="AB51" s="345">
        <v>1185106</v>
      </c>
      <c r="AC51" s="345">
        <v>106</v>
      </c>
      <c r="AD51" s="345">
        <v>100.00894514767933</v>
      </c>
      <c r="AE51" s="345">
        <v>100</v>
      </c>
      <c r="AF51" s="345">
        <v>3.2910711506207972</v>
      </c>
      <c r="AG51" s="345">
        <v>1185000</v>
      </c>
      <c r="AH51" s="345">
        <v>0</v>
      </c>
      <c r="AI51" s="345">
        <v>0</v>
      </c>
      <c r="AJ51" s="345">
        <v>1185000</v>
      </c>
      <c r="AK51" s="345">
        <v>1185106</v>
      </c>
      <c r="AL51" s="345">
        <v>0</v>
      </c>
      <c r="AM51" s="345">
        <v>0</v>
      </c>
      <c r="AN51" s="345">
        <v>100.00894514767933</v>
      </c>
      <c r="AO51" s="345">
        <v>100</v>
      </c>
      <c r="AP51" s="345">
        <v>1.5782681815247723</v>
      </c>
      <c r="AQ51" s="345">
        <v>0</v>
      </c>
      <c r="AR51" s="345">
        <v>0</v>
      </c>
      <c r="AS51" s="345">
        <v>1.7128029690960249</v>
      </c>
    </row>
    <row r="52" spans="1:45" ht="21" customHeight="1" x14ac:dyDescent="0.15">
      <c r="A52" s="378">
        <v>231120105001</v>
      </c>
      <c r="B52" s="363" t="s">
        <v>37</v>
      </c>
      <c r="C52" s="363" t="s">
        <v>40</v>
      </c>
      <c r="D52" s="363" t="s">
        <v>62</v>
      </c>
      <c r="E52" s="363" t="s">
        <v>40</v>
      </c>
      <c r="F52" s="363" t="s">
        <v>61</v>
      </c>
      <c r="G52" s="358" t="s">
        <v>327</v>
      </c>
      <c r="H52" s="358" t="s">
        <v>328</v>
      </c>
      <c r="I52" s="358" t="s">
        <v>328</v>
      </c>
      <c r="J52" s="371">
        <v>2297000</v>
      </c>
      <c r="K52" s="371">
        <v>0</v>
      </c>
      <c r="L52" s="371">
        <v>0</v>
      </c>
      <c r="M52" s="371">
        <v>2297000</v>
      </c>
      <c r="N52" s="371">
        <v>4340410</v>
      </c>
      <c r="O52" s="384">
        <f t="shared" si="3"/>
        <v>1.8895994775794513</v>
      </c>
      <c r="P52" s="371">
        <v>0</v>
      </c>
      <c r="Q52" s="371">
        <v>0</v>
      </c>
      <c r="R52" s="371">
        <v>1335950</v>
      </c>
      <c r="S52" s="371">
        <f t="shared" si="1"/>
        <v>3004460</v>
      </c>
      <c r="T52" s="358" t="s">
        <v>329</v>
      </c>
      <c r="U52" s="358" t="s">
        <v>330</v>
      </c>
      <c r="V52" s="358" t="s">
        <v>331</v>
      </c>
      <c r="W52" s="358"/>
      <c r="X52" s="363"/>
      <c r="Y52" s="363"/>
      <c r="Z52" s="363"/>
      <c r="AA52" s="363" t="e">
        <f t="shared" si="4"/>
        <v>#DIV/0!</v>
      </c>
      <c r="AB52" s="344">
        <v>4340410</v>
      </c>
      <c r="AC52" s="344">
        <v>2043410</v>
      </c>
      <c r="AD52" s="344">
        <f>IF(OR(N52="", M52="", M52=0), "", N52/M52*100)</f>
        <v>188.95994775794514</v>
      </c>
      <c r="AE52" s="344">
        <f>IF(OR(N52="", AB52="", AB52=0), "", N52/AB52*100)</f>
        <v>100</v>
      </c>
      <c r="AF52" s="344" t="e">
        <f>IF(OR(N52="", N310="", N310=0), "", N52/#REF!*100)</f>
        <v>#REF!</v>
      </c>
      <c r="AG52" s="344">
        <v>1236000</v>
      </c>
      <c r="AH52" s="344">
        <v>-7000</v>
      </c>
      <c r="AI52" s="344">
        <v>0</v>
      </c>
      <c r="AJ52" s="344">
        <v>1229000</v>
      </c>
      <c r="AK52" s="344">
        <v>1335950</v>
      </c>
      <c r="AL52" s="344">
        <v>0</v>
      </c>
      <c r="AM52" s="344">
        <v>0</v>
      </c>
      <c r="AN52" s="344">
        <f>IF(OR(R52="", AJ52="", AJ52=0), "", R52/AJ52*100)</f>
        <v>108.70219690805534</v>
      </c>
      <c r="AO52" s="344">
        <f>IF(OR(R52="", AK52="", AK52=0), "", R52/AK52*100)</f>
        <v>100</v>
      </c>
      <c r="AP52" s="344" t="e">
        <f>IF(OR(R52="", R310="", R310=0), "", R52/#REF!*100)</f>
        <v>#REF!</v>
      </c>
      <c r="AQ52" s="344">
        <v>3004460</v>
      </c>
      <c r="AR52" s="344">
        <f>IF(AQ52=0, 0, IF(AND(OR(N52="", N52=0), R52&lt;&gt;"", R52&lt;&gt;0), "皆減", IF(AND(OR(R52="", R52=0), N52&lt;&gt;"", N52&lt;&gt;0), "皆増", AQ52/R52*100)))</f>
        <v>224.89314719862273</v>
      </c>
      <c r="AS52" s="344" t="e">
        <f>IF(AF52="", IF(AP52="", "", 0-AP52), IF(AP52="", AF52, AF52-AP52))</f>
        <v>#REF!</v>
      </c>
    </row>
    <row r="53" spans="1:45" ht="21" customHeight="1" x14ac:dyDescent="0.15">
      <c r="A53" s="378">
        <v>231120105005</v>
      </c>
      <c r="B53" s="363" t="s">
        <v>37</v>
      </c>
      <c r="C53" s="363" t="s">
        <v>40</v>
      </c>
      <c r="D53" s="363" t="s">
        <v>62</v>
      </c>
      <c r="E53" s="363" t="s">
        <v>56</v>
      </c>
      <c r="F53" s="363" t="s">
        <v>61</v>
      </c>
      <c r="G53" s="358" t="s">
        <v>332</v>
      </c>
      <c r="H53" s="358" t="s">
        <v>328</v>
      </c>
      <c r="I53" s="358" t="s">
        <v>328</v>
      </c>
      <c r="J53" s="371">
        <v>330000</v>
      </c>
      <c r="K53" s="371">
        <v>0</v>
      </c>
      <c r="L53" s="371">
        <v>0</v>
      </c>
      <c r="M53" s="371">
        <v>330000</v>
      </c>
      <c r="N53" s="371">
        <v>330000</v>
      </c>
      <c r="O53" s="384">
        <f t="shared" si="3"/>
        <v>1</v>
      </c>
      <c r="P53" s="371">
        <v>0</v>
      </c>
      <c r="Q53" s="371">
        <v>0</v>
      </c>
      <c r="R53" s="371">
        <v>385000</v>
      </c>
      <c r="S53" s="371">
        <f t="shared" si="1"/>
        <v>-55000</v>
      </c>
      <c r="T53" s="358" t="s">
        <v>333</v>
      </c>
      <c r="U53" s="358" t="s">
        <v>330</v>
      </c>
      <c r="V53" s="358" t="s">
        <v>334</v>
      </c>
      <c r="W53" s="358"/>
      <c r="X53" s="363"/>
      <c r="Y53" s="363"/>
      <c r="Z53" s="363"/>
      <c r="AA53" s="363" t="e">
        <f t="shared" si="4"/>
        <v>#DIV/0!</v>
      </c>
      <c r="AB53" s="344">
        <v>330000</v>
      </c>
      <c r="AC53" s="344">
        <v>0</v>
      </c>
      <c r="AD53" s="344">
        <f>IF(OR(N53="", M53="", M53=0), "", N53/M53*100)</f>
        <v>100</v>
      </c>
      <c r="AE53" s="344">
        <f>IF(OR(N53="", AB53="", AB53=0), "", N53/AB53*100)</f>
        <v>100</v>
      </c>
      <c r="AF53" s="344" t="e">
        <f>IF(OR(N53="", N310="", N310=0), "", N53/#REF!*100)</f>
        <v>#REF!</v>
      </c>
      <c r="AG53" s="344">
        <v>385000</v>
      </c>
      <c r="AH53" s="344">
        <v>0</v>
      </c>
      <c r="AI53" s="344">
        <v>0</v>
      </c>
      <c r="AJ53" s="344">
        <v>385000</v>
      </c>
      <c r="AK53" s="344">
        <v>385000</v>
      </c>
      <c r="AL53" s="344">
        <v>0</v>
      </c>
      <c r="AM53" s="344">
        <v>0</v>
      </c>
      <c r="AN53" s="344">
        <f>IF(OR(R53="", AJ53="", AJ53=0), "", R53/AJ53*100)</f>
        <v>100</v>
      </c>
      <c r="AO53" s="344">
        <f>IF(OR(R53="", AK53="", AK53=0), "", R53/AK53*100)</f>
        <v>100</v>
      </c>
      <c r="AP53" s="344" t="e">
        <f>IF(OR(R53="", R310="", R310=0), "", R53/#REF!*100)</f>
        <v>#REF!</v>
      </c>
      <c r="AQ53" s="344">
        <v>-55000</v>
      </c>
      <c r="AR53" s="344">
        <f>IF(AQ53=0, 0, IF(AND(OR(N53="", N53=0), R53&lt;&gt;"", R53&lt;&gt;0), "皆減", IF(AND(OR(R53="", R53=0), N53&lt;&gt;"", N53&lt;&gt;0), "皆増", AQ53/R53*100)))</f>
        <v>-14.285714285714285</v>
      </c>
      <c r="AS53" s="344" t="e">
        <f>IF(AF53="", IF(AP53="", "", 0-AP53), IF(AP53="", AF53, AF53-AP53))</f>
        <v>#REF!</v>
      </c>
    </row>
    <row r="54" spans="1:45" ht="21" customHeight="1" x14ac:dyDescent="0.15">
      <c r="A54" s="378">
        <v>231130000000</v>
      </c>
      <c r="B54" s="379" t="s">
        <v>47</v>
      </c>
      <c r="C54" s="379" t="s">
        <v>38</v>
      </c>
      <c r="D54" s="379" t="s">
        <v>38</v>
      </c>
      <c r="E54" s="379" t="s">
        <v>38</v>
      </c>
      <c r="F54" s="379" t="s">
        <v>38</v>
      </c>
      <c r="G54" s="376" t="s">
        <v>48</v>
      </c>
      <c r="H54" s="376" t="s">
        <v>38</v>
      </c>
      <c r="I54" s="376" t="s">
        <v>38</v>
      </c>
      <c r="J54" s="369">
        <v>47774000</v>
      </c>
      <c r="K54" s="369">
        <v>-1480000</v>
      </c>
      <c r="L54" s="369">
        <v>0</v>
      </c>
      <c r="M54" s="369">
        <v>46294000</v>
      </c>
      <c r="N54" s="369">
        <v>44602112</v>
      </c>
      <c r="O54" s="383">
        <f t="shared" si="3"/>
        <v>0.96345340648896183</v>
      </c>
      <c r="P54" s="369">
        <f t="shared" ref="K54:R54" si="16">SUM(P55:P94)</f>
        <v>0</v>
      </c>
      <c r="Q54" s="369">
        <f t="shared" si="16"/>
        <v>2632387</v>
      </c>
      <c r="R54" s="369">
        <f t="shared" si="16"/>
        <v>47582565</v>
      </c>
      <c r="S54" s="369">
        <f t="shared" si="1"/>
        <v>-2980453</v>
      </c>
      <c r="T54" s="351"/>
      <c r="U54" s="351"/>
      <c r="V54" s="351"/>
      <c r="W54" s="351"/>
      <c r="X54" s="361"/>
      <c r="Y54" s="361"/>
      <c r="Z54" s="361"/>
      <c r="AA54" s="386" t="e">
        <f t="shared" si="4"/>
        <v>#DIV/0!</v>
      </c>
      <c r="AB54" s="342">
        <f t="shared" ref="AB54:AK54" si="17">SUM(AB55:AB94)</f>
        <v>47105414</v>
      </c>
      <c r="AC54" s="342">
        <f t="shared" si="17"/>
        <v>-1688973</v>
      </c>
      <c r="AD54" s="342">
        <f t="shared" si="17"/>
        <v>5021.0542418315035</v>
      </c>
      <c r="AE54" s="342">
        <f t="shared" si="17"/>
        <v>3626.9157721473712</v>
      </c>
      <c r="AF54" s="342">
        <f t="shared" si="17"/>
        <v>732.6515805359677</v>
      </c>
      <c r="AG54" s="342">
        <f t="shared" si="17"/>
        <v>51113000</v>
      </c>
      <c r="AH54" s="342">
        <f t="shared" si="17"/>
        <v>-1564000</v>
      </c>
      <c r="AI54" s="342">
        <f t="shared" si="17"/>
        <v>0</v>
      </c>
      <c r="AJ54" s="342">
        <f t="shared" si="17"/>
        <v>49549000</v>
      </c>
      <c r="AK54" s="342">
        <f t="shared" si="17"/>
        <v>50882452</v>
      </c>
      <c r="AL54" s="342">
        <v>0</v>
      </c>
      <c r="AM54" s="342">
        <v>3169887</v>
      </c>
      <c r="AN54" s="342">
        <v>70.740408238662596</v>
      </c>
      <c r="AO54" s="342">
        <v>70.727663279665776</v>
      </c>
      <c r="AP54" s="342">
        <v>2.0629928956979495</v>
      </c>
      <c r="AQ54" s="342">
        <v>340342</v>
      </c>
      <c r="AR54" s="342">
        <v>4.4436500334766755</v>
      </c>
      <c r="AS54" s="342">
        <v>0.64376650723605255</v>
      </c>
    </row>
    <row r="55" spans="1:45" ht="21" customHeight="1" x14ac:dyDescent="0.15">
      <c r="A55" s="378">
        <v>231130101001</v>
      </c>
      <c r="B55" s="381" t="s">
        <v>47</v>
      </c>
      <c r="C55" s="381" t="s">
        <v>40</v>
      </c>
      <c r="D55" s="381" t="s">
        <v>40</v>
      </c>
      <c r="E55" s="381" t="s">
        <v>40</v>
      </c>
      <c r="F55" s="381" t="s">
        <v>52</v>
      </c>
      <c r="G55" s="350" t="s">
        <v>53</v>
      </c>
      <c r="H55" s="350" t="s">
        <v>46</v>
      </c>
      <c r="I55" s="350" t="s">
        <v>190</v>
      </c>
      <c r="J55" s="375">
        <v>320000</v>
      </c>
      <c r="K55" s="375">
        <v>0</v>
      </c>
      <c r="L55" s="375">
        <v>0</v>
      </c>
      <c r="M55" s="375">
        <v>320000</v>
      </c>
      <c r="N55" s="375">
        <v>374760</v>
      </c>
      <c r="O55" s="385">
        <f t="shared" si="3"/>
        <v>1.171125</v>
      </c>
      <c r="P55" s="375">
        <v>0</v>
      </c>
      <c r="Q55" s="375">
        <v>0</v>
      </c>
      <c r="R55" s="375">
        <v>272000</v>
      </c>
      <c r="S55" s="375">
        <f t="shared" si="1"/>
        <v>102760</v>
      </c>
      <c r="T55" s="350" t="s">
        <v>230</v>
      </c>
      <c r="U55" s="350" t="s">
        <v>201</v>
      </c>
      <c r="V55" s="350" t="s">
        <v>211</v>
      </c>
      <c r="W55" s="350" t="s">
        <v>1041</v>
      </c>
      <c r="X55" s="347" t="s">
        <v>1041</v>
      </c>
      <c r="Y55" s="347" t="s">
        <v>1041</v>
      </c>
      <c r="Z55" s="347" t="s">
        <v>1041</v>
      </c>
      <c r="AA55" s="363" t="e">
        <f t="shared" si="4"/>
        <v>#VALUE!</v>
      </c>
      <c r="AB55" s="345">
        <v>374760</v>
      </c>
      <c r="AC55" s="345">
        <v>54760</v>
      </c>
      <c r="AD55" s="345">
        <f>IF(OR(N55="", M55="", M55=0), "", N55/M55*100)</f>
        <v>117.1125</v>
      </c>
      <c r="AE55" s="345">
        <f>IF(OR(N55="", AB55="", AB55=0), "", N55/AB55*100)</f>
        <v>100</v>
      </c>
      <c r="AF55" s="345" t="str">
        <f>IF(OR(N55="", N395="", N395=0), "", N55/N$343*100)</f>
        <v/>
      </c>
      <c r="AG55" s="345">
        <v>1303000</v>
      </c>
      <c r="AH55" s="345">
        <v>0</v>
      </c>
      <c r="AI55" s="345">
        <v>0</v>
      </c>
      <c r="AJ55" s="345">
        <v>1303000</v>
      </c>
      <c r="AK55" s="345">
        <v>272000</v>
      </c>
      <c r="AL55" s="345">
        <v>0</v>
      </c>
      <c r="AM55" s="345">
        <v>0</v>
      </c>
      <c r="AN55" s="345">
        <f>IF(OR(R55="", AJ55="", AJ55=0), "", R55/AJ55*100)</f>
        <v>20.874904067536455</v>
      </c>
      <c r="AO55" s="345">
        <f>IF(OR(R55="", AK55="", AK55=0), "", R55/AK55*100)</f>
        <v>100</v>
      </c>
      <c r="AP55" s="345" t="str">
        <f>IF(OR(R55="", R395="", R395=0), "", R55/R$343*100)</f>
        <v/>
      </c>
      <c r="AQ55" s="345">
        <v>102760</v>
      </c>
      <c r="AR55" s="345">
        <f>IF(AQ55=0, 0, IF(AND(OR(N55="", N55=0), R55&lt;&gt;"", R55&lt;&gt;0), "皆減", IF(AND(OR(R55="", R55=0), N55&lt;&gt;"", N55&lt;&gt;0), "皆増", AQ55/R55*100)))</f>
        <v>37.779411764705884</v>
      </c>
      <c r="AS55" s="345" t="str">
        <f>IF(AF55="", IF(AP55="", "", 0-AP55), IF(AP55="", AF55, AF55-AP55))</f>
        <v/>
      </c>
    </row>
    <row r="56" spans="1:45" ht="21" customHeight="1" x14ac:dyDescent="0.15">
      <c r="A56" s="378">
        <v>231130101002</v>
      </c>
      <c r="B56" s="381" t="s">
        <v>47</v>
      </c>
      <c r="C56" s="381" t="s">
        <v>40</v>
      </c>
      <c r="D56" s="381" t="s">
        <v>40</v>
      </c>
      <c r="E56" s="381" t="s">
        <v>40</v>
      </c>
      <c r="F56" s="381" t="s">
        <v>61</v>
      </c>
      <c r="G56" s="350" t="s">
        <v>462</v>
      </c>
      <c r="H56" s="350" t="s">
        <v>434</v>
      </c>
      <c r="I56" s="350" t="s">
        <v>434</v>
      </c>
      <c r="J56" s="374">
        <v>900000</v>
      </c>
      <c r="K56" s="374">
        <v>0</v>
      </c>
      <c r="L56" s="374">
        <v>0</v>
      </c>
      <c r="M56" s="374">
        <v>900000</v>
      </c>
      <c r="N56" s="374">
        <v>900000</v>
      </c>
      <c r="O56" s="384">
        <f t="shared" si="3"/>
        <v>1</v>
      </c>
      <c r="P56" s="374">
        <v>0</v>
      </c>
      <c r="Q56" s="374">
        <v>0</v>
      </c>
      <c r="R56" s="374">
        <v>900000</v>
      </c>
      <c r="S56" s="372">
        <f t="shared" si="1"/>
        <v>0</v>
      </c>
      <c r="T56" s="350" t="s">
        <v>463</v>
      </c>
      <c r="U56" s="350" t="s">
        <v>435</v>
      </c>
      <c r="V56" s="350" t="s">
        <v>435</v>
      </c>
      <c r="W56" s="350"/>
      <c r="X56" s="347"/>
      <c r="Y56" s="347"/>
      <c r="Z56" s="347"/>
      <c r="AA56" s="363" t="e">
        <f t="shared" si="4"/>
        <v>#DIV/0!</v>
      </c>
      <c r="AB56" s="349">
        <v>900000</v>
      </c>
      <c r="AC56" s="349">
        <v>0</v>
      </c>
      <c r="AD56" s="349">
        <f>IF(OR(N56="", M56="", M56=0), "", N56/M56*100)</f>
        <v>100</v>
      </c>
      <c r="AE56" s="349">
        <f>IF(OR(N56="", AB56="", AB56=0), "", N56/AB56*100)</f>
        <v>100</v>
      </c>
      <c r="AF56" s="349">
        <f>IF(OR(N56="", N259="", N259=0), "", N56/N$71*100)</f>
        <v>166.66666666666669</v>
      </c>
      <c r="AG56" s="349">
        <v>900000</v>
      </c>
      <c r="AH56" s="349">
        <v>0</v>
      </c>
      <c r="AI56" s="349">
        <v>0</v>
      </c>
      <c r="AJ56" s="349">
        <v>900000</v>
      </c>
      <c r="AK56" s="349">
        <v>900000</v>
      </c>
      <c r="AL56" s="349">
        <v>0</v>
      </c>
      <c r="AM56" s="349">
        <v>0</v>
      </c>
      <c r="AN56" s="349">
        <f>IF(OR(R56="", AJ56="", AJ56=0), "", R56/AJ56*100)</f>
        <v>100</v>
      </c>
      <c r="AO56" s="349">
        <f>IF(OR(R56="", AK56="", AK56=0), "", R56/AK56*100)</f>
        <v>100</v>
      </c>
      <c r="AP56" s="349">
        <f>IF(OR(R56="", R259="", R259=0), "", R56/R$71*100)</f>
        <v>154.65644788507308</v>
      </c>
      <c r="AQ56" s="349">
        <v>0</v>
      </c>
      <c r="AR56" s="349">
        <f>IF(AQ56=0, 0, IF(AND(OR(N56="", N56=0), R56&lt;&gt;"", R56&lt;&gt;0), "皆減", IF(AND(OR(R56="", R56=0), N56&lt;&gt;"", N56&lt;&gt;0), "皆増", AQ56/R56*100)))</f>
        <v>0</v>
      </c>
      <c r="AS56" s="349">
        <f>IF(AF56="", IF(AP56="", "", 0-AP56), IF(AP56="", AF56, AF56-AP56))</f>
        <v>12.010218781593608</v>
      </c>
    </row>
    <row r="57" spans="1:45" ht="21" customHeight="1" x14ac:dyDescent="0.15">
      <c r="A57" s="378">
        <v>231130101003</v>
      </c>
      <c r="B57" s="381" t="s">
        <v>47</v>
      </c>
      <c r="C57" s="381" t="s">
        <v>40</v>
      </c>
      <c r="D57" s="381" t="s">
        <v>40</v>
      </c>
      <c r="E57" s="381" t="s">
        <v>40</v>
      </c>
      <c r="F57" s="381" t="s">
        <v>124</v>
      </c>
      <c r="G57" s="350" t="s">
        <v>464</v>
      </c>
      <c r="H57" s="350" t="s">
        <v>434</v>
      </c>
      <c r="I57" s="350" t="s">
        <v>434</v>
      </c>
      <c r="J57" s="374">
        <v>2635000</v>
      </c>
      <c r="K57" s="374">
        <v>0</v>
      </c>
      <c r="L57" s="374">
        <v>0</v>
      </c>
      <c r="M57" s="374">
        <v>2635000</v>
      </c>
      <c r="N57" s="374">
        <v>2635592</v>
      </c>
      <c r="O57" s="384">
        <f t="shared" si="3"/>
        <v>1.0002246679316888</v>
      </c>
      <c r="P57" s="374">
        <v>0</v>
      </c>
      <c r="Q57" s="374">
        <v>0</v>
      </c>
      <c r="R57" s="374">
        <v>2635592</v>
      </c>
      <c r="S57" s="372">
        <f t="shared" si="1"/>
        <v>0</v>
      </c>
      <c r="T57" s="350" t="s">
        <v>465</v>
      </c>
      <c r="U57" s="350" t="s">
        <v>435</v>
      </c>
      <c r="V57" s="350" t="s">
        <v>435</v>
      </c>
      <c r="W57" s="350"/>
      <c r="X57" s="347"/>
      <c r="Y57" s="347"/>
      <c r="Z57" s="347"/>
      <c r="AA57" s="363" t="e">
        <f t="shared" si="4"/>
        <v>#DIV/0!</v>
      </c>
      <c r="AB57" s="349">
        <v>2635592</v>
      </c>
      <c r="AC57" s="349">
        <v>592</v>
      </c>
      <c r="AD57" s="349">
        <f>IF(OR(N57="", M57="", M57=0), "", N57/M57*100)</f>
        <v>100.02246679316889</v>
      </c>
      <c r="AE57" s="349">
        <f>IF(OR(N57="", AB57="", AB57=0), "", N57/AB57*100)</f>
        <v>100</v>
      </c>
      <c r="AF57" s="349">
        <f>IF(OR(N57="", N259="", N259=0), "", N57/N$71*100)</f>
        <v>488.07259259259263</v>
      </c>
      <c r="AG57" s="349">
        <v>2635000</v>
      </c>
      <c r="AH57" s="349">
        <v>0</v>
      </c>
      <c r="AI57" s="349">
        <v>0</v>
      </c>
      <c r="AJ57" s="349">
        <v>2635000</v>
      </c>
      <c r="AK57" s="349">
        <v>2635592</v>
      </c>
      <c r="AL57" s="349">
        <v>0</v>
      </c>
      <c r="AM57" s="349">
        <v>0</v>
      </c>
      <c r="AN57" s="349">
        <f>IF(OR(R57="", AJ57="", AJ57=0), "", R57/AJ57*100)</f>
        <v>100.02246679316889</v>
      </c>
      <c r="AO57" s="349">
        <f>IF(OR(R57="", AK57="", AK57=0), "", R57/AK57*100)</f>
        <v>100</v>
      </c>
      <c r="AP57" s="349">
        <f>IF(OR(R57="", R259="", R259=0), "", R57/R$71*100)</f>
        <v>452.90144088257279</v>
      </c>
      <c r="AQ57" s="349">
        <v>0</v>
      </c>
      <c r="AR57" s="349">
        <f>IF(AQ57=0, 0, IF(AND(OR(N57="", N57=0), R57&lt;&gt;"", R57&lt;&gt;0), "皆減", IF(AND(OR(R57="", R57=0), N57&lt;&gt;"", N57&lt;&gt;0), "皆増", AQ57/R57*100)))</f>
        <v>0</v>
      </c>
      <c r="AS57" s="349">
        <f>IF(AF57="", IF(AP57="", "", 0-AP57), IF(AP57="", AF57, AF57-AP57))</f>
        <v>35.171151710019842</v>
      </c>
    </row>
    <row r="58" spans="1:45" ht="21" customHeight="1" x14ac:dyDescent="0.15">
      <c r="A58" s="378">
        <v>231130101004</v>
      </c>
      <c r="B58" s="381" t="s">
        <v>47</v>
      </c>
      <c r="C58" s="381" t="s">
        <v>40</v>
      </c>
      <c r="D58" s="381" t="s">
        <v>40</v>
      </c>
      <c r="E58" s="381" t="s">
        <v>40</v>
      </c>
      <c r="F58" s="381" t="s">
        <v>44</v>
      </c>
      <c r="G58" s="350" t="s">
        <v>466</v>
      </c>
      <c r="H58" s="350" t="s">
        <v>434</v>
      </c>
      <c r="I58" s="350" t="s">
        <v>434</v>
      </c>
      <c r="J58" s="374">
        <v>181000</v>
      </c>
      <c r="K58" s="374">
        <v>0</v>
      </c>
      <c r="L58" s="374">
        <v>0</v>
      </c>
      <c r="M58" s="374">
        <v>181000</v>
      </c>
      <c r="N58" s="374">
        <v>126780</v>
      </c>
      <c r="O58" s="384">
        <f t="shared" si="3"/>
        <v>0.70044198895027621</v>
      </c>
      <c r="P58" s="374">
        <v>0</v>
      </c>
      <c r="Q58" s="374">
        <v>0</v>
      </c>
      <c r="R58" s="374">
        <v>329089</v>
      </c>
      <c r="S58" s="372">
        <f t="shared" si="1"/>
        <v>-202309</v>
      </c>
      <c r="T58" s="350" t="s">
        <v>467</v>
      </c>
      <c r="U58" s="350" t="s">
        <v>435</v>
      </c>
      <c r="V58" s="350" t="s">
        <v>435</v>
      </c>
      <c r="W58" s="350"/>
      <c r="X58" s="347"/>
      <c r="Y58" s="347"/>
      <c r="Z58" s="347"/>
      <c r="AA58" s="363" t="e">
        <f t="shared" si="4"/>
        <v>#DIV/0!</v>
      </c>
      <c r="AB58" s="349">
        <v>126780</v>
      </c>
      <c r="AC58" s="349">
        <v>-54220</v>
      </c>
      <c r="AD58" s="349">
        <f>IF(OR(N58="", M58="", M58=0), "", N58/M58*100)</f>
        <v>70.04419889502762</v>
      </c>
      <c r="AE58" s="349">
        <f>IF(OR(N58="", AB58="", AB58=0), "", N58/AB58*100)</f>
        <v>100</v>
      </c>
      <c r="AF58" s="349">
        <f>IF(OR(N58="", N259="", N259=0), "", N58/N$71*100)</f>
        <v>23.477777777777778</v>
      </c>
      <c r="AG58" s="349">
        <v>355000</v>
      </c>
      <c r="AH58" s="349">
        <v>0</v>
      </c>
      <c r="AI58" s="349">
        <v>0</v>
      </c>
      <c r="AJ58" s="349">
        <v>355000</v>
      </c>
      <c r="AK58" s="349">
        <v>329089</v>
      </c>
      <c r="AL58" s="349">
        <v>0</v>
      </c>
      <c r="AM58" s="349">
        <v>0</v>
      </c>
      <c r="AN58" s="349">
        <f>IF(OR(R58="", AJ58="", AJ58=0), "", R58/AJ58*100)</f>
        <v>92.701126760563383</v>
      </c>
      <c r="AO58" s="349">
        <f>IF(OR(R58="", AK58="", AK58=0), "", R58/AK58*100)</f>
        <v>100</v>
      </c>
      <c r="AP58" s="349">
        <f>IF(OR(R58="", R259="", R259=0), "", R58/R$71*100)</f>
        <v>56.550817531167574</v>
      </c>
      <c r="AQ58" s="349">
        <v>-202309</v>
      </c>
      <c r="AR58" s="349">
        <f>IF(AQ58=0, 0, IF(AND(OR(N58="", N58=0), R58&lt;&gt;"", R58&lt;&gt;0), "皆減", IF(AND(OR(R58="", R58=0), N58&lt;&gt;"", N58&lt;&gt;0), "皆増", AQ58/R58*100)))</f>
        <v>-61.475467122875571</v>
      </c>
      <c r="AS58" s="349">
        <f>IF(AF58="", IF(AP58="", "", 0-AP58), IF(AP58="", AF58, AF58-AP58))</f>
        <v>-33.073039753389793</v>
      </c>
    </row>
    <row r="59" spans="1:45" ht="21" customHeight="1" x14ac:dyDescent="0.15">
      <c r="A59" s="378">
        <v>231130102001</v>
      </c>
      <c r="B59" s="347" t="s">
        <v>47</v>
      </c>
      <c r="C59" s="347" t="s">
        <v>40</v>
      </c>
      <c r="D59" s="347" t="s">
        <v>56</v>
      </c>
      <c r="E59" s="347" t="s">
        <v>40</v>
      </c>
      <c r="F59" s="347" t="s">
        <v>61</v>
      </c>
      <c r="G59" s="350" t="s">
        <v>673</v>
      </c>
      <c r="H59" s="350" t="s">
        <v>622</v>
      </c>
      <c r="I59" s="350" t="s">
        <v>622</v>
      </c>
      <c r="J59" s="371">
        <v>4830000</v>
      </c>
      <c r="K59" s="371">
        <v>0</v>
      </c>
      <c r="L59" s="371">
        <v>0</v>
      </c>
      <c r="M59" s="371">
        <v>4830000</v>
      </c>
      <c r="N59" s="371">
        <v>5110000</v>
      </c>
      <c r="O59" s="384">
        <f t="shared" si="3"/>
        <v>1.0579710144927537</v>
      </c>
      <c r="P59" s="371">
        <v>0</v>
      </c>
      <c r="Q59" s="371">
        <v>0</v>
      </c>
      <c r="R59" s="371">
        <v>8470000</v>
      </c>
      <c r="S59" s="372">
        <f t="shared" si="1"/>
        <v>-3360000</v>
      </c>
      <c r="T59" s="350" t="s">
        <v>674</v>
      </c>
      <c r="U59" s="350" t="s">
        <v>1041</v>
      </c>
      <c r="V59" s="350" t="s">
        <v>675</v>
      </c>
      <c r="W59" s="350" t="s">
        <v>1041</v>
      </c>
      <c r="X59" s="347"/>
      <c r="Y59" s="347"/>
      <c r="Z59" s="347"/>
      <c r="AA59" s="363" t="e">
        <f t="shared" si="4"/>
        <v>#DIV/0!</v>
      </c>
      <c r="AB59" s="345">
        <v>5110000</v>
      </c>
      <c r="AC59" s="345">
        <v>280000</v>
      </c>
      <c r="AD59" s="345">
        <v>105.79710144927536</v>
      </c>
      <c r="AE59" s="345">
        <v>100</v>
      </c>
      <c r="AF59" s="345">
        <v>0.51674508138444297</v>
      </c>
      <c r="AG59" s="345">
        <v>4690000</v>
      </c>
      <c r="AH59" s="345">
        <v>1330000</v>
      </c>
      <c r="AI59" s="345">
        <v>0</v>
      </c>
      <c r="AJ59" s="345">
        <v>6020000</v>
      </c>
      <c r="AK59" s="345">
        <v>8470000</v>
      </c>
      <c r="AL59" s="346">
        <v>0</v>
      </c>
      <c r="AM59" s="346">
        <v>0</v>
      </c>
      <c r="AN59" s="346">
        <v>140.69767441860466</v>
      </c>
      <c r="AO59" s="346">
        <v>100</v>
      </c>
      <c r="AP59" s="346">
        <v>0.8887698191498643</v>
      </c>
      <c r="AQ59" s="346">
        <v>-3360000</v>
      </c>
      <c r="AR59" s="346">
        <v>-39.669421487603309</v>
      </c>
      <c r="AS59" s="346">
        <v>-0.37202473776542133</v>
      </c>
    </row>
    <row r="60" spans="1:45" ht="21" customHeight="1" x14ac:dyDescent="0.15">
      <c r="A60" s="378">
        <v>231130103001</v>
      </c>
      <c r="B60" s="347" t="s">
        <v>47</v>
      </c>
      <c r="C60" s="347" t="s">
        <v>40</v>
      </c>
      <c r="D60" s="347" t="s">
        <v>64</v>
      </c>
      <c r="E60" s="347" t="s">
        <v>40</v>
      </c>
      <c r="F60" s="347" t="s">
        <v>61</v>
      </c>
      <c r="G60" s="350" t="s">
        <v>554</v>
      </c>
      <c r="H60" s="350" t="s">
        <v>552</v>
      </c>
      <c r="I60" s="350" t="s">
        <v>552</v>
      </c>
      <c r="J60" s="371">
        <v>63000</v>
      </c>
      <c r="K60" s="371">
        <v>0</v>
      </c>
      <c r="L60" s="371">
        <v>0</v>
      </c>
      <c r="M60" s="371">
        <v>63000</v>
      </c>
      <c r="N60" s="371">
        <v>44100</v>
      </c>
      <c r="O60" s="384">
        <f t="shared" si="3"/>
        <v>0.7</v>
      </c>
      <c r="P60" s="371">
        <v>0</v>
      </c>
      <c r="Q60" s="371">
        <v>0</v>
      </c>
      <c r="R60" s="371">
        <v>10500</v>
      </c>
      <c r="S60" s="372">
        <f t="shared" si="1"/>
        <v>33600</v>
      </c>
      <c r="T60" s="350" t="s">
        <v>991</v>
      </c>
      <c r="U60" s="350"/>
      <c r="V60" s="350" t="s">
        <v>555</v>
      </c>
      <c r="W60" s="350"/>
      <c r="X60" s="347"/>
      <c r="Y60" s="347"/>
      <c r="Z60" s="347"/>
      <c r="AA60" s="363" t="e">
        <f t="shared" si="4"/>
        <v>#DIV/0!</v>
      </c>
      <c r="AB60" s="345">
        <v>44100</v>
      </c>
      <c r="AC60" s="345">
        <v>-18900</v>
      </c>
      <c r="AD60" s="345">
        <v>70</v>
      </c>
      <c r="AE60" s="345">
        <v>100</v>
      </c>
      <c r="AF60" s="345">
        <v>0.16041461321108552</v>
      </c>
      <c r="AG60" s="345">
        <v>63000</v>
      </c>
      <c r="AH60" s="345">
        <v>-53000</v>
      </c>
      <c r="AI60" s="345">
        <v>0</v>
      </c>
      <c r="AJ60" s="345">
        <v>10000</v>
      </c>
      <c r="AK60" s="345">
        <v>10500</v>
      </c>
      <c r="AL60" s="346">
        <v>0</v>
      </c>
      <c r="AM60" s="346">
        <v>0</v>
      </c>
      <c r="AN60" s="346">
        <v>105</v>
      </c>
      <c r="AO60" s="346">
        <v>100</v>
      </c>
      <c r="AP60" s="346">
        <v>4.4605689527918026E-2</v>
      </c>
      <c r="AQ60" s="346">
        <v>33600</v>
      </c>
      <c r="AR60" s="346">
        <v>320</v>
      </c>
      <c r="AS60" s="346">
        <v>0.1158089236831675</v>
      </c>
    </row>
    <row r="61" spans="1:45" ht="21" customHeight="1" x14ac:dyDescent="0.15">
      <c r="A61" s="378">
        <v>231130103002</v>
      </c>
      <c r="B61" s="347" t="s">
        <v>47</v>
      </c>
      <c r="C61" s="347" t="s">
        <v>40</v>
      </c>
      <c r="D61" s="347" t="s">
        <v>64</v>
      </c>
      <c r="E61" s="347" t="s">
        <v>56</v>
      </c>
      <c r="F61" s="347" t="s">
        <v>61</v>
      </c>
      <c r="G61" s="350" t="s">
        <v>556</v>
      </c>
      <c r="H61" s="350" t="s">
        <v>552</v>
      </c>
      <c r="I61" s="350" t="s">
        <v>552</v>
      </c>
      <c r="J61" s="371">
        <v>1100000</v>
      </c>
      <c r="K61" s="371">
        <v>-644000</v>
      </c>
      <c r="L61" s="371">
        <v>0</v>
      </c>
      <c r="M61" s="371">
        <v>456000</v>
      </c>
      <c r="N61" s="371">
        <v>456500</v>
      </c>
      <c r="O61" s="384">
        <f t="shared" si="3"/>
        <v>1.0010964912280702</v>
      </c>
      <c r="P61" s="371">
        <v>0</v>
      </c>
      <c r="Q61" s="371">
        <v>0</v>
      </c>
      <c r="R61" s="371">
        <v>1100000</v>
      </c>
      <c r="S61" s="372">
        <f t="shared" si="1"/>
        <v>-643500</v>
      </c>
      <c r="T61" s="350" t="s">
        <v>557</v>
      </c>
      <c r="U61" s="350"/>
      <c r="V61" s="350" t="s">
        <v>558</v>
      </c>
      <c r="W61" s="350"/>
      <c r="X61" s="347"/>
      <c r="Y61" s="347"/>
      <c r="Z61" s="347"/>
      <c r="AA61" s="363" t="e">
        <f t="shared" si="4"/>
        <v>#DIV/0!</v>
      </c>
      <c r="AB61" s="345">
        <v>456500</v>
      </c>
      <c r="AC61" s="345">
        <v>500</v>
      </c>
      <c r="AD61" s="345">
        <v>100.10964912280701</v>
      </c>
      <c r="AE61" s="345">
        <v>100</v>
      </c>
      <c r="AF61" s="345">
        <v>1.6605276855070417</v>
      </c>
      <c r="AG61" s="345">
        <v>1100000</v>
      </c>
      <c r="AH61" s="345">
        <v>0</v>
      </c>
      <c r="AI61" s="345">
        <v>0</v>
      </c>
      <c r="AJ61" s="345">
        <v>1100000</v>
      </c>
      <c r="AK61" s="345">
        <v>1100000</v>
      </c>
      <c r="AL61" s="346">
        <v>0</v>
      </c>
      <c r="AM61" s="346">
        <v>0</v>
      </c>
      <c r="AN61" s="346">
        <v>100</v>
      </c>
      <c r="AO61" s="346">
        <v>100</v>
      </c>
      <c r="AP61" s="346">
        <v>4.6729769981628397</v>
      </c>
      <c r="AQ61" s="346">
        <v>-643500</v>
      </c>
      <c r="AR61" s="346">
        <v>-58.5</v>
      </c>
      <c r="AS61" s="346">
        <v>-3.0124493126557983</v>
      </c>
    </row>
    <row r="62" spans="1:45" ht="21" customHeight="1" x14ac:dyDescent="0.15">
      <c r="A62" s="378">
        <v>231130103003</v>
      </c>
      <c r="B62" s="347" t="s">
        <v>47</v>
      </c>
      <c r="C62" s="347" t="s">
        <v>40</v>
      </c>
      <c r="D62" s="347" t="s">
        <v>64</v>
      </c>
      <c r="E62" s="347" t="s">
        <v>56</v>
      </c>
      <c r="F62" s="347" t="s">
        <v>124</v>
      </c>
      <c r="G62" s="350" t="s">
        <v>559</v>
      </c>
      <c r="H62" s="350" t="s">
        <v>552</v>
      </c>
      <c r="I62" s="350" t="s">
        <v>552</v>
      </c>
      <c r="J62" s="371">
        <v>26000</v>
      </c>
      <c r="K62" s="371">
        <v>0</v>
      </c>
      <c r="L62" s="371">
        <v>0</v>
      </c>
      <c r="M62" s="371">
        <v>26000</v>
      </c>
      <c r="N62" s="371">
        <v>76200</v>
      </c>
      <c r="O62" s="384">
        <f t="shared" si="3"/>
        <v>2.9307692307692306</v>
      </c>
      <c r="P62" s="371">
        <v>0</v>
      </c>
      <c r="Q62" s="371">
        <v>0</v>
      </c>
      <c r="R62" s="371">
        <v>78400</v>
      </c>
      <c r="S62" s="372">
        <f t="shared" si="1"/>
        <v>-2200</v>
      </c>
      <c r="T62" s="350" t="s">
        <v>560</v>
      </c>
      <c r="U62" s="350"/>
      <c r="V62" s="350"/>
      <c r="W62" s="350"/>
      <c r="X62" s="347"/>
      <c r="Y62" s="347"/>
      <c r="Z62" s="347"/>
      <c r="AA62" s="363" t="e">
        <f t="shared" si="4"/>
        <v>#DIV/0!</v>
      </c>
      <c r="AB62" s="345">
        <v>76200</v>
      </c>
      <c r="AC62" s="345">
        <v>50200</v>
      </c>
      <c r="AD62" s="345">
        <v>293.07692307692304</v>
      </c>
      <c r="AE62" s="345">
        <v>100</v>
      </c>
      <c r="AF62" s="345">
        <v>0.2771789915348008</v>
      </c>
      <c r="AG62" s="345">
        <v>26000</v>
      </c>
      <c r="AH62" s="345">
        <v>52000</v>
      </c>
      <c r="AI62" s="345">
        <v>0</v>
      </c>
      <c r="AJ62" s="345">
        <v>78000</v>
      </c>
      <c r="AK62" s="345">
        <v>78400</v>
      </c>
      <c r="AL62" s="346">
        <v>0</v>
      </c>
      <c r="AM62" s="346">
        <v>0</v>
      </c>
      <c r="AN62" s="346">
        <v>100.51282051282051</v>
      </c>
      <c r="AO62" s="346">
        <v>100</v>
      </c>
      <c r="AP62" s="346">
        <v>0.33305581514178789</v>
      </c>
      <c r="AQ62" s="346">
        <v>-2200</v>
      </c>
      <c r="AR62" s="346">
        <v>-2.806122448979592</v>
      </c>
      <c r="AS62" s="346">
        <v>-5.5876823606987092E-2</v>
      </c>
    </row>
    <row r="63" spans="1:45" ht="21" customHeight="1" x14ac:dyDescent="0.15">
      <c r="A63" s="378">
        <v>231130104001</v>
      </c>
      <c r="B63" s="347" t="s">
        <v>47</v>
      </c>
      <c r="C63" s="347" t="s">
        <v>40</v>
      </c>
      <c r="D63" s="347" t="s">
        <v>59</v>
      </c>
      <c r="E63" s="347" t="s">
        <v>40</v>
      </c>
      <c r="F63" s="347" t="s">
        <v>61</v>
      </c>
      <c r="G63" s="350" t="s">
        <v>561</v>
      </c>
      <c r="H63" s="350" t="s">
        <v>552</v>
      </c>
      <c r="I63" s="350" t="s">
        <v>552</v>
      </c>
      <c r="J63" s="371">
        <v>3093000</v>
      </c>
      <c r="K63" s="371">
        <v>0</v>
      </c>
      <c r="L63" s="371">
        <v>0</v>
      </c>
      <c r="M63" s="371">
        <v>3093000</v>
      </c>
      <c r="N63" s="371">
        <v>3581930</v>
      </c>
      <c r="O63" s="384">
        <f t="shared" si="3"/>
        <v>1.1580763013255739</v>
      </c>
      <c r="P63" s="371">
        <v>0</v>
      </c>
      <c r="Q63" s="371">
        <v>0</v>
      </c>
      <c r="R63" s="371">
        <v>3503700</v>
      </c>
      <c r="S63" s="372">
        <f t="shared" si="1"/>
        <v>78230</v>
      </c>
      <c r="T63" s="350" t="s">
        <v>562</v>
      </c>
      <c r="U63" s="350"/>
      <c r="V63" s="350" t="s">
        <v>563</v>
      </c>
      <c r="W63" s="350" t="s">
        <v>564</v>
      </c>
      <c r="X63" s="364">
        <v>10732</v>
      </c>
      <c r="Y63" s="364">
        <v>10814</v>
      </c>
      <c r="Z63" s="347" t="s">
        <v>565</v>
      </c>
      <c r="AA63" s="363">
        <f t="shared" si="4"/>
        <v>331.23081191048641</v>
      </c>
      <c r="AB63" s="345">
        <v>3581930</v>
      </c>
      <c r="AC63" s="345">
        <v>488930</v>
      </c>
      <c r="AD63" s="345">
        <v>115.80763013255739</v>
      </c>
      <c r="AE63" s="345">
        <v>100</v>
      </c>
      <c r="AF63" s="345">
        <v>13.029340487509829</v>
      </c>
      <c r="AG63" s="345">
        <v>3004000</v>
      </c>
      <c r="AH63" s="345">
        <v>488000</v>
      </c>
      <c r="AI63" s="345">
        <v>0</v>
      </c>
      <c r="AJ63" s="345">
        <v>3492000</v>
      </c>
      <c r="AK63" s="345">
        <v>3503700</v>
      </c>
      <c r="AL63" s="346">
        <v>0</v>
      </c>
      <c r="AM63" s="346">
        <v>0</v>
      </c>
      <c r="AN63" s="346">
        <v>100.33505154639175</v>
      </c>
      <c r="AO63" s="346">
        <v>100</v>
      </c>
      <c r="AP63" s="346">
        <v>14.884281371330129</v>
      </c>
      <c r="AQ63" s="346">
        <v>78230</v>
      </c>
      <c r="AR63" s="346">
        <v>2.2327824870850814</v>
      </c>
      <c r="AS63" s="346">
        <v>-1.8549408838202996</v>
      </c>
    </row>
    <row r="64" spans="1:45" ht="21" customHeight="1" x14ac:dyDescent="0.15">
      <c r="A64" s="378">
        <v>231130104002</v>
      </c>
      <c r="B64" s="347" t="s">
        <v>47</v>
      </c>
      <c r="C64" s="347" t="s">
        <v>40</v>
      </c>
      <c r="D64" s="347" t="s">
        <v>59</v>
      </c>
      <c r="E64" s="347" t="s">
        <v>40</v>
      </c>
      <c r="F64" s="347" t="s">
        <v>124</v>
      </c>
      <c r="G64" s="350" t="s">
        <v>566</v>
      </c>
      <c r="H64" s="350" t="s">
        <v>552</v>
      </c>
      <c r="I64" s="350" t="s">
        <v>552</v>
      </c>
      <c r="J64" s="371">
        <v>130000</v>
      </c>
      <c r="K64" s="371">
        <v>0</v>
      </c>
      <c r="L64" s="371">
        <v>0</v>
      </c>
      <c r="M64" s="371">
        <v>130000</v>
      </c>
      <c r="N64" s="371">
        <v>5000</v>
      </c>
      <c r="O64" s="384">
        <f t="shared" si="3"/>
        <v>3.8461538461538464E-2</v>
      </c>
      <c r="P64" s="371">
        <v>0</v>
      </c>
      <c r="Q64" s="371">
        <v>125000</v>
      </c>
      <c r="R64" s="371">
        <v>0</v>
      </c>
      <c r="S64" s="372">
        <f t="shared" si="1"/>
        <v>5000</v>
      </c>
      <c r="T64" s="350" t="s">
        <v>1052</v>
      </c>
      <c r="U64" s="350" t="s">
        <v>567</v>
      </c>
      <c r="V64" s="350"/>
      <c r="W64" s="350"/>
      <c r="X64" s="347"/>
      <c r="Y64" s="347"/>
      <c r="Z64" s="347"/>
      <c r="AA64" s="363" t="e">
        <f t="shared" si="4"/>
        <v>#DIV/0!</v>
      </c>
      <c r="AB64" s="345">
        <v>130000</v>
      </c>
      <c r="AC64" s="345">
        <v>-125000</v>
      </c>
      <c r="AD64" s="345">
        <v>3.8461538461538463</v>
      </c>
      <c r="AE64" s="345">
        <v>3.8461538461538463</v>
      </c>
      <c r="AF64" s="345">
        <v>1.8187597869737587E-2</v>
      </c>
      <c r="AG64" s="345">
        <v>130000</v>
      </c>
      <c r="AH64" s="345">
        <v>0</v>
      </c>
      <c r="AI64" s="345">
        <v>0</v>
      </c>
      <c r="AJ64" s="345">
        <v>130000</v>
      </c>
      <c r="AK64" s="345">
        <v>130000</v>
      </c>
      <c r="AL64" s="346">
        <v>0</v>
      </c>
      <c r="AM64" s="346">
        <v>130000</v>
      </c>
      <c r="AN64" s="346">
        <v>0</v>
      </c>
      <c r="AO64" s="346">
        <v>0</v>
      </c>
      <c r="AP64" s="346">
        <v>0</v>
      </c>
      <c r="AQ64" s="346">
        <v>5000</v>
      </c>
      <c r="AR64" s="346" t="s">
        <v>193</v>
      </c>
      <c r="AS64" s="346">
        <v>1.8187597869737587E-2</v>
      </c>
    </row>
    <row r="65" spans="1:45" ht="21" customHeight="1" x14ac:dyDescent="0.15">
      <c r="A65" s="378">
        <v>231130104003</v>
      </c>
      <c r="B65" s="347" t="s">
        <v>47</v>
      </c>
      <c r="C65" s="347" t="s">
        <v>40</v>
      </c>
      <c r="D65" s="347" t="s">
        <v>59</v>
      </c>
      <c r="E65" s="347" t="s">
        <v>40</v>
      </c>
      <c r="F65" s="347" t="s">
        <v>52</v>
      </c>
      <c r="G65" s="350" t="s">
        <v>568</v>
      </c>
      <c r="H65" s="350" t="s">
        <v>552</v>
      </c>
      <c r="I65" s="350" t="s">
        <v>552</v>
      </c>
      <c r="J65" s="371">
        <v>1663000</v>
      </c>
      <c r="K65" s="371">
        <v>0</v>
      </c>
      <c r="L65" s="371">
        <v>0</v>
      </c>
      <c r="M65" s="371">
        <v>1663000</v>
      </c>
      <c r="N65" s="371">
        <v>1663200</v>
      </c>
      <c r="O65" s="384">
        <f t="shared" si="3"/>
        <v>1.0001202645820806</v>
      </c>
      <c r="P65" s="371">
        <v>0</v>
      </c>
      <c r="Q65" s="371">
        <v>0</v>
      </c>
      <c r="R65" s="371">
        <v>1599400</v>
      </c>
      <c r="S65" s="372">
        <f t="shared" ref="S65:S128" si="18">N65-R65</f>
        <v>63800</v>
      </c>
      <c r="T65" s="350" t="s">
        <v>569</v>
      </c>
      <c r="U65" s="350"/>
      <c r="V65" s="350"/>
      <c r="W65" s="350"/>
      <c r="X65" s="347"/>
      <c r="Y65" s="347"/>
      <c r="Z65" s="347"/>
      <c r="AA65" s="363" t="e">
        <f t="shared" si="4"/>
        <v>#DIV/0!</v>
      </c>
      <c r="AB65" s="345">
        <v>1663200</v>
      </c>
      <c r="AC65" s="345">
        <v>200</v>
      </c>
      <c r="AD65" s="345">
        <v>100.01202645820806</v>
      </c>
      <c r="AE65" s="345">
        <v>100</v>
      </c>
      <c r="AF65" s="345">
        <v>6.0499225553895108</v>
      </c>
      <c r="AG65" s="345">
        <v>910000</v>
      </c>
      <c r="AH65" s="345">
        <v>753000</v>
      </c>
      <c r="AI65" s="345">
        <v>0</v>
      </c>
      <c r="AJ65" s="345">
        <v>1663000</v>
      </c>
      <c r="AK65" s="345">
        <v>1599400</v>
      </c>
      <c r="AL65" s="346">
        <v>0</v>
      </c>
      <c r="AM65" s="346">
        <v>0</v>
      </c>
      <c r="AN65" s="346">
        <v>96.175586289837639</v>
      </c>
      <c r="AO65" s="346">
        <v>100</v>
      </c>
      <c r="AP65" s="346">
        <v>6.7945085553287692</v>
      </c>
      <c r="AQ65" s="346">
        <v>63800</v>
      </c>
      <c r="AR65" s="346">
        <v>3.9889958734525441</v>
      </c>
      <c r="AS65" s="346">
        <v>-0.74458599993925834</v>
      </c>
    </row>
    <row r="66" spans="1:45" ht="21" customHeight="1" x14ac:dyDescent="0.15">
      <c r="A66" s="378">
        <v>231130104004</v>
      </c>
      <c r="B66" s="347" t="s">
        <v>47</v>
      </c>
      <c r="C66" s="347" t="s">
        <v>40</v>
      </c>
      <c r="D66" s="347" t="s">
        <v>59</v>
      </c>
      <c r="E66" s="347" t="s">
        <v>40</v>
      </c>
      <c r="F66" s="347" t="s">
        <v>127</v>
      </c>
      <c r="G66" s="350" t="s">
        <v>570</v>
      </c>
      <c r="H66" s="350" t="s">
        <v>552</v>
      </c>
      <c r="I66" s="350" t="s">
        <v>552</v>
      </c>
      <c r="J66" s="371">
        <v>16000</v>
      </c>
      <c r="K66" s="371">
        <v>0</v>
      </c>
      <c r="L66" s="371">
        <v>0</v>
      </c>
      <c r="M66" s="371">
        <v>16000</v>
      </c>
      <c r="N66" s="371">
        <v>6600</v>
      </c>
      <c r="O66" s="384">
        <f t="shared" ref="O66:O129" si="19">N66/M66</f>
        <v>0.41249999999999998</v>
      </c>
      <c r="P66" s="371">
        <v>0</v>
      </c>
      <c r="Q66" s="371">
        <v>0</v>
      </c>
      <c r="R66" s="371">
        <v>189200</v>
      </c>
      <c r="S66" s="372">
        <f t="shared" si="18"/>
        <v>-182600</v>
      </c>
      <c r="T66" s="350" t="s">
        <v>571</v>
      </c>
      <c r="U66" s="350"/>
      <c r="V66" s="350" t="s">
        <v>572</v>
      </c>
      <c r="W66" s="350"/>
      <c r="X66" s="347"/>
      <c r="Y66" s="347"/>
      <c r="Z66" s="347"/>
      <c r="AA66" s="363" t="e">
        <f t="shared" si="4"/>
        <v>#DIV/0!</v>
      </c>
      <c r="AB66" s="345">
        <v>6600</v>
      </c>
      <c r="AC66" s="345">
        <v>-9400</v>
      </c>
      <c r="AD66" s="345">
        <v>41.25</v>
      </c>
      <c r="AE66" s="345">
        <v>100</v>
      </c>
      <c r="AF66" s="345">
        <v>2.4007629188053613E-2</v>
      </c>
      <c r="AG66" s="345">
        <v>726000</v>
      </c>
      <c r="AH66" s="345">
        <v>-503000</v>
      </c>
      <c r="AI66" s="345">
        <v>0</v>
      </c>
      <c r="AJ66" s="345">
        <v>223000</v>
      </c>
      <c r="AK66" s="345">
        <v>189200</v>
      </c>
      <c r="AL66" s="346">
        <v>0</v>
      </c>
      <c r="AM66" s="346">
        <v>0</v>
      </c>
      <c r="AN66" s="346">
        <v>84.843049327354265</v>
      </c>
      <c r="AO66" s="346">
        <v>100</v>
      </c>
      <c r="AP66" s="346">
        <v>0.80375204368400865</v>
      </c>
      <c r="AQ66" s="346">
        <v>-182600</v>
      </c>
      <c r="AR66" s="346">
        <v>-96.511627906976756</v>
      </c>
      <c r="AS66" s="346">
        <v>-0.779744414495955</v>
      </c>
    </row>
    <row r="67" spans="1:45" ht="21" customHeight="1" x14ac:dyDescent="0.15">
      <c r="A67" s="378">
        <v>231130105001</v>
      </c>
      <c r="B67" s="347" t="s">
        <v>47</v>
      </c>
      <c r="C67" s="347" t="s">
        <v>40</v>
      </c>
      <c r="D67" s="347" t="s">
        <v>62</v>
      </c>
      <c r="E67" s="347" t="s">
        <v>40</v>
      </c>
      <c r="F67" s="347" t="s">
        <v>61</v>
      </c>
      <c r="G67" s="350" t="s">
        <v>256</v>
      </c>
      <c r="H67" s="350" t="s">
        <v>253</v>
      </c>
      <c r="I67" s="350" t="s">
        <v>253</v>
      </c>
      <c r="J67" s="371">
        <v>3073000</v>
      </c>
      <c r="K67" s="371">
        <v>0</v>
      </c>
      <c r="L67" s="371">
        <v>0</v>
      </c>
      <c r="M67" s="371">
        <v>3073000</v>
      </c>
      <c r="N67" s="371">
        <v>3072402</v>
      </c>
      <c r="O67" s="384">
        <f t="shared" si="19"/>
        <v>0.99980540188740641</v>
      </c>
      <c r="P67" s="371">
        <v>0</v>
      </c>
      <c r="Q67" s="371">
        <v>0</v>
      </c>
      <c r="R67" s="371">
        <v>3078170</v>
      </c>
      <c r="S67" s="371">
        <f t="shared" si="18"/>
        <v>-5768</v>
      </c>
      <c r="T67" s="350" t="s">
        <v>257</v>
      </c>
      <c r="U67" s="350"/>
      <c r="V67" s="350" t="s">
        <v>258</v>
      </c>
      <c r="W67" s="350"/>
      <c r="X67" s="347"/>
      <c r="Y67" s="347"/>
      <c r="Z67" s="347"/>
      <c r="AA67" s="363" t="e">
        <f t="shared" ref="AA67:AA130" si="20">N67/Y67</f>
        <v>#DIV/0!</v>
      </c>
      <c r="AB67" s="345">
        <v>3072402</v>
      </c>
      <c r="AC67" s="345">
        <v>-598</v>
      </c>
      <c r="AD67" s="345">
        <v>99.980540188740648</v>
      </c>
      <c r="AE67" s="345">
        <v>100</v>
      </c>
      <c r="AF67" s="345">
        <v>8.5321427663935889</v>
      </c>
      <c r="AG67" s="345">
        <v>3076000</v>
      </c>
      <c r="AH67" s="345">
        <v>0</v>
      </c>
      <c r="AI67" s="345">
        <v>0</v>
      </c>
      <c r="AJ67" s="345">
        <v>3076000</v>
      </c>
      <c r="AK67" s="345">
        <v>3078170</v>
      </c>
      <c r="AL67" s="345">
        <v>0</v>
      </c>
      <c r="AM67" s="345">
        <v>0</v>
      </c>
      <c r="AN67" s="345">
        <v>100.07054616384916</v>
      </c>
      <c r="AO67" s="345">
        <v>100</v>
      </c>
      <c r="AP67" s="345">
        <v>4.0993613806057088</v>
      </c>
      <c r="AQ67" s="345">
        <v>-5768</v>
      </c>
      <c r="AR67" s="345">
        <v>-0.18738406260862786</v>
      </c>
      <c r="AS67" s="345">
        <v>4.4327813857878802</v>
      </c>
    </row>
    <row r="68" spans="1:45" ht="21" customHeight="1" x14ac:dyDescent="0.15">
      <c r="A68" s="378">
        <v>231130105002</v>
      </c>
      <c r="B68" s="347" t="s">
        <v>47</v>
      </c>
      <c r="C68" s="347" t="s">
        <v>40</v>
      </c>
      <c r="D68" s="347" t="s">
        <v>62</v>
      </c>
      <c r="E68" s="347" t="s">
        <v>64</v>
      </c>
      <c r="F68" s="347" t="s">
        <v>61</v>
      </c>
      <c r="G68" s="350" t="s">
        <v>259</v>
      </c>
      <c r="H68" s="350" t="s">
        <v>253</v>
      </c>
      <c r="I68" s="350" t="s">
        <v>253</v>
      </c>
      <c r="J68" s="371">
        <v>7000000</v>
      </c>
      <c r="K68" s="371">
        <v>0</v>
      </c>
      <c r="L68" s="371">
        <v>0</v>
      </c>
      <c r="M68" s="371">
        <v>7000000</v>
      </c>
      <c r="N68" s="371">
        <v>7370967</v>
      </c>
      <c r="O68" s="384">
        <f t="shared" si="19"/>
        <v>1.0529952857142857</v>
      </c>
      <c r="P68" s="371">
        <v>0</v>
      </c>
      <c r="Q68" s="371">
        <v>0</v>
      </c>
      <c r="R68" s="371">
        <v>6877500</v>
      </c>
      <c r="S68" s="371">
        <f t="shared" si="18"/>
        <v>493467</v>
      </c>
      <c r="T68" s="350" t="s">
        <v>260</v>
      </c>
      <c r="U68" s="350"/>
      <c r="V68" s="350" t="s">
        <v>261</v>
      </c>
      <c r="W68" s="350"/>
      <c r="X68" s="347"/>
      <c r="Y68" s="347"/>
      <c r="Z68" s="347"/>
      <c r="AA68" s="363" t="e">
        <f t="shared" si="20"/>
        <v>#DIV/0!</v>
      </c>
      <c r="AB68" s="345">
        <v>7370967</v>
      </c>
      <c r="AC68" s="345">
        <v>370967</v>
      </c>
      <c r="AD68" s="345">
        <v>105.29952857142857</v>
      </c>
      <c r="AE68" s="345">
        <v>100</v>
      </c>
      <c r="AF68" s="345">
        <v>20.469373073697987</v>
      </c>
      <c r="AG68" s="345">
        <v>7800000</v>
      </c>
      <c r="AH68" s="345">
        <v>-1156000</v>
      </c>
      <c r="AI68" s="345">
        <v>0</v>
      </c>
      <c r="AJ68" s="345">
        <v>6644000</v>
      </c>
      <c r="AK68" s="345">
        <v>6877500</v>
      </c>
      <c r="AL68" s="345">
        <v>0</v>
      </c>
      <c r="AM68" s="345">
        <v>0</v>
      </c>
      <c r="AN68" s="345">
        <v>103.51444912703191</v>
      </c>
      <c r="AO68" s="345">
        <v>100</v>
      </c>
      <c r="AP68" s="345">
        <v>9.1591295786508731</v>
      </c>
      <c r="AQ68" s="345">
        <v>493467</v>
      </c>
      <c r="AR68" s="345">
        <v>7.1750926935659765</v>
      </c>
      <c r="AS68" s="345">
        <v>11.310243495047114</v>
      </c>
    </row>
    <row r="69" spans="1:45" ht="21" customHeight="1" x14ac:dyDescent="0.15">
      <c r="A69" s="378">
        <v>231130105003</v>
      </c>
      <c r="B69" s="347" t="s">
        <v>47</v>
      </c>
      <c r="C69" s="347" t="s">
        <v>40</v>
      </c>
      <c r="D69" s="347" t="s">
        <v>62</v>
      </c>
      <c r="E69" s="347" t="s">
        <v>56</v>
      </c>
      <c r="F69" s="347" t="s">
        <v>61</v>
      </c>
      <c r="G69" s="350" t="s">
        <v>757</v>
      </c>
      <c r="H69" s="350" t="s">
        <v>745</v>
      </c>
      <c r="I69" s="350" t="s">
        <v>745</v>
      </c>
      <c r="J69" s="371">
        <v>6858000</v>
      </c>
      <c r="K69" s="371">
        <v>0</v>
      </c>
      <c r="L69" s="371">
        <v>0</v>
      </c>
      <c r="M69" s="371">
        <v>6858000</v>
      </c>
      <c r="N69" s="371">
        <v>6649268</v>
      </c>
      <c r="O69" s="384">
        <f t="shared" si="19"/>
        <v>0.96956372120151646</v>
      </c>
      <c r="P69" s="371">
        <v>0</v>
      </c>
      <c r="Q69" s="371">
        <v>129200</v>
      </c>
      <c r="R69" s="371">
        <v>6277353</v>
      </c>
      <c r="S69" s="371">
        <f t="shared" si="18"/>
        <v>371915</v>
      </c>
      <c r="T69" s="350" t="s">
        <v>992</v>
      </c>
      <c r="U69" s="350" t="s">
        <v>758</v>
      </c>
      <c r="V69" s="350" t="s">
        <v>759</v>
      </c>
      <c r="W69" s="350" t="s">
        <v>760</v>
      </c>
      <c r="X69" s="347">
        <v>26</v>
      </c>
      <c r="Y69" s="347">
        <v>28</v>
      </c>
      <c r="Z69" s="347" t="s">
        <v>565</v>
      </c>
      <c r="AA69" s="363">
        <f t="shared" si="20"/>
        <v>237473.85714285713</v>
      </c>
      <c r="AB69" s="345">
        <v>6778468</v>
      </c>
      <c r="AC69" s="345">
        <v>-208732</v>
      </c>
      <c r="AD69" s="345">
        <v>96.956372120151642</v>
      </c>
      <c r="AE69" s="345">
        <v>98.093964594949782</v>
      </c>
      <c r="AF69" s="345">
        <v>2.2499131412542588</v>
      </c>
      <c r="AG69" s="345">
        <v>8924000</v>
      </c>
      <c r="AH69" s="345">
        <v>-2000000</v>
      </c>
      <c r="AI69" s="345">
        <v>0</v>
      </c>
      <c r="AJ69" s="345">
        <v>6924000</v>
      </c>
      <c r="AK69" s="345">
        <v>6924853</v>
      </c>
      <c r="AL69" s="344">
        <v>0</v>
      </c>
      <c r="AM69" s="344">
        <v>647500</v>
      </c>
      <c r="AN69" s="344">
        <v>90.660788561525123</v>
      </c>
      <c r="AO69" s="344">
        <v>90.649621010005561</v>
      </c>
      <c r="AP69" s="344">
        <v>1.6908247068817037</v>
      </c>
      <c r="AQ69" s="344">
        <v>371915</v>
      </c>
      <c r="AR69" s="344">
        <v>5.9247106224550379</v>
      </c>
      <c r="AS69" s="344">
        <v>0.55908843437255507</v>
      </c>
    </row>
    <row r="70" spans="1:45" ht="21" customHeight="1" x14ac:dyDescent="0.15">
      <c r="A70" s="378">
        <v>231130105004</v>
      </c>
      <c r="B70" s="347" t="s">
        <v>47</v>
      </c>
      <c r="C70" s="347" t="s">
        <v>40</v>
      </c>
      <c r="D70" s="347" t="s">
        <v>62</v>
      </c>
      <c r="E70" s="347" t="s">
        <v>56</v>
      </c>
      <c r="F70" s="347" t="s">
        <v>124</v>
      </c>
      <c r="G70" s="350" t="s">
        <v>761</v>
      </c>
      <c r="H70" s="350" t="s">
        <v>745</v>
      </c>
      <c r="I70" s="350" t="s">
        <v>745</v>
      </c>
      <c r="J70" s="371">
        <v>2282000</v>
      </c>
      <c r="K70" s="371">
        <v>887000</v>
      </c>
      <c r="L70" s="371">
        <v>0</v>
      </c>
      <c r="M70" s="371">
        <v>3169000</v>
      </c>
      <c r="N70" s="371">
        <v>791700</v>
      </c>
      <c r="O70" s="384">
        <f t="shared" si="19"/>
        <v>0.24982644367308299</v>
      </c>
      <c r="P70" s="371">
        <v>0</v>
      </c>
      <c r="Q70" s="371">
        <v>2378187</v>
      </c>
      <c r="R70" s="371">
        <v>730700</v>
      </c>
      <c r="S70" s="371">
        <f t="shared" si="18"/>
        <v>61000</v>
      </c>
      <c r="T70" s="350" t="s">
        <v>762</v>
      </c>
      <c r="U70" s="350" t="s">
        <v>763</v>
      </c>
      <c r="V70" s="350" t="s">
        <v>764</v>
      </c>
      <c r="W70" s="350" t="s">
        <v>760</v>
      </c>
      <c r="X70" s="347">
        <v>4</v>
      </c>
      <c r="Y70" s="347">
        <v>4</v>
      </c>
      <c r="Z70" s="347" t="s">
        <v>565</v>
      </c>
      <c r="AA70" s="363">
        <f t="shared" si="20"/>
        <v>197925</v>
      </c>
      <c r="AB70" s="345">
        <v>3169887</v>
      </c>
      <c r="AC70" s="345">
        <v>-2377300</v>
      </c>
      <c r="AD70" s="345">
        <v>24.9826443673083</v>
      </c>
      <c r="AE70" s="345">
        <v>24.975653706267764</v>
      </c>
      <c r="AF70" s="345">
        <v>0.26788756806478498</v>
      </c>
      <c r="AG70" s="345">
        <v>1797000</v>
      </c>
      <c r="AH70" s="345">
        <v>1456000</v>
      </c>
      <c r="AI70" s="345">
        <v>0</v>
      </c>
      <c r="AJ70" s="345">
        <v>3253000</v>
      </c>
      <c r="AK70" s="345">
        <v>3253087</v>
      </c>
      <c r="AL70" s="344">
        <v>0</v>
      </c>
      <c r="AM70" s="344">
        <v>2522387</v>
      </c>
      <c r="AN70" s="344">
        <v>22.462342453120197</v>
      </c>
      <c r="AO70" s="344">
        <v>22.461741724091606</v>
      </c>
      <c r="AP70" s="344">
        <v>0.19681633537550952</v>
      </c>
      <c r="AQ70" s="344">
        <v>61000</v>
      </c>
      <c r="AR70" s="344">
        <v>8.3481592993020399</v>
      </c>
      <c r="AS70" s="344">
        <v>7.1071232689275454E-2</v>
      </c>
    </row>
    <row r="71" spans="1:45" ht="21" customHeight="1" x14ac:dyDescent="0.15">
      <c r="A71" s="378">
        <v>231130105005</v>
      </c>
      <c r="B71" s="347" t="s">
        <v>47</v>
      </c>
      <c r="C71" s="347" t="s">
        <v>40</v>
      </c>
      <c r="D71" s="347" t="s">
        <v>62</v>
      </c>
      <c r="E71" s="347" t="s">
        <v>56</v>
      </c>
      <c r="F71" s="347" t="s">
        <v>44</v>
      </c>
      <c r="G71" s="350" t="s">
        <v>765</v>
      </c>
      <c r="H71" s="350" t="s">
        <v>745</v>
      </c>
      <c r="I71" s="350" t="s">
        <v>745</v>
      </c>
      <c r="J71" s="371">
        <v>600000</v>
      </c>
      <c r="K71" s="371">
        <v>0</v>
      </c>
      <c r="L71" s="371">
        <v>0</v>
      </c>
      <c r="M71" s="371">
        <v>600000</v>
      </c>
      <c r="N71" s="371">
        <v>540000</v>
      </c>
      <c r="O71" s="384">
        <f t="shared" si="19"/>
        <v>0.9</v>
      </c>
      <c r="P71" s="371">
        <v>0</v>
      </c>
      <c r="Q71" s="371">
        <v>0</v>
      </c>
      <c r="R71" s="371">
        <v>581935</v>
      </c>
      <c r="S71" s="371">
        <f t="shared" si="18"/>
        <v>-41935</v>
      </c>
      <c r="T71" s="350" t="s">
        <v>766</v>
      </c>
      <c r="U71" s="350" t="s">
        <v>767</v>
      </c>
      <c r="V71" s="350" t="s">
        <v>768</v>
      </c>
      <c r="W71" s="350" t="s">
        <v>760</v>
      </c>
      <c r="X71" s="347">
        <v>10</v>
      </c>
      <c r="Y71" s="347">
        <v>9</v>
      </c>
      <c r="Z71" s="347" t="s">
        <v>565</v>
      </c>
      <c r="AA71" s="363">
        <f t="shared" si="20"/>
        <v>60000</v>
      </c>
      <c r="AB71" s="345">
        <v>540000</v>
      </c>
      <c r="AC71" s="345">
        <v>-60000</v>
      </c>
      <c r="AD71" s="345">
        <v>90</v>
      </c>
      <c r="AE71" s="345">
        <v>100</v>
      </c>
      <c r="AF71" s="345">
        <v>0.18271982664517353</v>
      </c>
      <c r="AG71" s="345">
        <v>600000</v>
      </c>
      <c r="AH71" s="345">
        <v>-19000</v>
      </c>
      <c r="AI71" s="345">
        <v>0</v>
      </c>
      <c r="AJ71" s="345">
        <v>581000</v>
      </c>
      <c r="AK71" s="345">
        <v>581935</v>
      </c>
      <c r="AL71" s="344">
        <v>0</v>
      </c>
      <c r="AM71" s="344">
        <v>0</v>
      </c>
      <c r="AN71" s="344">
        <v>100.16092943201377</v>
      </c>
      <c r="AO71" s="344">
        <v>100</v>
      </c>
      <c r="AP71" s="344">
        <v>0.15674601632235821</v>
      </c>
      <c r="AQ71" s="344">
        <v>-41935</v>
      </c>
      <c r="AR71" s="344">
        <v>-7.2061312689561552</v>
      </c>
      <c r="AS71" s="344">
        <v>2.5973810322815316E-2</v>
      </c>
    </row>
    <row r="72" spans="1:45" ht="21" customHeight="1" x14ac:dyDescent="0.15">
      <c r="A72" s="378">
        <v>231130105006</v>
      </c>
      <c r="B72" s="347" t="s">
        <v>47</v>
      </c>
      <c r="C72" s="347" t="s">
        <v>40</v>
      </c>
      <c r="D72" s="347" t="s">
        <v>62</v>
      </c>
      <c r="E72" s="347" t="s">
        <v>56</v>
      </c>
      <c r="F72" s="347" t="s">
        <v>52</v>
      </c>
      <c r="G72" s="350" t="s">
        <v>769</v>
      </c>
      <c r="H72" s="350" t="s">
        <v>745</v>
      </c>
      <c r="I72" s="350" t="s">
        <v>745</v>
      </c>
      <c r="J72" s="371">
        <v>0</v>
      </c>
      <c r="K72" s="371">
        <v>0</v>
      </c>
      <c r="L72" s="371">
        <v>0</v>
      </c>
      <c r="M72" s="371">
        <v>0</v>
      </c>
      <c r="N72" s="371">
        <v>0</v>
      </c>
      <c r="O72" s="384" t="e">
        <f t="shared" si="19"/>
        <v>#DIV/0!</v>
      </c>
      <c r="P72" s="371">
        <v>0</v>
      </c>
      <c r="Q72" s="371">
        <v>0</v>
      </c>
      <c r="R72" s="371">
        <v>50000</v>
      </c>
      <c r="S72" s="371">
        <f t="shared" si="18"/>
        <v>-50000</v>
      </c>
      <c r="T72" s="350" t="s">
        <v>770</v>
      </c>
      <c r="U72" s="350" t="s">
        <v>767</v>
      </c>
      <c r="V72" s="350" t="s">
        <v>768</v>
      </c>
      <c r="W72" s="350"/>
      <c r="X72" s="347"/>
      <c r="Y72" s="347"/>
      <c r="Z72" s="347"/>
      <c r="AA72" s="363" t="e">
        <f t="shared" si="20"/>
        <v>#DIV/0!</v>
      </c>
      <c r="AB72" s="345">
        <v>0</v>
      </c>
      <c r="AC72" s="345">
        <v>0</v>
      </c>
      <c r="AD72" s="345" t="s">
        <v>38</v>
      </c>
      <c r="AE72" s="345" t="s">
        <v>38</v>
      </c>
      <c r="AF72" s="345">
        <v>0</v>
      </c>
      <c r="AG72" s="345">
        <v>20000</v>
      </c>
      <c r="AH72" s="345">
        <v>30000</v>
      </c>
      <c r="AI72" s="345">
        <v>0</v>
      </c>
      <c r="AJ72" s="345">
        <v>50000</v>
      </c>
      <c r="AK72" s="345">
        <v>50000</v>
      </c>
      <c r="AL72" s="344">
        <v>0</v>
      </c>
      <c r="AM72" s="344">
        <v>0</v>
      </c>
      <c r="AN72" s="344">
        <v>100</v>
      </c>
      <c r="AO72" s="344">
        <v>100</v>
      </c>
      <c r="AP72" s="344">
        <v>1.3467656724750891E-2</v>
      </c>
      <c r="AQ72" s="344">
        <v>-50000</v>
      </c>
      <c r="AR72" s="344" t="s">
        <v>179</v>
      </c>
      <c r="AS72" s="344">
        <v>-1.3467656724750891E-2</v>
      </c>
    </row>
    <row r="73" spans="1:45" ht="21" customHeight="1" x14ac:dyDescent="0.15">
      <c r="A73" s="378">
        <v>231130105007</v>
      </c>
      <c r="B73" s="347" t="s">
        <v>47</v>
      </c>
      <c r="C73" s="347" t="s">
        <v>40</v>
      </c>
      <c r="D73" s="347" t="s">
        <v>62</v>
      </c>
      <c r="E73" s="347" t="s">
        <v>56</v>
      </c>
      <c r="F73" s="347" t="s">
        <v>127</v>
      </c>
      <c r="G73" s="350" t="s">
        <v>771</v>
      </c>
      <c r="H73" s="350" t="s">
        <v>745</v>
      </c>
      <c r="I73" s="350" t="s">
        <v>745</v>
      </c>
      <c r="J73" s="371">
        <v>23000</v>
      </c>
      <c r="K73" s="371">
        <v>0</v>
      </c>
      <c r="L73" s="371">
        <v>0</v>
      </c>
      <c r="M73" s="371">
        <v>23000</v>
      </c>
      <c r="N73" s="371">
        <v>18438</v>
      </c>
      <c r="O73" s="384">
        <f t="shared" si="19"/>
        <v>0.80165217391304344</v>
      </c>
      <c r="P73" s="371">
        <v>0</v>
      </c>
      <c r="Q73" s="371">
        <v>0</v>
      </c>
      <c r="R73" s="371">
        <v>19076</v>
      </c>
      <c r="S73" s="371">
        <f t="shared" si="18"/>
        <v>-638</v>
      </c>
      <c r="T73" s="350" t="s">
        <v>993</v>
      </c>
      <c r="U73" s="350" t="s">
        <v>767</v>
      </c>
      <c r="V73" s="350" t="s">
        <v>772</v>
      </c>
      <c r="W73" s="350"/>
      <c r="X73" s="347"/>
      <c r="Y73" s="347"/>
      <c r="Z73" s="347"/>
      <c r="AA73" s="363" t="e">
        <f t="shared" si="20"/>
        <v>#DIV/0!</v>
      </c>
      <c r="AB73" s="345">
        <v>18438</v>
      </c>
      <c r="AC73" s="345">
        <v>-4562</v>
      </c>
      <c r="AD73" s="345">
        <v>80.165217391304338</v>
      </c>
      <c r="AE73" s="345">
        <v>100</v>
      </c>
      <c r="AF73" s="345">
        <v>6.2388669697846484E-3</v>
      </c>
      <c r="AG73" s="345">
        <v>19000</v>
      </c>
      <c r="AH73" s="345">
        <v>0</v>
      </c>
      <c r="AI73" s="345">
        <v>0</v>
      </c>
      <c r="AJ73" s="345">
        <v>19000</v>
      </c>
      <c r="AK73" s="345">
        <v>19076</v>
      </c>
      <c r="AL73" s="344">
        <v>0</v>
      </c>
      <c r="AM73" s="344">
        <v>0</v>
      </c>
      <c r="AN73" s="344">
        <v>100.4</v>
      </c>
      <c r="AO73" s="344">
        <v>100</v>
      </c>
      <c r="AP73" s="344">
        <v>5.1381803936269609E-3</v>
      </c>
      <c r="AQ73" s="344">
        <v>-638</v>
      </c>
      <c r="AR73" s="344">
        <v>-3.3445166701614593</v>
      </c>
      <c r="AS73" s="344">
        <v>1.1006865761576876E-3</v>
      </c>
    </row>
    <row r="74" spans="1:45" ht="21" customHeight="1" x14ac:dyDescent="0.15">
      <c r="A74" s="378">
        <v>231130106001</v>
      </c>
      <c r="B74" s="363" t="s">
        <v>47</v>
      </c>
      <c r="C74" s="363" t="s">
        <v>40</v>
      </c>
      <c r="D74" s="363" t="s">
        <v>71</v>
      </c>
      <c r="E74" s="363" t="s">
        <v>40</v>
      </c>
      <c r="F74" s="363" t="s">
        <v>61</v>
      </c>
      <c r="G74" s="358" t="s">
        <v>335</v>
      </c>
      <c r="H74" s="358" t="s">
        <v>328</v>
      </c>
      <c r="I74" s="358" t="s">
        <v>328</v>
      </c>
      <c r="J74" s="371">
        <v>59000</v>
      </c>
      <c r="K74" s="371">
        <v>0</v>
      </c>
      <c r="L74" s="371">
        <v>0</v>
      </c>
      <c r="M74" s="371">
        <v>59000</v>
      </c>
      <c r="N74" s="371">
        <v>154350</v>
      </c>
      <c r="O74" s="384">
        <f t="shared" si="19"/>
        <v>2.6161016949152542</v>
      </c>
      <c r="P74" s="371">
        <v>0</v>
      </c>
      <c r="Q74" s="371">
        <v>0</v>
      </c>
      <c r="R74" s="371">
        <v>92700</v>
      </c>
      <c r="S74" s="371">
        <f t="shared" si="18"/>
        <v>61650</v>
      </c>
      <c r="T74" s="358" t="s">
        <v>336</v>
      </c>
      <c r="U74" s="358" t="s">
        <v>330</v>
      </c>
      <c r="V74" s="358" t="s">
        <v>337</v>
      </c>
      <c r="W74" s="358"/>
      <c r="X74" s="363"/>
      <c r="Y74" s="363"/>
      <c r="Z74" s="363"/>
      <c r="AA74" s="363" t="e">
        <f t="shared" si="20"/>
        <v>#DIV/0!</v>
      </c>
      <c r="AB74" s="344">
        <v>154350</v>
      </c>
      <c r="AC74" s="344">
        <v>95350</v>
      </c>
      <c r="AD74" s="344">
        <f t="shared" ref="AD74:AD80" si="21">IF(OR(N74="", M74="", M74=0), "", N74/M74*100)</f>
        <v>261.61016949152543</v>
      </c>
      <c r="AE74" s="344">
        <f t="shared" ref="AE74:AE80" si="22">IF(OR(N74="", AB74="", AB74=0), "", N74/AB74*100)</f>
        <v>100</v>
      </c>
      <c r="AF74" s="344" t="str">
        <f>IF(OR(N74="", N335="", N335=0), "", N74/#REF!*100)</f>
        <v/>
      </c>
      <c r="AG74" s="344">
        <v>44000</v>
      </c>
      <c r="AH74" s="344">
        <v>23000</v>
      </c>
      <c r="AI74" s="344">
        <v>0</v>
      </c>
      <c r="AJ74" s="344">
        <v>67000</v>
      </c>
      <c r="AK74" s="344">
        <v>92700</v>
      </c>
      <c r="AL74" s="344">
        <v>0</v>
      </c>
      <c r="AM74" s="344">
        <v>0</v>
      </c>
      <c r="AN74" s="344">
        <f t="shared" ref="AN74:AN80" si="23">IF(OR(R74="", AJ74="", AJ74=0), "", R74/AJ74*100)</f>
        <v>138.35820895522389</v>
      </c>
      <c r="AO74" s="344">
        <f t="shared" ref="AO74:AO80" si="24">IF(OR(R74="", AK74="", AK74=0), "", R74/AK74*100)</f>
        <v>100</v>
      </c>
      <c r="AP74" s="344" t="str">
        <f>IF(OR(R74="", R335="", R335=0), "", R74/#REF!*100)</f>
        <v/>
      </c>
      <c r="AQ74" s="344">
        <v>61650</v>
      </c>
      <c r="AR74" s="344">
        <f t="shared" ref="AR74:AR80" si="25">IF(AQ74=0, 0, IF(AND(OR(N74="", N74=0), R74&lt;&gt;"", R74&lt;&gt;0), "皆減", IF(AND(OR(R74="", R74=0), N74&lt;&gt;"", N74&lt;&gt;0), "皆増", AQ74/R74*100)))</f>
        <v>66.504854368932044</v>
      </c>
      <c r="AS74" s="344" t="str">
        <f t="shared" ref="AS74:AS80" si="26">IF(AF74="", IF(AP74="", "", 0-AP74), IF(AP74="", AF74, AF74-AP74))</f>
        <v/>
      </c>
    </row>
    <row r="75" spans="1:45" ht="21" customHeight="1" x14ac:dyDescent="0.15">
      <c r="A75" s="378">
        <v>231130106002</v>
      </c>
      <c r="B75" s="363" t="s">
        <v>47</v>
      </c>
      <c r="C75" s="363" t="s">
        <v>40</v>
      </c>
      <c r="D75" s="363" t="s">
        <v>71</v>
      </c>
      <c r="E75" s="363" t="s">
        <v>56</v>
      </c>
      <c r="F75" s="363" t="s">
        <v>124</v>
      </c>
      <c r="G75" s="358" t="s">
        <v>338</v>
      </c>
      <c r="H75" s="358" t="s">
        <v>328</v>
      </c>
      <c r="I75" s="358" t="s">
        <v>328</v>
      </c>
      <c r="J75" s="371">
        <v>1441000</v>
      </c>
      <c r="K75" s="371">
        <v>-404000</v>
      </c>
      <c r="L75" s="371">
        <v>0</v>
      </c>
      <c r="M75" s="371">
        <v>1037000</v>
      </c>
      <c r="N75" s="371">
        <v>1035150</v>
      </c>
      <c r="O75" s="384">
        <f t="shared" si="19"/>
        <v>0.9982160077145612</v>
      </c>
      <c r="P75" s="371">
        <v>0</v>
      </c>
      <c r="Q75" s="371">
        <v>0</v>
      </c>
      <c r="R75" s="371">
        <v>1064700</v>
      </c>
      <c r="S75" s="371">
        <f t="shared" si="18"/>
        <v>-29550</v>
      </c>
      <c r="T75" s="358" t="s">
        <v>339</v>
      </c>
      <c r="U75" s="358"/>
      <c r="V75" s="358" t="s">
        <v>340</v>
      </c>
      <c r="W75" s="358"/>
      <c r="X75" s="363"/>
      <c r="Y75" s="363"/>
      <c r="Z75" s="363"/>
      <c r="AA75" s="363" t="e">
        <f t="shared" si="20"/>
        <v>#DIV/0!</v>
      </c>
      <c r="AB75" s="344">
        <v>1035150</v>
      </c>
      <c r="AC75" s="344">
        <v>-1850</v>
      </c>
      <c r="AD75" s="344">
        <f t="shared" si="21"/>
        <v>99.821600771456119</v>
      </c>
      <c r="AE75" s="344">
        <f t="shared" si="22"/>
        <v>100</v>
      </c>
      <c r="AF75" s="344" t="str">
        <f>IF(OR(N75="", N335="", N335=0), "", N75/#REF!*100)</f>
        <v/>
      </c>
      <c r="AG75" s="344">
        <v>1441000</v>
      </c>
      <c r="AH75" s="344">
        <v>-233000</v>
      </c>
      <c r="AI75" s="344">
        <v>0</v>
      </c>
      <c r="AJ75" s="344">
        <v>1208000</v>
      </c>
      <c r="AK75" s="344">
        <v>1064700</v>
      </c>
      <c r="AL75" s="344">
        <v>0</v>
      </c>
      <c r="AM75" s="344">
        <v>0</v>
      </c>
      <c r="AN75" s="344">
        <f t="shared" si="23"/>
        <v>88.13741721854305</v>
      </c>
      <c r="AO75" s="344">
        <f t="shared" si="24"/>
        <v>100</v>
      </c>
      <c r="AP75" s="344" t="str">
        <f>IF(OR(R75="", R335="", R335=0), "", R75/#REF!*100)</f>
        <v/>
      </c>
      <c r="AQ75" s="344">
        <v>-29550</v>
      </c>
      <c r="AR75" s="344">
        <f t="shared" si="25"/>
        <v>-2.7754296985066218</v>
      </c>
      <c r="AS75" s="344" t="str">
        <f t="shared" si="26"/>
        <v/>
      </c>
    </row>
    <row r="76" spans="1:45" ht="21" customHeight="1" x14ac:dyDescent="0.15">
      <c r="A76" s="378">
        <v>231130106003</v>
      </c>
      <c r="B76" s="363" t="s">
        <v>47</v>
      </c>
      <c r="C76" s="363" t="s">
        <v>40</v>
      </c>
      <c r="D76" s="363" t="s">
        <v>71</v>
      </c>
      <c r="E76" s="363" t="s">
        <v>64</v>
      </c>
      <c r="F76" s="363" t="s">
        <v>44</v>
      </c>
      <c r="G76" s="358" t="s">
        <v>341</v>
      </c>
      <c r="H76" s="358" t="s">
        <v>328</v>
      </c>
      <c r="I76" s="358" t="s">
        <v>328</v>
      </c>
      <c r="J76" s="371">
        <v>476000</v>
      </c>
      <c r="K76" s="371">
        <v>0</v>
      </c>
      <c r="L76" s="371">
        <v>0</v>
      </c>
      <c r="M76" s="371">
        <v>476000</v>
      </c>
      <c r="N76" s="371">
        <v>470700</v>
      </c>
      <c r="O76" s="384">
        <f t="shared" si="19"/>
        <v>0.98886554621848743</v>
      </c>
      <c r="P76" s="371">
        <v>0</v>
      </c>
      <c r="Q76" s="371">
        <v>0</v>
      </c>
      <c r="R76" s="371">
        <v>455930</v>
      </c>
      <c r="S76" s="371">
        <f t="shared" si="18"/>
        <v>14770</v>
      </c>
      <c r="T76" s="358" t="s">
        <v>342</v>
      </c>
      <c r="U76" s="358"/>
      <c r="V76" s="358" t="s">
        <v>343</v>
      </c>
      <c r="W76" s="358" t="s">
        <v>344</v>
      </c>
      <c r="X76" s="363"/>
      <c r="Y76" s="363">
        <v>2297</v>
      </c>
      <c r="Z76" s="363" t="s">
        <v>345</v>
      </c>
      <c r="AA76" s="363">
        <f t="shared" si="20"/>
        <v>204.91946016543318</v>
      </c>
      <c r="AB76" s="344">
        <v>470700</v>
      </c>
      <c r="AC76" s="344">
        <v>-5300</v>
      </c>
      <c r="AD76" s="344">
        <f t="shared" si="21"/>
        <v>98.886554621848745</v>
      </c>
      <c r="AE76" s="344">
        <f t="shared" si="22"/>
        <v>100</v>
      </c>
      <c r="AF76" s="344" t="str">
        <f>IF(OR(N76="", N335="", N335=0), "", N76/#REF!*100)</f>
        <v/>
      </c>
      <c r="AG76" s="344">
        <v>598000</v>
      </c>
      <c r="AH76" s="344">
        <v>-147000</v>
      </c>
      <c r="AI76" s="344">
        <v>0</v>
      </c>
      <c r="AJ76" s="344">
        <v>451000</v>
      </c>
      <c r="AK76" s="344">
        <v>455930</v>
      </c>
      <c r="AL76" s="344">
        <v>0</v>
      </c>
      <c r="AM76" s="344">
        <v>0</v>
      </c>
      <c r="AN76" s="344">
        <f t="shared" si="23"/>
        <v>101.09312638580931</v>
      </c>
      <c r="AO76" s="344">
        <f t="shared" si="24"/>
        <v>100</v>
      </c>
      <c r="AP76" s="344" t="str">
        <f>IF(OR(R76="", R335="", R335=0), "", R76/#REF!*100)</f>
        <v/>
      </c>
      <c r="AQ76" s="344">
        <v>14770</v>
      </c>
      <c r="AR76" s="344">
        <f t="shared" si="25"/>
        <v>3.2395323843572479</v>
      </c>
      <c r="AS76" s="344" t="str">
        <f t="shared" si="26"/>
        <v/>
      </c>
    </row>
    <row r="77" spans="1:45" ht="21" customHeight="1" x14ac:dyDescent="0.15">
      <c r="A77" s="378">
        <v>231130106004</v>
      </c>
      <c r="B77" s="363" t="s">
        <v>47</v>
      </c>
      <c r="C77" s="363" t="s">
        <v>40</v>
      </c>
      <c r="D77" s="363" t="s">
        <v>71</v>
      </c>
      <c r="E77" s="363" t="s">
        <v>59</v>
      </c>
      <c r="F77" s="363" t="s">
        <v>52</v>
      </c>
      <c r="G77" s="358" t="s">
        <v>346</v>
      </c>
      <c r="H77" s="358" t="s">
        <v>328</v>
      </c>
      <c r="I77" s="358" t="s">
        <v>328</v>
      </c>
      <c r="J77" s="371">
        <v>3638000</v>
      </c>
      <c r="K77" s="371">
        <v>-1319000</v>
      </c>
      <c r="L77" s="371">
        <v>0</v>
      </c>
      <c r="M77" s="371">
        <v>2319000</v>
      </c>
      <c r="N77" s="371">
        <v>2421990</v>
      </c>
      <c r="O77" s="384">
        <f t="shared" si="19"/>
        <v>1.044411384217335</v>
      </c>
      <c r="P77" s="371">
        <v>0</v>
      </c>
      <c r="Q77" s="371">
        <v>0</v>
      </c>
      <c r="R77" s="371">
        <v>2336630</v>
      </c>
      <c r="S77" s="371">
        <f t="shared" si="18"/>
        <v>85360</v>
      </c>
      <c r="T77" s="358" t="s">
        <v>347</v>
      </c>
      <c r="U77" s="358"/>
      <c r="V77" s="358" t="s">
        <v>348</v>
      </c>
      <c r="W77" s="358"/>
      <c r="X77" s="363"/>
      <c r="Y77" s="363"/>
      <c r="Z77" s="363"/>
      <c r="AA77" s="363" t="e">
        <f t="shared" si="20"/>
        <v>#DIV/0!</v>
      </c>
      <c r="AB77" s="344">
        <v>2421990</v>
      </c>
      <c r="AC77" s="344">
        <v>102990</v>
      </c>
      <c r="AD77" s="344">
        <f t="shared" si="21"/>
        <v>104.4411384217335</v>
      </c>
      <c r="AE77" s="344">
        <f t="shared" si="22"/>
        <v>100</v>
      </c>
      <c r="AF77" s="344" t="str">
        <f>IF(OR(N77="", N335="", N335=0), "", N77/#REF!*100)</f>
        <v/>
      </c>
      <c r="AG77" s="344">
        <v>3633000</v>
      </c>
      <c r="AH77" s="344">
        <v>-1212000</v>
      </c>
      <c r="AI77" s="344">
        <v>0</v>
      </c>
      <c r="AJ77" s="344">
        <v>2421000</v>
      </c>
      <c r="AK77" s="344">
        <v>2336630</v>
      </c>
      <c r="AL77" s="344">
        <v>0</v>
      </c>
      <c r="AM77" s="344">
        <v>0</v>
      </c>
      <c r="AN77" s="344">
        <f t="shared" si="23"/>
        <v>96.515076414704666</v>
      </c>
      <c r="AO77" s="344">
        <f t="shared" si="24"/>
        <v>100</v>
      </c>
      <c r="AP77" s="344" t="str">
        <f>IF(OR(R77="", R335="", R335=0), "", R77/#REF!*100)</f>
        <v/>
      </c>
      <c r="AQ77" s="344">
        <v>85360</v>
      </c>
      <c r="AR77" s="344">
        <f t="shared" si="25"/>
        <v>3.6531243714238029</v>
      </c>
      <c r="AS77" s="344" t="str">
        <f t="shared" si="26"/>
        <v/>
      </c>
    </row>
    <row r="78" spans="1:45" ht="21" customHeight="1" x14ac:dyDescent="0.15">
      <c r="A78" s="378">
        <v>231130106005</v>
      </c>
      <c r="B78" s="363" t="s">
        <v>47</v>
      </c>
      <c r="C78" s="363" t="s">
        <v>40</v>
      </c>
      <c r="D78" s="363" t="s">
        <v>71</v>
      </c>
      <c r="E78" s="363" t="s">
        <v>62</v>
      </c>
      <c r="F78" s="363" t="s">
        <v>61</v>
      </c>
      <c r="G78" s="358" t="s">
        <v>349</v>
      </c>
      <c r="H78" s="358" t="s">
        <v>328</v>
      </c>
      <c r="I78" s="358" t="s">
        <v>328</v>
      </c>
      <c r="J78" s="371">
        <v>330000</v>
      </c>
      <c r="K78" s="371">
        <v>0</v>
      </c>
      <c r="L78" s="371">
        <v>0</v>
      </c>
      <c r="M78" s="371">
        <v>330000</v>
      </c>
      <c r="N78" s="371">
        <v>303820</v>
      </c>
      <c r="O78" s="384">
        <f t="shared" si="19"/>
        <v>0.92066666666666663</v>
      </c>
      <c r="P78" s="371">
        <v>0</v>
      </c>
      <c r="Q78" s="371">
        <v>0</v>
      </c>
      <c r="R78" s="371">
        <v>321510</v>
      </c>
      <c r="S78" s="371">
        <f t="shared" si="18"/>
        <v>-17690</v>
      </c>
      <c r="T78" s="358" t="s">
        <v>350</v>
      </c>
      <c r="U78" s="358"/>
      <c r="V78" s="358" t="s">
        <v>351</v>
      </c>
      <c r="W78" s="358"/>
      <c r="X78" s="363"/>
      <c r="Y78" s="363"/>
      <c r="Z78" s="363"/>
      <c r="AA78" s="363" t="e">
        <f t="shared" si="20"/>
        <v>#DIV/0!</v>
      </c>
      <c r="AB78" s="344">
        <v>303820</v>
      </c>
      <c r="AC78" s="344">
        <v>-26180</v>
      </c>
      <c r="AD78" s="344">
        <f t="shared" si="21"/>
        <v>92.066666666666663</v>
      </c>
      <c r="AE78" s="344">
        <f t="shared" si="22"/>
        <v>100</v>
      </c>
      <c r="AF78" s="344" t="str">
        <f>IF(OR(N78="", N335="", N335=0), "", N78/#REF!*100)</f>
        <v/>
      </c>
      <c r="AG78" s="344">
        <v>238000</v>
      </c>
      <c r="AH78" s="344">
        <v>0</v>
      </c>
      <c r="AI78" s="344">
        <v>0</v>
      </c>
      <c r="AJ78" s="344">
        <v>238000</v>
      </c>
      <c r="AK78" s="344">
        <v>321510</v>
      </c>
      <c r="AL78" s="344">
        <v>0</v>
      </c>
      <c r="AM78" s="344">
        <v>0</v>
      </c>
      <c r="AN78" s="344">
        <f t="shared" si="23"/>
        <v>135.08823529411765</v>
      </c>
      <c r="AO78" s="344">
        <f t="shared" si="24"/>
        <v>100</v>
      </c>
      <c r="AP78" s="344" t="str">
        <f>IF(OR(R78="", R335="", R335=0), "", R78/#REF!*100)</f>
        <v/>
      </c>
      <c r="AQ78" s="344">
        <v>-17690</v>
      </c>
      <c r="AR78" s="344">
        <f t="shared" si="25"/>
        <v>-5.5021616745979909</v>
      </c>
      <c r="AS78" s="344" t="str">
        <f t="shared" si="26"/>
        <v/>
      </c>
    </row>
    <row r="79" spans="1:45" ht="21" customHeight="1" x14ac:dyDescent="0.15">
      <c r="A79" s="378">
        <v>231130106006</v>
      </c>
      <c r="B79" s="363" t="s">
        <v>47</v>
      </c>
      <c r="C79" s="363" t="s">
        <v>40</v>
      </c>
      <c r="D79" s="363" t="s">
        <v>71</v>
      </c>
      <c r="E79" s="363" t="s">
        <v>62</v>
      </c>
      <c r="F79" s="363" t="s">
        <v>124</v>
      </c>
      <c r="G79" s="358" t="s">
        <v>352</v>
      </c>
      <c r="H79" s="358" t="s">
        <v>328</v>
      </c>
      <c r="I79" s="358" t="s">
        <v>328</v>
      </c>
      <c r="J79" s="371">
        <v>862000</v>
      </c>
      <c r="K79" s="371">
        <v>0</v>
      </c>
      <c r="L79" s="371">
        <v>0</v>
      </c>
      <c r="M79" s="371">
        <v>862000</v>
      </c>
      <c r="N79" s="371">
        <v>901490</v>
      </c>
      <c r="O79" s="384">
        <f t="shared" si="19"/>
        <v>1.0458120649651972</v>
      </c>
      <c r="P79" s="371">
        <v>0</v>
      </c>
      <c r="Q79" s="371">
        <v>0</v>
      </c>
      <c r="R79" s="371">
        <v>867720</v>
      </c>
      <c r="S79" s="371">
        <f t="shared" si="18"/>
        <v>33770</v>
      </c>
      <c r="T79" s="358" t="s">
        <v>353</v>
      </c>
      <c r="U79" s="358"/>
      <c r="V79" s="358" t="s">
        <v>354</v>
      </c>
      <c r="W79" s="358"/>
      <c r="X79" s="363"/>
      <c r="Y79" s="363"/>
      <c r="Z79" s="363"/>
      <c r="AA79" s="363" t="e">
        <f t="shared" si="20"/>
        <v>#DIV/0!</v>
      </c>
      <c r="AB79" s="344">
        <v>901490</v>
      </c>
      <c r="AC79" s="344">
        <v>39490</v>
      </c>
      <c r="AD79" s="344">
        <f t="shared" si="21"/>
        <v>104.58120649651971</v>
      </c>
      <c r="AE79" s="344">
        <f t="shared" si="22"/>
        <v>100</v>
      </c>
      <c r="AF79" s="344" t="str">
        <f>IF(OR(N79="", N335="", N335=0), "", N79/#REF!*100)</f>
        <v/>
      </c>
      <c r="AG79" s="344">
        <v>1138000</v>
      </c>
      <c r="AH79" s="344">
        <v>-296000</v>
      </c>
      <c r="AI79" s="344">
        <v>0</v>
      </c>
      <c r="AJ79" s="344">
        <v>842000</v>
      </c>
      <c r="AK79" s="344">
        <v>867720</v>
      </c>
      <c r="AL79" s="344">
        <v>0</v>
      </c>
      <c r="AM79" s="344">
        <v>0</v>
      </c>
      <c r="AN79" s="344">
        <f t="shared" si="23"/>
        <v>103.05463182897863</v>
      </c>
      <c r="AO79" s="344">
        <f t="shared" si="24"/>
        <v>100</v>
      </c>
      <c r="AP79" s="344" t="str">
        <f>IF(OR(R79="", R335="", R335=0), "", R79/#REF!*100)</f>
        <v/>
      </c>
      <c r="AQ79" s="344">
        <v>33770</v>
      </c>
      <c r="AR79" s="344">
        <f t="shared" si="25"/>
        <v>3.8918084174618541</v>
      </c>
      <c r="AS79" s="344" t="str">
        <f t="shared" si="26"/>
        <v/>
      </c>
    </row>
    <row r="80" spans="1:45" ht="21" customHeight="1" x14ac:dyDescent="0.15">
      <c r="A80" s="378">
        <v>231130106007</v>
      </c>
      <c r="B80" s="363" t="s">
        <v>47</v>
      </c>
      <c r="C80" s="363" t="s">
        <v>40</v>
      </c>
      <c r="D80" s="363" t="s">
        <v>71</v>
      </c>
      <c r="E80" s="363" t="s">
        <v>62</v>
      </c>
      <c r="F80" s="363" t="s">
        <v>44</v>
      </c>
      <c r="G80" s="358" t="s">
        <v>355</v>
      </c>
      <c r="H80" s="358" t="s">
        <v>328</v>
      </c>
      <c r="I80" s="358" t="s">
        <v>328</v>
      </c>
      <c r="J80" s="371">
        <v>343000</v>
      </c>
      <c r="K80" s="371">
        <v>0</v>
      </c>
      <c r="L80" s="371">
        <v>0</v>
      </c>
      <c r="M80" s="371">
        <v>343000</v>
      </c>
      <c r="N80" s="371">
        <v>375210</v>
      </c>
      <c r="O80" s="384">
        <f t="shared" si="19"/>
        <v>1.0939067055393585</v>
      </c>
      <c r="P80" s="371">
        <v>0</v>
      </c>
      <c r="Q80" s="371">
        <v>0</v>
      </c>
      <c r="R80" s="371">
        <v>355680</v>
      </c>
      <c r="S80" s="371">
        <f t="shared" si="18"/>
        <v>19530</v>
      </c>
      <c r="T80" s="358" t="s">
        <v>356</v>
      </c>
      <c r="U80" s="358"/>
      <c r="V80" s="358" t="s">
        <v>354</v>
      </c>
      <c r="W80" s="358"/>
      <c r="X80" s="363"/>
      <c r="Y80" s="363"/>
      <c r="Z80" s="363"/>
      <c r="AA80" s="363" t="e">
        <f t="shared" si="20"/>
        <v>#DIV/0!</v>
      </c>
      <c r="AB80" s="344">
        <v>375210</v>
      </c>
      <c r="AC80" s="344">
        <v>32210</v>
      </c>
      <c r="AD80" s="344">
        <f t="shared" si="21"/>
        <v>109.39067055393585</v>
      </c>
      <c r="AE80" s="344">
        <f t="shared" si="22"/>
        <v>100</v>
      </c>
      <c r="AF80" s="344" t="str">
        <f>IF(OR(N80="", N335="", N335=0), "", N80/#REF!*100)</f>
        <v/>
      </c>
      <c r="AG80" s="344">
        <v>402000</v>
      </c>
      <c r="AH80" s="344">
        <v>-39000</v>
      </c>
      <c r="AI80" s="344">
        <v>0</v>
      </c>
      <c r="AJ80" s="344">
        <v>363000</v>
      </c>
      <c r="AK80" s="344">
        <v>355680</v>
      </c>
      <c r="AL80" s="344">
        <v>0</v>
      </c>
      <c r="AM80" s="344">
        <v>0</v>
      </c>
      <c r="AN80" s="344">
        <f t="shared" si="23"/>
        <v>97.983471074380162</v>
      </c>
      <c r="AO80" s="344">
        <f t="shared" si="24"/>
        <v>100</v>
      </c>
      <c r="AP80" s="344" t="str">
        <f>IF(OR(R80="", R335="", R335=0), "", R80/#REF!*100)</f>
        <v/>
      </c>
      <c r="AQ80" s="344">
        <v>19530</v>
      </c>
      <c r="AR80" s="344">
        <f t="shared" si="25"/>
        <v>5.4908906882591086</v>
      </c>
      <c r="AS80" s="344" t="str">
        <f t="shared" si="26"/>
        <v/>
      </c>
    </row>
    <row r="81" spans="1:45" ht="21" customHeight="1" x14ac:dyDescent="0.15">
      <c r="A81" s="378">
        <v>231130201001</v>
      </c>
      <c r="B81" s="347" t="s">
        <v>47</v>
      </c>
      <c r="C81" s="347" t="s">
        <v>56</v>
      </c>
      <c r="D81" s="347" t="s">
        <v>40</v>
      </c>
      <c r="E81" s="347" t="s">
        <v>40</v>
      </c>
      <c r="F81" s="347" t="s">
        <v>61</v>
      </c>
      <c r="G81" s="350" t="s">
        <v>676</v>
      </c>
      <c r="H81" s="350" t="s">
        <v>622</v>
      </c>
      <c r="I81" s="350" t="s">
        <v>622</v>
      </c>
      <c r="J81" s="371">
        <v>227000</v>
      </c>
      <c r="K81" s="371">
        <v>0</v>
      </c>
      <c r="L81" s="371">
        <v>0</v>
      </c>
      <c r="M81" s="371">
        <v>227000</v>
      </c>
      <c r="N81" s="371">
        <v>277200</v>
      </c>
      <c r="O81" s="384">
        <f t="shared" si="19"/>
        <v>1.2211453744493392</v>
      </c>
      <c r="P81" s="371">
        <v>0</v>
      </c>
      <c r="Q81" s="371">
        <v>0</v>
      </c>
      <c r="R81" s="371">
        <v>188900</v>
      </c>
      <c r="S81" s="372">
        <f t="shared" si="18"/>
        <v>88300</v>
      </c>
      <c r="T81" s="350" t="s">
        <v>677</v>
      </c>
      <c r="U81" s="350" t="s">
        <v>1041</v>
      </c>
      <c r="V81" s="350" t="s">
        <v>1041</v>
      </c>
      <c r="W81" s="350" t="s">
        <v>1041</v>
      </c>
      <c r="X81" s="347"/>
      <c r="Y81" s="347"/>
      <c r="Z81" s="347"/>
      <c r="AA81" s="363" t="e">
        <f t="shared" si="20"/>
        <v>#DIV/0!</v>
      </c>
      <c r="AB81" s="345">
        <v>277200</v>
      </c>
      <c r="AC81" s="345">
        <v>50200</v>
      </c>
      <c r="AD81" s="345">
        <v>122.11453744493393</v>
      </c>
      <c r="AE81" s="345">
        <v>100</v>
      </c>
      <c r="AF81" s="345">
        <v>2.8031650990169788E-2</v>
      </c>
      <c r="AG81" s="345">
        <v>248000</v>
      </c>
      <c r="AH81" s="345">
        <v>-61000</v>
      </c>
      <c r="AI81" s="345">
        <v>0</v>
      </c>
      <c r="AJ81" s="345">
        <v>187000</v>
      </c>
      <c r="AK81" s="345">
        <v>188900</v>
      </c>
      <c r="AL81" s="346">
        <v>0</v>
      </c>
      <c r="AM81" s="346">
        <v>0</v>
      </c>
      <c r="AN81" s="346">
        <v>101.01604278074868</v>
      </c>
      <c r="AO81" s="346">
        <v>100</v>
      </c>
      <c r="AP81" s="346">
        <v>1.9821560665573716E-2</v>
      </c>
      <c r="AQ81" s="346">
        <v>88300</v>
      </c>
      <c r="AR81" s="346">
        <v>46.744309158284807</v>
      </c>
      <c r="AS81" s="346">
        <v>8.210090324596072E-3</v>
      </c>
    </row>
    <row r="82" spans="1:45" ht="21" customHeight="1" x14ac:dyDescent="0.15">
      <c r="A82" s="378">
        <v>231130201002</v>
      </c>
      <c r="B82" s="347" t="s">
        <v>47</v>
      </c>
      <c r="C82" s="347" t="s">
        <v>56</v>
      </c>
      <c r="D82" s="347" t="s">
        <v>40</v>
      </c>
      <c r="E82" s="347" t="s">
        <v>56</v>
      </c>
      <c r="F82" s="347" t="s">
        <v>61</v>
      </c>
      <c r="G82" s="350" t="s">
        <v>678</v>
      </c>
      <c r="H82" s="350" t="s">
        <v>622</v>
      </c>
      <c r="I82" s="350" t="s">
        <v>622</v>
      </c>
      <c r="J82" s="371">
        <v>525000</v>
      </c>
      <c r="K82" s="371">
        <v>0</v>
      </c>
      <c r="L82" s="371">
        <v>0</v>
      </c>
      <c r="M82" s="371">
        <v>525000</v>
      </c>
      <c r="N82" s="371">
        <v>444950</v>
      </c>
      <c r="O82" s="384">
        <f t="shared" si="19"/>
        <v>0.84752380952380957</v>
      </c>
      <c r="P82" s="371">
        <v>0</v>
      </c>
      <c r="Q82" s="371">
        <v>0</v>
      </c>
      <c r="R82" s="371">
        <v>525500</v>
      </c>
      <c r="S82" s="372">
        <f t="shared" si="18"/>
        <v>-80550</v>
      </c>
      <c r="T82" s="350" t="s">
        <v>679</v>
      </c>
      <c r="U82" s="350" t="s">
        <v>1041</v>
      </c>
      <c r="V82" s="350" t="s">
        <v>1041</v>
      </c>
      <c r="W82" s="350" t="s">
        <v>1041</v>
      </c>
      <c r="X82" s="347"/>
      <c r="Y82" s="347"/>
      <c r="Z82" s="347"/>
      <c r="AA82" s="363" t="e">
        <f t="shared" si="20"/>
        <v>#DIV/0!</v>
      </c>
      <c r="AB82" s="345">
        <v>444950</v>
      </c>
      <c r="AC82" s="345">
        <v>-80050</v>
      </c>
      <c r="AD82" s="345">
        <v>84.75238095238096</v>
      </c>
      <c r="AE82" s="345">
        <v>100</v>
      </c>
      <c r="AF82" s="345">
        <v>4.4995249307633642E-2</v>
      </c>
      <c r="AG82" s="345">
        <v>510000</v>
      </c>
      <c r="AH82" s="345">
        <v>0</v>
      </c>
      <c r="AI82" s="345">
        <v>0</v>
      </c>
      <c r="AJ82" s="345">
        <v>510000</v>
      </c>
      <c r="AK82" s="345">
        <v>525500</v>
      </c>
      <c r="AL82" s="346">
        <v>0</v>
      </c>
      <c r="AM82" s="346">
        <v>0</v>
      </c>
      <c r="AN82" s="346">
        <v>103.0392156862745</v>
      </c>
      <c r="AO82" s="346">
        <v>100</v>
      </c>
      <c r="AP82" s="346">
        <v>5.5141504127893003E-2</v>
      </c>
      <c r="AQ82" s="346">
        <v>-80550</v>
      </c>
      <c r="AR82" s="346">
        <v>-15.32825880114177</v>
      </c>
      <c r="AS82" s="346">
        <v>-1.0146254820259361E-2</v>
      </c>
    </row>
    <row r="83" spans="1:45" ht="21" customHeight="1" x14ac:dyDescent="0.15">
      <c r="A83" s="378">
        <v>231130201003</v>
      </c>
      <c r="B83" s="347" t="s">
        <v>47</v>
      </c>
      <c r="C83" s="347" t="s">
        <v>56</v>
      </c>
      <c r="D83" s="347" t="s">
        <v>40</v>
      </c>
      <c r="E83" s="347" t="s">
        <v>56</v>
      </c>
      <c r="F83" s="347" t="s">
        <v>124</v>
      </c>
      <c r="G83" s="350" t="s">
        <v>680</v>
      </c>
      <c r="H83" s="350" t="s">
        <v>622</v>
      </c>
      <c r="I83" s="350" t="s">
        <v>622</v>
      </c>
      <c r="J83" s="371">
        <v>1387000</v>
      </c>
      <c r="K83" s="371">
        <v>0</v>
      </c>
      <c r="L83" s="371">
        <v>0</v>
      </c>
      <c r="M83" s="371">
        <v>1387000</v>
      </c>
      <c r="N83" s="371">
        <v>1627550</v>
      </c>
      <c r="O83" s="384">
        <f t="shared" si="19"/>
        <v>1.1734318673395818</v>
      </c>
      <c r="P83" s="371">
        <v>0</v>
      </c>
      <c r="Q83" s="371">
        <v>0</v>
      </c>
      <c r="R83" s="371">
        <v>1427850</v>
      </c>
      <c r="S83" s="372">
        <f t="shared" si="18"/>
        <v>199700</v>
      </c>
      <c r="T83" s="350" t="s">
        <v>681</v>
      </c>
      <c r="U83" s="350" t="s">
        <v>1041</v>
      </c>
      <c r="V83" s="350" t="s">
        <v>1041</v>
      </c>
      <c r="W83" s="350" t="s">
        <v>1041</v>
      </c>
      <c r="X83" s="347"/>
      <c r="Y83" s="347"/>
      <c r="Z83" s="347"/>
      <c r="AA83" s="363" t="e">
        <f t="shared" si="20"/>
        <v>#DIV/0!</v>
      </c>
      <c r="AB83" s="345">
        <v>1627550</v>
      </c>
      <c r="AC83" s="345">
        <v>240550</v>
      </c>
      <c r="AD83" s="345">
        <v>117.34318673395818</v>
      </c>
      <c r="AE83" s="345">
        <v>100</v>
      </c>
      <c r="AF83" s="345">
        <v>0.16458482528517615</v>
      </c>
      <c r="AG83" s="345">
        <v>1298000</v>
      </c>
      <c r="AH83" s="345">
        <v>0</v>
      </c>
      <c r="AI83" s="345">
        <v>0</v>
      </c>
      <c r="AJ83" s="345">
        <v>1298000</v>
      </c>
      <c r="AK83" s="345">
        <v>1427850</v>
      </c>
      <c r="AL83" s="346">
        <v>0</v>
      </c>
      <c r="AM83" s="346">
        <v>0</v>
      </c>
      <c r="AN83" s="346">
        <v>110.00385208012327</v>
      </c>
      <c r="AO83" s="346">
        <v>100</v>
      </c>
      <c r="AP83" s="346">
        <v>0.14982644466034636</v>
      </c>
      <c r="AQ83" s="346">
        <v>199700</v>
      </c>
      <c r="AR83" s="346">
        <v>13.986062961795707</v>
      </c>
      <c r="AS83" s="346">
        <v>1.4758380624829787E-2</v>
      </c>
    </row>
    <row r="84" spans="1:45" ht="21" customHeight="1" x14ac:dyDescent="0.15">
      <c r="A84" s="378">
        <v>231130201004</v>
      </c>
      <c r="B84" s="347" t="s">
        <v>47</v>
      </c>
      <c r="C84" s="347" t="s">
        <v>56</v>
      </c>
      <c r="D84" s="347" t="s">
        <v>40</v>
      </c>
      <c r="E84" s="347" t="s">
        <v>56</v>
      </c>
      <c r="F84" s="347" t="s">
        <v>44</v>
      </c>
      <c r="G84" s="350" t="s">
        <v>682</v>
      </c>
      <c r="H84" s="350" t="s">
        <v>622</v>
      </c>
      <c r="I84" s="350" t="s">
        <v>622</v>
      </c>
      <c r="J84" s="371">
        <v>1048000</v>
      </c>
      <c r="K84" s="371">
        <v>0</v>
      </c>
      <c r="L84" s="371">
        <v>0</v>
      </c>
      <c r="M84" s="371">
        <v>1048000</v>
      </c>
      <c r="N84" s="371">
        <v>904200</v>
      </c>
      <c r="O84" s="384">
        <f t="shared" si="19"/>
        <v>0.86278625954198473</v>
      </c>
      <c r="P84" s="371">
        <v>0</v>
      </c>
      <c r="Q84" s="371">
        <v>0</v>
      </c>
      <c r="R84" s="371">
        <v>1007400</v>
      </c>
      <c r="S84" s="372">
        <f t="shared" si="18"/>
        <v>-103200</v>
      </c>
      <c r="T84" s="350" t="s">
        <v>683</v>
      </c>
      <c r="U84" s="350" t="s">
        <v>1041</v>
      </c>
      <c r="V84" s="350" t="s">
        <v>1041</v>
      </c>
      <c r="W84" s="350" t="s">
        <v>1041</v>
      </c>
      <c r="X84" s="347"/>
      <c r="Y84" s="347"/>
      <c r="Z84" s="347"/>
      <c r="AA84" s="363" t="e">
        <f t="shared" si="20"/>
        <v>#DIV/0!</v>
      </c>
      <c r="AB84" s="345">
        <v>904200</v>
      </c>
      <c r="AC84" s="345">
        <v>-143800</v>
      </c>
      <c r="AD84" s="345">
        <v>86.278625954198475</v>
      </c>
      <c r="AE84" s="345">
        <v>100</v>
      </c>
      <c r="AF84" s="345">
        <v>9.1436575848887147E-2</v>
      </c>
      <c r="AG84" s="345">
        <v>936000</v>
      </c>
      <c r="AH84" s="345">
        <v>0</v>
      </c>
      <c r="AI84" s="345">
        <v>0</v>
      </c>
      <c r="AJ84" s="345">
        <v>936000</v>
      </c>
      <c r="AK84" s="345">
        <v>1007400</v>
      </c>
      <c r="AL84" s="346">
        <v>0</v>
      </c>
      <c r="AM84" s="346">
        <v>0</v>
      </c>
      <c r="AN84" s="346">
        <v>107.62820512820512</v>
      </c>
      <c r="AO84" s="346">
        <v>100</v>
      </c>
      <c r="AP84" s="346">
        <v>0.10570799478294844</v>
      </c>
      <c r="AQ84" s="346">
        <v>-103200</v>
      </c>
      <c r="AR84" s="346">
        <v>-10.244192972007147</v>
      </c>
      <c r="AS84" s="346">
        <v>-1.4271418934061295E-2</v>
      </c>
    </row>
    <row r="85" spans="1:45" ht="21" customHeight="1" x14ac:dyDescent="0.15">
      <c r="A85" s="378">
        <v>231130201005</v>
      </c>
      <c r="B85" s="347" t="s">
        <v>47</v>
      </c>
      <c r="C85" s="347" t="s">
        <v>56</v>
      </c>
      <c r="D85" s="347" t="s">
        <v>40</v>
      </c>
      <c r="E85" s="347" t="s">
        <v>56</v>
      </c>
      <c r="F85" s="347" t="s">
        <v>52</v>
      </c>
      <c r="G85" s="350" t="s">
        <v>684</v>
      </c>
      <c r="H85" s="350" t="s">
        <v>622</v>
      </c>
      <c r="I85" s="350" t="s">
        <v>622</v>
      </c>
      <c r="J85" s="371">
        <v>693000</v>
      </c>
      <c r="K85" s="371">
        <v>0</v>
      </c>
      <c r="L85" s="371">
        <v>0</v>
      </c>
      <c r="M85" s="371">
        <v>693000</v>
      </c>
      <c r="N85" s="371">
        <v>605100</v>
      </c>
      <c r="O85" s="384">
        <f t="shared" si="19"/>
        <v>0.87316017316017314</v>
      </c>
      <c r="P85" s="371">
        <v>0</v>
      </c>
      <c r="Q85" s="371">
        <v>0</v>
      </c>
      <c r="R85" s="371">
        <v>652500</v>
      </c>
      <c r="S85" s="372">
        <f t="shared" si="18"/>
        <v>-47400</v>
      </c>
      <c r="T85" s="350" t="s">
        <v>685</v>
      </c>
      <c r="U85" s="350" t="s">
        <v>1041</v>
      </c>
      <c r="V85" s="350" t="s">
        <v>1041</v>
      </c>
      <c r="W85" s="350" t="s">
        <v>1041</v>
      </c>
      <c r="X85" s="347"/>
      <c r="Y85" s="347"/>
      <c r="Z85" s="347"/>
      <c r="AA85" s="363" t="e">
        <f t="shared" si="20"/>
        <v>#DIV/0!</v>
      </c>
      <c r="AB85" s="345">
        <v>605100</v>
      </c>
      <c r="AC85" s="345">
        <v>-87900</v>
      </c>
      <c r="AD85" s="345">
        <v>87.316017316017309</v>
      </c>
      <c r="AE85" s="345">
        <v>100</v>
      </c>
      <c r="AF85" s="345">
        <v>6.1190303081355472E-2</v>
      </c>
      <c r="AG85" s="345">
        <v>657000</v>
      </c>
      <c r="AH85" s="345">
        <v>0</v>
      </c>
      <c r="AI85" s="345">
        <v>0</v>
      </c>
      <c r="AJ85" s="345">
        <v>657000</v>
      </c>
      <c r="AK85" s="345">
        <v>652500</v>
      </c>
      <c r="AL85" s="346">
        <v>0</v>
      </c>
      <c r="AM85" s="346">
        <v>0</v>
      </c>
      <c r="AN85" s="346">
        <v>99.315068493150676</v>
      </c>
      <c r="AO85" s="346">
        <v>100</v>
      </c>
      <c r="AP85" s="346">
        <v>6.8467804840057434E-2</v>
      </c>
      <c r="AQ85" s="346">
        <v>-47400</v>
      </c>
      <c r="AR85" s="346">
        <v>-7.2643678160919549</v>
      </c>
      <c r="AS85" s="346">
        <v>-7.2775017587019611E-3</v>
      </c>
    </row>
    <row r="86" spans="1:45" ht="21" customHeight="1" x14ac:dyDescent="0.15">
      <c r="A86" s="378">
        <v>231130201006</v>
      </c>
      <c r="B86" s="347" t="s">
        <v>47</v>
      </c>
      <c r="C86" s="347" t="s">
        <v>56</v>
      </c>
      <c r="D86" s="347" t="s">
        <v>40</v>
      </c>
      <c r="E86" s="347" t="s">
        <v>56</v>
      </c>
      <c r="F86" s="347" t="s">
        <v>127</v>
      </c>
      <c r="G86" s="350" t="s">
        <v>686</v>
      </c>
      <c r="H86" s="350" t="s">
        <v>622</v>
      </c>
      <c r="I86" s="350" t="s">
        <v>622</v>
      </c>
      <c r="J86" s="371">
        <v>3000</v>
      </c>
      <c r="K86" s="371">
        <v>0</v>
      </c>
      <c r="L86" s="371">
        <v>0</v>
      </c>
      <c r="M86" s="371">
        <v>3000</v>
      </c>
      <c r="N86" s="371">
        <v>15600</v>
      </c>
      <c r="O86" s="384">
        <f t="shared" si="19"/>
        <v>5.2</v>
      </c>
      <c r="P86" s="371">
        <v>0</v>
      </c>
      <c r="Q86" s="371">
        <v>0</v>
      </c>
      <c r="R86" s="371">
        <v>3900</v>
      </c>
      <c r="S86" s="372">
        <f t="shared" si="18"/>
        <v>11700</v>
      </c>
      <c r="T86" s="350" t="s">
        <v>687</v>
      </c>
      <c r="U86" s="350" t="s">
        <v>1041</v>
      </c>
      <c r="V86" s="350" t="s">
        <v>1041</v>
      </c>
      <c r="W86" s="350" t="s">
        <v>1041</v>
      </c>
      <c r="X86" s="347"/>
      <c r="Y86" s="347"/>
      <c r="Z86" s="347"/>
      <c r="AA86" s="363" t="e">
        <f t="shared" si="20"/>
        <v>#DIV/0!</v>
      </c>
      <c r="AB86" s="345">
        <v>15600</v>
      </c>
      <c r="AC86" s="345">
        <v>12600</v>
      </c>
      <c r="AD86" s="345">
        <v>520</v>
      </c>
      <c r="AE86" s="345">
        <v>100</v>
      </c>
      <c r="AF86" s="345">
        <v>1.5775388003125852E-3</v>
      </c>
      <c r="AG86" s="345">
        <v>1000</v>
      </c>
      <c r="AH86" s="345">
        <v>0</v>
      </c>
      <c r="AI86" s="345">
        <v>0</v>
      </c>
      <c r="AJ86" s="345">
        <v>1000</v>
      </c>
      <c r="AK86" s="345">
        <v>3900</v>
      </c>
      <c r="AL86" s="346">
        <v>0</v>
      </c>
      <c r="AM86" s="346">
        <v>0</v>
      </c>
      <c r="AN86" s="346">
        <v>390</v>
      </c>
      <c r="AO86" s="346">
        <v>100</v>
      </c>
      <c r="AP86" s="346">
        <v>4.0923285651528582E-4</v>
      </c>
      <c r="AQ86" s="346">
        <v>11700</v>
      </c>
      <c r="AR86" s="346">
        <v>300</v>
      </c>
      <c r="AS86" s="346">
        <v>1.1683059437972993E-3</v>
      </c>
    </row>
    <row r="87" spans="1:45" ht="21" customHeight="1" x14ac:dyDescent="0.15">
      <c r="A87" s="378">
        <v>231130202001</v>
      </c>
      <c r="B87" s="347" t="s">
        <v>47</v>
      </c>
      <c r="C87" s="347" t="s">
        <v>56</v>
      </c>
      <c r="D87" s="347" t="s">
        <v>56</v>
      </c>
      <c r="E87" s="347" t="s">
        <v>40</v>
      </c>
      <c r="F87" s="347" t="s">
        <v>61</v>
      </c>
      <c r="G87" s="350" t="s">
        <v>688</v>
      </c>
      <c r="H87" s="350" t="s">
        <v>622</v>
      </c>
      <c r="I87" s="350" t="s">
        <v>622</v>
      </c>
      <c r="J87" s="371">
        <v>66000</v>
      </c>
      <c r="K87" s="371">
        <v>0</v>
      </c>
      <c r="L87" s="371">
        <v>0</v>
      </c>
      <c r="M87" s="371">
        <v>66000</v>
      </c>
      <c r="N87" s="371">
        <v>56000</v>
      </c>
      <c r="O87" s="384">
        <f t="shared" si="19"/>
        <v>0.84848484848484851</v>
      </c>
      <c r="P87" s="371">
        <v>0</v>
      </c>
      <c r="Q87" s="371">
        <v>0</v>
      </c>
      <c r="R87" s="371">
        <v>76600</v>
      </c>
      <c r="S87" s="372">
        <f t="shared" si="18"/>
        <v>-20600</v>
      </c>
      <c r="T87" s="350" t="s">
        <v>689</v>
      </c>
      <c r="U87" s="350" t="s">
        <v>1041</v>
      </c>
      <c r="V87" s="350" t="s">
        <v>1041</v>
      </c>
      <c r="W87" s="350" t="s">
        <v>1041</v>
      </c>
      <c r="X87" s="347"/>
      <c r="Y87" s="347"/>
      <c r="Z87" s="347"/>
      <c r="AA87" s="363" t="e">
        <f t="shared" si="20"/>
        <v>#DIV/0!</v>
      </c>
      <c r="AB87" s="345">
        <v>56000</v>
      </c>
      <c r="AC87" s="345">
        <v>-10000</v>
      </c>
      <c r="AD87" s="345">
        <v>84.848484848484844</v>
      </c>
      <c r="AE87" s="345">
        <v>100</v>
      </c>
      <c r="AF87" s="345">
        <v>5.6629597959938962E-3</v>
      </c>
      <c r="AG87" s="345">
        <v>78000</v>
      </c>
      <c r="AH87" s="345">
        <v>0</v>
      </c>
      <c r="AI87" s="345">
        <v>0</v>
      </c>
      <c r="AJ87" s="345">
        <v>78000</v>
      </c>
      <c r="AK87" s="345">
        <v>76600</v>
      </c>
      <c r="AL87" s="346">
        <v>0</v>
      </c>
      <c r="AM87" s="346">
        <v>0</v>
      </c>
      <c r="AN87" s="346">
        <v>98.205128205128204</v>
      </c>
      <c r="AO87" s="346">
        <v>100</v>
      </c>
      <c r="AP87" s="346">
        <v>8.0377530279668961E-3</v>
      </c>
      <c r="AQ87" s="346">
        <v>-20600</v>
      </c>
      <c r="AR87" s="346">
        <v>-26.892950391644909</v>
      </c>
      <c r="AS87" s="346">
        <v>-2.3747932319729999E-3</v>
      </c>
    </row>
    <row r="88" spans="1:45" ht="21" customHeight="1" x14ac:dyDescent="0.15">
      <c r="A88" s="378">
        <v>231130202002</v>
      </c>
      <c r="B88" s="347" t="s">
        <v>47</v>
      </c>
      <c r="C88" s="347" t="s">
        <v>56</v>
      </c>
      <c r="D88" s="347" t="s">
        <v>56</v>
      </c>
      <c r="E88" s="347" t="s">
        <v>40</v>
      </c>
      <c r="F88" s="347" t="s">
        <v>124</v>
      </c>
      <c r="G88" s="350" t="s">
        <v>690</v>
      </c>
      <c r="H88" s="350" t="s">
        <v>622</v>
      </c>
      <c r="I88" s="350" t="s">
        <v>622</v>
      </c>
      <c r="J88" s="371">
        <v>157000</v>
      </c>
      <c r="K88" s="371">
        <v>0</v>
      </c>
      <c r="L88" s="371">
        <v>0</v>
      </c>
      <c r="M88" s="371">
        <v>157000</v>
      </c>
      <c r="N88" s="371">
        <v>145540</v>
      </c>
      <c r="O88" s="384">
        <f t="shared" si="19"/>
        <v>0.92700636942675163</v>
      </c>
      <c r="P88" s="371">
        <v>0</v>
      </c>
      <c r="Q88" s="371">
        <v>0</v>
      </c>
      <c r="R88" s="371">
        <v>142790</v>
      </c>
      <c r="S88" s="372">
        <f t="shared" si="18"/>
        <v>2750</v>
      </c>
      <c r="T88" s="350" t="s">
        <v>691</v>
      </c>
      <c r="U88" s="350" t="s">
        <v>1041</v>
      </c>
      <c r="V88" s="350" t="s">
        <v>1041</v>
      </c>
      <c r="W88" s="350" t="s">
        <v>692</v>
      </c>
      <c r="X88" s="347">
        <v>74.599999999999994</v>
      </c>
      <c r="Y88" s="347">
        <v>70.900000000000006</v>
      </c>
      <c r="Z88" s="347" t="s">
        <v>626</v>
      </c>
      <c r="AA88" s="363">
        <f t="shared" si="20"/>
        <v>2052.7503526093087</v>
      </c>
      <c r="AB88" s="345">
        <v>145540</v>
      </c>
      <c r="AC88" s="345">
        <v>-11460</v>
      </c>
      <c r="AD88" s="345">
        <v>92.70063694267516</v>
      </c>
      <c r="AE88" s="345">
        <v>100</v>
      </c>
      <c r="AF88" s="345">
        <v>1.4717628012659849E-2</v>
      </c>
      <c r="AG88" s="345">
        <v>166000</v>
      </c>
      <c r="AH88" s="345">
        <v>0</v>
      </c>
      <c r="AI88" s="345">
        <v>0</v>
      </c>
      <c r="AJ88" s="345">
        <v>166000</v>
      </c>
      <c r="AK88" s="345">
        <v>142790</v>
      </c>
      <c r="AL88" s="346">
        <v>0</v>
      </c>
      <c r="AM88" s="346">
        <v>0</v>
      </c>
      <c r="AN88" s="346">
        <v>86.018072289156621</v>
      </c>
      <c r="AO88" s="346">
        <v>100</v>
      </c>
      <c r="AP88" s="346">
        <v>1.4983169123542991E-2</v>
      </c>
      <c r="AQ88" s="346">
        <v>2750</v>
      </c>
      <c r="AR88" s="346">
        <v>1.9259051754324532</v>
      </c>
      <c r="AS88" s="346">
        <v>-2.6554111088314229E-4</v>
      </c>
    </row>
    <row r="89" spans="1:45" ht="21" customHeight="1" x14ac:dyDescent="0.15">
      <c r="A89" s="378">
        <v>231130202003</v>
      </c>
      <c r="B89" s="347" t="s">
        <v>47</v>
      </c>
      <c r="C89" s="347" t="s">
        <v>56</v>
      </c>
      <c r="D89" s="347" t="s">
        <v>56</v>
      </c>
      <c r="E89" s="347" t="s">
        <v>56</v>
      </c>
      <c r="F89" s="347" t="s">
        <v>61</v>
      </c>
      <c r="G89" s="350" t="s">
        <v>693</v>
      </c>
      <c r="H89" s="350" t="s">
        <v>622</v>
      </c>
      <c r="I89" s="350" t="s">
        <v>622</v>
      </c>
      <c r="J89" s="371">
        <v>385000</v>
      </c>
      <c r="K89" s="371">
        <v>0</v>
      </c>
      <c r="L89" s="371">
        <v>0</v>
      </c>
      <c r="M89" s="371">
        <v>385000</v>
      </c>
      <c r="N89" s="371">
        <v>311640</v>
      </c>
      <c r="O89" s="384">
        <f t="shared" si="19"/>
        <v>0.80945454545454543</v>
      </c>
      <c r="P89" s="371">
        <v>0</v>
      </c>
      <c r="Q89" s="371">
        <v>0</v>
      </c>
      <c r="R89" s="371">
        <v>349540</v>
      </c>
      <c r="S89" s="372">
        <f t="shared" si="18"/>
        <v>-37900</v>
      </c>
      <c r="T89" s="350" t="s">
        <v>694</v>
      </c>
      <c r="U89" s="350" t="s">
        <v>1041</v>
      </c>
      <c r="V89" s="350" t="s">
        <v>1041</v>
      </c>
      <c r="W89" s="350" t="s">
        <v>1041</v>
      </c>
      <c r="X89" s="347"/>
      <c r="Y89" s="347"/>
      <c r="Z89" s="347"/>
      <c r="AA89" s="363" t="e">
        <f t="shared" si="20"/>
        <v>#DIV/0!</v>
      </c>
      <c r="AB89" s="345">
        <v>311640</v>
      </c>
      <c r="AC89" s="345">
        <v>-73360</v>
      </c>
      <c r="AD89" s="345">
        <v>80.945454545454538</v>
      </c>
      <c r="AE89" s="345">
        <v>100</v>
      </c>
      <c r="AF89" s="345">
        <v>3.1514371264706034E-2</v>
      </c>
      <c r="AG89" s="345">
        <v>360000</v>
      </c>
      <c r="AH89" s="345">
        <v>0</v>
      </c>
      <c r="AI89" s="345">
        <v>0</v>
      </c>
      <c r="AJ89" s="345">
        <v>360000</v>
      </c>
      <c r="AK89" s="345">
        <v>349540</v>
      </c>
      <c r="AL89" s="346">
        <v>0</v>
      </c>
      <c r="AM89" s="346">
        <v>0</v>
      </c>
      <c r="AN89" s="346">
        <v>97.094444444444449</v>
      </c>
      <c r="AO89" s="346">
        <v>100</v>
      </c>
      <c r="AP89" s="346">
        <v>3.6677757093936669E-2</v>
      </c>
      <c r="AQ89" s="346">
        <v>-37900</v>
      </c>
      <c r="AR89" s="346">
        <v>-10.842821994621502</v>
      </c>
      <c r="AS89" s="346">
        <v>-5.163385829230635E-3</v>
      </c>
    </row>
    <row r="90" spans="1:45" ht="21" customHeight="1" x14ac:dyDescent="0.15">
      <c r="A90" s="378">
        <v>231130202004</v>
      </c>
      <c r="B90" s="347" t="s">
        <v>47</v>
      </c>
      <c r="C90" s="347" t="s">
        <v>56</v>
      </c>
      <c r="D90" s="347" t="s">
        <v>56</v>
      </c>
      <c r="E90" s="347" t="s">
        <v>56</v>
      </c>
      <c r="F90" s="347" t="s">
        <v>124</v>
      </c>
      <c r="G90" s="350" t="s">
        <v>695</v>
      </c>
      <c r="H90" s="350" t="s">
        <v>622</v>
      </c>
      <c r="I90" s="350" t="s">
        <v>622</v>
      </c>
      <c r="J90" s="371">
        <v>1087000</v>
      </c>
      <c r="K90" s="371">
        <v>0</v>
      </c>
      <c r="L90" s="371">
        <v>0</v>
      </c>
      <c r="M90" s="371">
        <v>1087000</v>
      </c>
      <c r="N90" s="371">
        <v>836000</v>
      </c>
      <c r="O90" s="384">
        <f t="shared" si="19"/>
        <v>0.76908923643054283</v>
      </c>
      <c r="P90" s="371">
        <v>0</v>
      </c>
      <c r="Q90" s="371">
        <v>0</v>
      </c>
      <c r="R90" s="371">
        <v>874500</v>
      </c>
      <c r="S90" s="372">
        <f t="shared" si="18"/>
        <v>-38500</v>
      </c>
      <c r="T90" s="350" t="s">
        <v>696</v>
      </c>
      <c r="U90" s="350" t="s">
        <v>1041</v>
      </c>
      <c r="V90" s="350" t="s">
        <v>1041</v>
      </c>
      <c r="W90" s="350" t="s">
        <v>1041</v>
      </c>
      <c r="X90" s="347"/>
      <c r="Y90" s="347"/>
      <c r="Z90" s="347"/>
      <c r="AA90" s="363" t="e">
        <f t="shared" si="20"/>
        <v>#DIV/0!</v>
      </c>
      <c r="AB90" s="345">
        <v>836000</v>
      </c>
      <c r="AC90" s="345">
        <v>-251000</v>
      </c>
      <c r="AD90" s="345">
        <v>76.90892364305428</v>
      </c>
      <c r="AE90" s="345">
        <v>100</v>
      </c>
      <c r="AF90" s="345">
        <v>8.4539899811623159E-2</v>
      </c>
      <c r="AG90" s="345">
        <v>1186000</v>
      </c>
      <c r="AH90" s="345">
        <v>0</v>
      </c>
      <c r="AI90" s="345">
        <v>0</v>
      </c>
      <c r="AJ90" s="345">
        <v>1186000</v>
      </c>
      <c r="AK90" s="345">
        <v>874500</v>
      </c>
      <c r="AL90" s="346">
        <v>0</v>
      </c>
      <c r="AM90" s="346">
        <v>0</v>
      </c>
      <c r="AN90" s="346">
        <v>73.735244519392921</v>
      </c>
      <c r="AO90" s="346">
        <v>100</v>
      </c>
      <c r="AP90" s="346">
        <v>9.176259821092754E-2</v>
      </c>
      <c r="AQ90" s="346">
        <v>-38500</v>
      </c>
      <c r="AR90" s="346">
        <v>-4.4025157232704402</v>
      </c>
      <c r="AS90" s="346">
        <v>-7.2226983993043808E-3</v>
      </c>
    </row>
    <row r="91" spans="1:45" ht="21" customHeight="1" x14ac:dyDescent="0.15">
      <c r="A91" s="378">
        <v>231130202005</v>
      </c>
      <c r="B91" s="347" t="s">
        <v>47</v>
      </c>
      <c r="C91" s="347" t="s">
        <v>56</v>
      </c>
      <c r="D91" s="347" t="s">
        <v>56</v>
      </c>
      <c r="E91" s="347" t="s">
        <v>56</v>
      </c>
      <c r="F91" s="347" t="s">
        <v>44</v>
      </c>
      <c r="G91" s="350" t="s">
        <v>697</v>
      </c>
      <c r="H91" s="350" t="s">
        <v>622</v>
      </c>
      <c r="I91" s="350" t="s">
        <v>622</v>
      </c>
      <c r="J91" s="371">
        <v>15000</v>
      </c>
      <c r="K91" s="371">
        <v>0</v>
      </c>
      <c r="L91" s="371">
        <v>0</v>
      </c>
      <c r="M91" s="371">
        <v>15000</v>
      </c>
      <c r="N91" s="371">
        <v>17500</v>
      </c>
      <c r="O91" s="384">
        <f t="shared" si="19"/>
        <v>1.1666666666666667</v>
      </c>
      <c r="P91" s="371">
        <v>0</v>
      </c>
      <c r="Q91" s="371">
        <v>0</v>
      </c>
      <c r="R91" s="371">
        <v>7500</v>
      </c>
      <c r="S91" s="372">
        <f t="shared" si="18"/>
        <v>10000</v>
      </c>
      <c r="T91" s="350" t="s">
        <v>698</v>
      </c>
      <c r="U91" s="350" t="s">
        <v>1041</v>
      </c>
      <c r="V91" s="350" t="s">
        <v>1041</v>
      </c>
      <c r="W91" s="350" t="s">
        <v>1041</v>
      </c>
      <c r="X91" s="347"/>
      <c r="Y91" s="347"/>
      <c r="Z91" s="347"/>
      <c r="AA91" s="363" t="e">
        <f t="shared" si="20"/>
        <v>#DIV/0!</v>
      </c>
      <c r="AB91" s="345">
        <v>17500</v>
      </c>
      <c r="AC91" s="345">
        <v>2500</v>
      </c>
      <c r="AD91" s="345">
        <v>116.66666666666667</v>
      </c>
      <c r="AE91" s="345">
        <v>100</v>
      </c>
      <c r="AF91" s="345">
        <v>1.7696749362480922E-3</v>
      </c>
      <c r="AG91" s="345">
        <v>7000</v>
      </c>
      <c r="AH91" s="345">
        <v>0</v>
      </c>
      <c r="AI91" s="345">
        <v>0</v>
      </c>
      <c r="AJ91" s="345">
        <v>7000</v>
      </c>
      <c r="AK91" s="345">
        <v>7500</v>
      </c>
      <c r="AL91" s="346">
        <v>0</v>
      </c>
      <c r="AM91" s="346">
        <v>0</v>
      </c>
      <c r="AN91" s="346">
        <v>107.14285714285714</v>
      </c>
      <c r="AO91" s="346">
        <v>100</v>
      </c>
      <c r="AP91" s="346">
        <v>7.8698626252939584E-4</v>
      </c>
      <c r="AQ91" s="346">
        <v>10000</v>
      </c>
      <c r="AR91" s="346">
        <v>133.33333333333331</v>
      </c>
      <c r="AS91" s="346">
        <v>9.8268867371869651E-4</v>
      </c>
    </row>
    <row r="92" spans="1:45" ht="21" customHeight="1" x14ac:dyDescent="0.15">
      <c r="A92" s="378">
        <v>231130202006</v>
      </c>
      <c r="B92" s="347" t="s">
        <v>47</v>
      </c>
      <c r="C92" s="347" t="s">
        <v>56</v>
      </c>
      <c r="D92" s="347" t="s">
        <v>56</v>
      </c>
      <c r="E92" s="347" t="s">
        <v>56</v>
      </c>
      <c r="F92" s="347" t="s">
        <v>52</v>
      </c>
      <c r="G92" s="350" t="s">
        <v>699</v>
      </c>
      <c r="H92" s="350" t="s">
        <v>622</v>
      </c>
      <c r="I92" s="350" t="s">
        <v>622</v>
      </c>
      <c r="J92" s="371">
        <v>0</v>
      </c>
      <c r="K92" s="371">
        <v>0</v>
      </c>
      <c r="L92" s="371">
        <v>0</v>
      </c>
      <c r="M92" s="371">
        <v>0</v>
      </c>
      <c r="N92" s="371">
        <v>0</v>
      </c>
      <c r="O92" s="384" t="e">
        <f t="shared" si="19"/>
        <v>#DIV/0!</v>
      </c>
      <c r="P92" s="371">
        <v>0</v>
      </c>
      <c r="Q92" s="371">
        <v>0</v>
      </c>
      <c r="R92" s="371">
        <v>2500</v>
      </c>
      <c r="S92" s="372">
        <f t="shared" si="18"/>
        <v>-2500</v>
      </c>
      <c r="T92" s="350" t="s">
        <v>700</v>
      </c>
      <c r="U92" s="350" t="s">
        <v>1041</v>
      </c>
      <c r="V92" s="350" t="s">
        <v>701</v>
      </c>
      <c r="W92" s="350" t="s">
        <v>1041</v>
      </c>
      <c r="X92" s="347"/>
      <c r="Y92" s="347"/>
      <c r="Z92" s="347"/>
      <c r="AA92" s="363" t="e">
        <f t="shared" si="20"/>
        <v>#DIV/0!</v>
      </c>
      <c r="AB92" s="345">
        <v>0</v>
      </c>
      <c r="AC92" s="345">
        <v>0</v>
      </c>
      <c r="AD92" s="345" t="s">
        <v>38</v>
      </c>
      <c r="AE92" s="345" t="s">
        <v>38</v>
      </c>
      <c r="AF92" s="345">
        <v>0</v>
      </c>
      <c r="AG92" s="345">
        <v>2000</v>
      </c>
      <c r="AH92" s="345">
        <v>0</v>
      </c>
      <c r="AI92" s="345">
        <v>0</v>
      </c>
      <c r="AJ92" s="345">
        <v>2000</v>
      </c>
      <c r="AK92" s="345">
        <v>2500</v>
      </c>
      <c r="AL92" s="346">
        <v>0</v>
      </c>
      <c r="AM92" s="346">
        <v>0</v>
      </c>
      <c r="AN92" s="346">
        <v>125</v>
      </c>
      <c r="AO92" s="346">
        <v>100</v>
      </c>
      <c r="AP92" s="346">
        <v>2.6232875417646524E-4</v>
      </c>
      <c r="AQ92" s="346">
        <v>-2500</v>
      </c>
      <c r="AR92" s="346" t="s">
        <v>179</v>
      </c>
      <c r="AS92" s="346">
        <v>-2.6232875417646524E-4</v>
      </c>
    </row>
    <row r="93" spans="1:45" ht="21" customHeight="1" x14ac:dyDescent="0.15">
      <c r="A93" s="378">
        <v>231130203001</v>
      </c>
      <c r="B93" s="347" t="s">
        <v>47</v>
      </c>
      <c r="C93" s="347" t="s">
        <v>56</v>
      </c>
      <c r="D93" s="347" t="s">
        <v>64</v>
      </c>
      <c r="E93" s="347" t="s">
        <v>40</v>
      </c>
      <c r="F93" s="347" t="s">
        <v>61</v>
      </c>
      <c r="G93" s="350" t="s">
        <v>573</v>
      </c>
      <c r="H93" s="350" t="s">
        <v>552</v>
      </c>
      <c r="I93" s="350" t="s">
        <v>552</v>
      </c>
      <c r="J93" s="371">
        <v>98000</v>
      </c>
      <c r="K93" s="371">
        <v>0</v>
      </c>
      <c r="L93" s="371">
        <v>0</v>
      </c>
      <c r="M93" s="371">
        <v>98000</v>
      </c>
      <c r="N93" s="371">
        <v>64600</v>
      </c>
      <c r="O93" s="384">
        <f t="shared" si="19"/>
        <v>0.65918367346938778</v>
      </c>
      <c r="P93" s="371">
        <v>0</v>
      </c>
      <c r="Q93" s="371">
        <v>0</v>
      </c>
      <c r="R93" s="371">
        <v>98000</v>
      </c>
      <c r="S93" s="372">
        <f t="shared" si="18"/>
        <v>-33400</v>
      </c>
      <c r="T93" s="350" t="s">
        <v>574</v>
      </c>
      <c r="U93" s="350"/>
      <c r="V93" s="350"/>
      <c r="W93" s="350"/>
      <c r="X93" s="347"/>
      <c r="Y93" s="347"/>
      <c r="Z93" s="347"/>
      <c r="AA93" s="363" t="e">
        <f t="shared" si="20"/>
        <v>#DIV/0!</v>
      </c>
      <c r="AB93" s="345">
        <v>64600</v>
      </c>
      <c r="AC93" s="345">
        <v>-33400</v>
      </c>
      <c r="AD93" s="345">
        <v>65.91836734693878</v>
      </c>
      <c r="AE93" s="345">
        <v>100</v>
      </c>
      <c r="AF93" s="345">
        <v>0.23498376447700964</v>
      </c>
      <c r="AG93" s="345">
        <v>75000</v>
      </c>
      <c r="AH93" s="345">
        <v>23000</v>
      </c>
      <c r="AI93" s="345">
        <v>0</v>
      </c>
      <c r="AJ93" s="345">
        <v>98000</v>
      </c>
      <c r="AK93" s="345">
        <v>98000</v>
      </c>
      <c r="AL93" s="346">
        <v>0</v>
      </c>
      <c r="AM93" s="346">
        <v>0</v>
      </c>
      <c r="AN93" s="346">
        <v>100</v>
      </c>
      <c r="AO93" s="346">
        <v>100</v>
      </c>
      <c r="AP93" s="346">
        <v>0.41631976892723488</v>
      </c>
      <c r="AQ93" s="346">
        <v>-33400</v>
      </c>
      <c r="AR93" s="346">
        <v>-34.08163265306122</v>
      </c>
      <c r="AS93" s="346">
        <v>-0.18133600445022524</v>
      </c>
    </row>
    <row r="94" spans="1:45" ht="21" customHeight="1" x14ac:dyDescent="0.15">
      <c r="A94" s="378">
        <v>231130204001</v>
      </c>
      <c r="B94" s="347" t="s">
        <v>47</v>
      </c>
      <c r="C94" s="347" t="s">
        <v>56</v>
      </c>
      <c r="D94" s="347" t="s">
        <v>59</v>
      </c>
      <c r="E94" s="347" t="s">
        <v>40</v>
      </c>
      <c r="F94" s="347" t="s">
        <v>61</v>
      </c>
      <c r="G94" s="350" t="s">
        <v>262</v>
      </c>
      <c r="H94" s="350" t="s">
        <v>253</v>
      </c>
      <c r="I94" s="350" t="s">
        <v>253</v>
      </c>
      <c r="J94" s="371">
        <v>9000</v>
      </c>
      <c r="K94" s="371">
        <v>0</v>
      </c>
      <c r="L94" s="371">
        <v>0</v>
      </c>
      <c r="M94" s="371">
        <v>9000</v>
      </c>
      <c r="N94" s="371">
        <v>81000</v>
      </c>
      <c r="O94" s="384">
        <f t="shared" si="19"/>
        <v>9</v>
      </c>
      <c r="P94" s="371">
        <v>0</v>
      </c>
      <c r="Q94" s="371">
        <v>0</v>
      </c>
      <c r="R94" s="371">
        <v>27600</v>
      </c>
      <c r="S94" s="371">
        <f t="shared" si="18"/>
        <v>53400</v>
      </c>
      <c r="T94" s="350" t="s">
        <v>263</v>
      </c>
      <c r="U94" s="350"/>
      <c r="V94" s="350" t="s">
        <v>264</v>
      </c>
      <c r="W94" s="350"/>
      <c r="X94" s="347"/>
      <c r="Y94" s="347"/>
      <c r="Z94" s="347"/>
      <c r="AA94" s="363" t="e">
        <f t="shared" si="20"/>
        <v>#DIV/0!</v>
      </c>
      <c r="AB94" s="345">
        <v>81000</v>
      </c>
      <c r="AC94" s="345">
        <v>72000</v>
      </c>
      <c r="AD94" s="345">
        <v>900</v>
      </c>
      <c r="AE94" s="345">
        <v>100</v>
      </c>
      <c r="AF94" s="345">
        <v>0.22493917269871605</v>
      </c>
      <c r="AG94" s="345">
        <v>17000</v>
      </c>
      <c r="AH94" s="345">
        <v>0</v>
      </c>
      <c r="AI94" s="345">
        <v>0</v>
      </c>
      <c r="AJ94" s="345">
        <v>17000</v>
      </c>
      <c r="AK94" s="345">
        <v>27600</v>
      </c>
      <c r="AL94" s="345">
        <v>0</v>
      </c>
      <c r="AM94" s="345">
        <v>0</v>
      </c>
      <c r="AN94" s="345">
        <v>162.35294117647058</v>
      </c>
      <c r="AO94" s="345">
        <v>100</v>
      </c>
      <c r="AP94" s="345">
        <v>3.6756376062633822E-2</v>
      </c>
      <c r="AQ94" s="345">
        <v>53400</v>
      </c>
      <c r="AR94" s="345">
        <v>193.47826086956522</v>
      </c>
      <c r="AS94" s="345">
        <v>0.18818279663608223</v>
      </c>
    </row>
    <row r="95" spans="1:45" ht="21" customHeight="1" x14ac:dyDescent="0.15">
      <c r="A95" s="378">
        <v>231140000000</v>
      </c>
      <c r="B95" s="379" t="s">
        <v>54</v>
      </c>
      <c r="C95" s="379" t="s">
        <v>38</v>
      </c>
      <c r="D95" s="379" t="s">
        <v>38</v>
      </c>
      <c r="E95" s="379" t="s">
        <v>38</v>
      </c>
      <c r="F95" s="379" t="s">
        <v>38</v>
      </c>
      <c r="G95" s="376" t="s">
        <v>55</v>
      </c>
      <c r="H95" s="376" t="s">
        <v>38</v>
      </c>
      <c r="I95" s="376" t="s">
        <v>38</v>
      </c>
      <c r="J95" s="369">
        <f>SUM(J96:J141)</f>
        <v>227861000</v>
      </c>
      <c r="K95" s="369">
        <f t="shared" ref="K95:R95" si="27">SUM(K96:K141)</f>
        <v>211836000</v>
      </c>
      <c r="L95" s="369">
        <f t="shared" si="27"/>
        <v>15297000</v>
      </c>
      <c r="M95" s="369">
        <f t="shared" si="27"/>
        <v>454994000</v>
      </c>
      <c r="N95" s="369">
        <f t="shared" si="27"/>
        <v>409789341</v>
      </c>
      <c r="O95" s="383">
        <f t="shared" si="19"/>
        <v>0.90064779095988079</v>
      </c>
      <c r="P95" s="369">
        <f t="shared" si="27"/>
        <v>0</v>
      </c>
      <c r="Q95" s="369">
        <f t="shared" si="27"/>
        <v>0</v>
      </c>
      <c r="R95" s="369">
        <f t="shared" si="27"/>
        <v>541678997</v>
      </c>
      <c r="S95" s="370">
        <f t="shared" si="18"/>
        <v>-131889656</v>
      </c>
      <c r="T95" s="351"/>
      <c r="U95" s="351"/>
      <c r="V95" s="351"/>
      <c r="W95" s="351"/>
      <c r="X95" s="361"/>
      <c r="Y95" s="361"/>
      <c r="Z95" s="361"/>
      <c r="AA95" s="386" t="e">
        <f t="shared" si="20"/>
        <v>#DIV/0!</v>
      </c>
      <c r="AB95" s="342">
        <f t="shared" ref="AB95:AK95" si="28">SUM(AB96:AB141)</f>
        <v>407392101</v>
      </c>
      <c r="AC95" s="342">
        <f t="shared" si="28"/>
        <v>-45149899</v>
      </c>
      <c r="AD95" s="342">
        <f t="shared" si="28"/>
        <v>3596.985260974267</v>
      </c>
      <c r="AE95" s="342">
        <f t="shared" si="28"/>
        <v>3600</v>
      </c>
      <c r="AF95" s="342">
        <f t="shared" si="28"/>
        <v>199.92870770061401</v>
      </c>
      <c r="AG95" s="342">
        <f t="shared" si="28"/>
        <v>347498000</v>
      </c>
      <c r="AH95" s="342">
        <f t="shared" si="28"/>
        <v>179258000</v>
      </c>
      <c r="AI95" s="342">
        <f t="shared" si="28"/>
        <v>31444154</v>
      </c>
      <c r="AJ95" s="342">
        <f t="shared" si="28"/>
        <v>558200154</v>
      </c>
      <c r="AK95" s="342">
        <f t="shared" si="28"/>
        <v>541950997</v>
      </c>
      <c r="AL95" s="343">
        <v>0</v>
      </c>
      <c r="AM95" s="343">
        <v>0</v>
      </c>
      <c r="AN95" s="343">
        <v>96.051466438038076</v>
      </c>
      <c r="AO95" s="343">
        <v>100</v>
      </c>
      <c r="AP95" s="343">
        <v>43.199325267783742</v>
      </c>
      <c r="AQ95" s="343">
        <v>-22993852</v>
      </c>
      <c r="AR95" s="343">
        <v>-28.506049379901416</v>
      </c>
      <c r="AS95" s="343">
        <v>-8.226579489408941</v>
      </c>
    </row>
    <row r="96" spans="1:45" ht="21" customHeight="1" x14ac:dyDescent="0.15">
      <c r="A96" s="378">
        <v>231140101001</v>
      </c>
      <c r="B96" s="347" t="s">
        <v>54</v>
      </c>
      <c r="C96" s="347" t="s">
        <v>40</v>
      </c>
      <c r="D96" s="347" t="s">
        <v>40</v>
      </c>
      <c r="E96" s="347" t="s">
        <v>40</v>
      </c>
      <c r="F96" s="347" t="s">
        <v>124</v>
      </c>
      <c r="G96" s="350" t="s">
        <v>773</v>
      </c>
      <c r="H96" s="350" t="s">
        <v>745</v>
      </c>
      <c r="I96" s="350" t="s">
        <v>745</v>
      </c>
      <c r="J96" s="371">
        <v>11594000</v>
      </c>
      <c r="K96" s="371">
        <v>0</v>
      </c>
      <c r="L96" s="371">
        <v>0</v>
      </c>
      <c r="M96" s="371">
        <v>11594000</v>
      </c>
      <c r="N96" s="371">
        <v>11594626</v>
      </c>
      <c r="O96" s="384">
        <f t="shared" si="19"/>
        <v>1.0000539934448853</v>
      </c>
      <c r="P96" s="371">
        <v>0</v>
      </c>
      <c r="Q96" s="371">
        <v>0</v>
      </c>
      <c r="R96" s="371">
        <v>11906125</v>
      </c>
      <c r="S96" s="371">
        <f t="shared" si="18"/>
        <v>-311499</v>
      </c>
      <c r="T96" s="350" t="s">
        <v>994</v>
      </c>
      <c r="U96" s="350" t="s">
        <v>315</v>
      </c>
      <c r="V96" s="350" t="s">
        <v>774</v>
      </c>
      <c r="W96" s="350" t="s">
        <v>775</v>
      </c>
      <c r="X96" s="347">
        <v>174</v>
      </c>
      <c r="Y96" s="347">
        <v>117</v>
      </c>
      <c r="Z96" s="347" t="s">
        <v>565</v>
      </c>
      <c r="AA96" s="363">
        <f t="shared" si="20"/>
        <v>99099.367521367516</v>
      </c>
      <c r="AB96" s="345">
        <v>11594626</v>
      </c>
      <c r="AC96" s="345">
        <v>626</v>
      </c>
      <c r="AD96" s="345">
        <v>100.00539934448854</v>
      </c>
      <c r="AE96" s="345">
        <v>100</v>
      </c>
      <c r="AF96" s="345">
        <v>3.9232741717326332</v>
      </c>
      <c r="AG96" s="345">
        <v>11906000</v>
      </c>
      <c r="AH96" s="345">
        <v>0</v>
      </c>
      <c r="AI96" s="345">
        <v>0</v>
      </c>
      <c r="AJ96" s="345">
        <v>11906000</v>
      </c>
      <c r="AK96" s="345">
        <v>11906125</v>
      </c>
      <c r="AL96" s="344">
        <v>0</v>
      </c>
      <c r="AM96" s="344">
        <v>0</v>
      </c>
      <c r="AN96" s="344">
        <v>100.00104989081136</v>
      </c>
      <c r="AO96" s="344">
        <v>100</v>
      </c>
      <c r="AP96" s="344">
        <v>3.2069520884394942</v>
      </c>
      <c r="AQ96" s="344">
        <v>-311499</v>
      </c>
      <c r="AR96" s="344">
        <v>-2.6162920345620426</v>
      </c>
      <c r="AS96" s="344">
        <v>0.71632208329313896</v>
      </c>
    </row>
    <row r="97" spans="1:45" ht="21" customHeight="1" x14ac:dyDescent="0.15">
      <c r="A97" s="378">
        <v>231140101002</v>
      </c>
      <c r="B97" s="347" t="s">
        <v>54</v>
      </c>
      <c r="C97" s="347" t="s">
        <v>40</v>
      </c>
      <c r="D97" s="347" t="s">
        <v>40</v>
      </c>
      <c r="E97" s="347" t="s">
        <v>40</v>
      </c>
      <c r="F97" s="347" t="s">
        <v>44</v>
      </c>
      <c r="G97" s="350" t="s">
        <v>776</v>
      </c>
      <c r="H97" s="350" t="s">
        <v>745</v>
      </c>
      <c r="I97" s="350" t="s">
        <v>745</v>
      </c>
      <c r="J97" s="371">
        <v>69813000</v>
      </c>
      <c r="K97" s="371">
        <v>0</v>
      </c>
      <c r="L97" s="371">
        <v>0</v>
      </c>
      <c r="M97" s="371">
        <v>69813000</v>
      </c>
      <c r="N97" s="371">
        <v>69813427</v>
      </c>
      <c r="O97" s="384">
        <f t="shared" si="19"/>
        <v>1.0000061163393636</v>
      </c>
      <c r="P97" s="371">
        <v>0</v>
      </c>
      <c r="Q97" s="371">
        <v>0</v>
      </c>
      <c r="R97" s="371">
        <v>73435298</v>
      </c>
      <c r="S97" s="371">
        <f t="shared" si="18"/>
        <v>-3621871</v>
      </c>
      <c r="T97" s="350" t="s">
        <v>777</v>
      </c>
      <c r="U97" s="350" t="s">
        <v>315</v>
      </c>
      <c r="V97" s="350" t="s">
        <v>774</v>
      </c>
      <c r="W97" s="350" t="s">
        <v>775</v>
      </c>
      <c r="X97" s="347">
        <v>1412</v>
      </c>
      <c r="Y97" s="347">
        <v>1344</v>
      </c>
      <c r="Z97" s="347" t="s">
        <v>565</v>
      </c>
      <c r="AA97" s="363">
        <f t="shared" si="20"/>
        <v>51944.514136904763</v>
      </c>
      <c r="AB97" s="345">
        <v>69813427</v>
      </c>
      <c r="AC97" s="345">
        <v>427</v>
      </c>
      <c r="AD97" s="345">
        <v>100.00061163393636</v>
      </c>
      <c r="AE97" s="345">
        <v>100</v>
      </c>
      <c r="AF97" s="345">
        <v>23.622772738787923</v>
      </c>
      <c r="AG97" s="345">
        <v>73435000</v>
      </c>
      <c r="AH97" s="345">
        <v>0</v>
      </c>
      <c r="AI97" s="345">
        <v>0</v>
      </c>
      <c r="AJ97" s="345">
        <v>73435000</v>
      </c>
      <c r="AK97" s="345">
        <v>73435298</v>
      </c>
      <c r="AL97" s="344">
        <v>0</v>
      </c>
      <c r="AM97" s="344">
        <v>0</v>
      </c>
      <c r="AN97" s="344">
        <v>100.00040580104854</v>
      </c>
      <c r="AO97" s="344">
        <v>100</v>
      </c>
      <c r="AP97" s="344">
        <v>19.780027698875717</v>
      </c>
      <c r="AQ97" s="344">
        <v>-3621871</v>
      </c>
      <c r="AR97" s="344">
        <v>-4.9320573329735788</v>
      </c>
      <c r="AS97" s="344">
        <v>3.8427450399122058</v>
      </c>
    </row>
    <row r="98" spans="1:45" ht="21" customHeight="1" x14ac:dyDescent="0.15">
      <c r="A98" s="378">
        <v>231140101003</v>
      </c>
      <c r="B98" s="347" t="s">
        <v>54</v>
      </c>
      <c r="C98" s="347" t="s">
        <v>40</v>
      </c>
      <c r="D98" s="347" t="s">
        <v>40</v>
      </c>
      <c r="E98" s="347" t="s">
        <v>40</v>
      </c>
      <c r="F98" s="347" t="s">
        <v>52</v>
      </c>
      <c r="G98" s="350" t="s">
        <v>778</v>
      </c>
      <c r="H98" s="350" t="s">
        <v>745</v>
      </c>
      <c r="I98" s="350" t="s">
        <v>745</v>
      </c>
      <c r="J98" s="371">
        <v>8311000</v>
      </c>
      <c r="K98" s="371">
        <v>0</v>
      </c>
      <c r="L98" s="371">
        <v>0</v>
      </c>
      <c r="M98" s="371">
        <v>8311000</v>
      </c>
      <c r="N98" s="371">
        <v>8311500</v>
      </c>
      <c r="O98" s="384">
        <f t="shared" si="19"/>
        <v>1.0000601612321021</v>
      </c>
      <c r="P98" s="371">
        <v>0</v>
      </c>
      <c r="Q98" s="371">
        <v>0</v>
      </c>
      <c r="R98" s="371">
        <v>7267250</v>
      </c>
      <c r="S98" s="371">
        <f t="shared" si="18"/>
        <v>1044250</v>
      </c>
      <c r="T98" s="350" t="s">
        <v>779</v>
      </c>
      <c r="U98" s="350"/>
      <c r="V98" s="350"/>
      <c r="W98" s="350"/>
      <c r="X98" s="347"/>
      <c r="Y98" s="347"/>
      <c r="Z98" s="347"/>
      <c r="AA98" s="363" t="e">
        <f t="shared" si="20"/>
        <v>#DIV/0!</v>
      </c>
      <c r="AB98" s="345">
        <v>8311500</v>
      </c>
      <c r="AC98" s="345">
        <v>500</v>
      </c>
      <c r="AD98" s="345">
        <v>100.0060161232102</v>
      </c>
      <c r="AE98" s="345">
        <v>100</v>
      </c>
      <c r="AF98" s="345">
        <v>2.8123626651136293</v>
      </c>
      <c r="AG98" s="345">
        <v>7267000</v>
      </c>
      <c r="AH98" s="345">
        <v>0</v>
      </c>
      <c r="AI98" s="345">
        <v>0</v>
      </c>
      <c r="AJ98" s="345">
        <v>7267000</v>
      </c>
      <c r="AK98" s="345">
        <v>7267250</v>
      </c>
      <c r="AL98" s="344">
        <v>0</v>
      </c>
      <c r="AM98" s="344">
        <v>0</v>
      </c>
      <c r="AN98" s="344">
        <v>100.00344020916472</v>
      </c>
      <c r="AO98" s="344">
        <v>100</v>
      </c>
      <c r="AP98" s="344">
        <v>1.9574565666589185</v>
      </c>
      <c r="AQ98" s="344">
        <v>1044250</v>
      </c>
      <c r="AR98" s="344">
        <v>14.3692593484468</v>
      </c>
      <c r="AS98" s="344">
        <v>0.85490609845471077</v>
      </c>
    </row>
    <row r="99" spans="1:45" ht="21" customHeight="1" x14ac:dyDescent="0.15">
      <c r="A99" s="378">
        <v>231140101004</v>
      </c>
      <c r="B99" s="347" t="s">
        <v>54</v>
      </c>
      <c r="C99" s="347" t="s">
        <v>40</v>
      </c>
      <c r="D99" s="347" t="s">
        <v>40</v>
      </c>
      <c r="E99" s="347" t="s">
        <v>56</v>
      </c>
      <c r="F99" s="347" t="s">
        <v>61</v>
      </c>
      <c r="G99" s="350" t="s">
        <v>780</v>
      </c>
      <c r="H99" s="350" t="s">
        <v>745</v>
      </c>
      <c r="I99" s="350" t="s">
        <v>745</v>
      </c>
      <c r="J99" s="371">
        <v>46246000</v>
      </c>
      <c r="K99" s="371">
        <v>9214000</v>
      </c>
      <c r="L99" s="371">
        <v>0</v>
      </c>
      <c r="M99" s="371">
        <v>55460000</v>
      </c>
      <c r="N99" s="371">
        <v>55379033</v>
      </c>
      <c r="O99" s="384">
        <f t="shared" si="19"/>
        <v>0.99854008294266139</v>
      </c>
      <c r="P99" s="371">
        <v>0</v>
      </c>
      <c r="Q99" s="371">
        <v>0</v>
      </c>
      <c r="R99" s="371">
        <v>48023534</v>
      </c>
      <c r="S99" s="371">
        <f t="shared" si="18"/>
        <v>7355499</v>
      </c>
      <c r="T99" s="350" t="s">
        <v>995</v>
      </c>
      <c r="U99" s="350" t="s">
        <v>752</v>
      </c>
      <c r="V99" s="350" t="s">
        <v>781</v>
      </c>
      <c r="W99" s="350" t="s">
        <v>749</v>
      </c>
      <c r="X99" s="347">
        <v>87</v>
      </c>
      <c r="Y99" s="347">
        <v>93</v>
      </c>
      <c r="Z99" s="347" t="s">
        <v>750</v>
      </c>
      <c r="AA99" s="363">
        <f t="shared" si="20"/>
        <v>595473.47311827959</v>
      </c>
      <c r="AB99" s="345">
        <v>55379033</v>
      </c>
      <c r="AC99" s="345">
        <v>-80967</v>
      </c>
      <c r="AD99" s="345">
        <v>99.854008294266137</v>
      </c>
      <c r="AE99" s="345">
        <v>100</v>
      </c>
      <c r="AF99" s="345">
        <v>18.738606128772862</v>
      </c>
      <c r="AG99" s="345">
        <v>42826000</v>
      </c>
      <c r="AH99" s="345">
        <v>5197000</v>
      </c>
      <c r="AI99" s="345">
        <v>0</v>
      </c>
      <c r="AJ99" s="345">
        <v>48023000</v>
      </c>
      <c r="AK99" s="345">
        <v>48023534</v>
      </c>
      <c r="AL99" s="344">
        <v>0</v>
      </c>
      <c r="AM99" s="344">
        <v>0</v>
      </c>
      <c r="AN99" s="344">
        <v>100.0011119671824</v>
      </c>
      <c r="AO99" s="344">
        <v>100</v>
      </c>
      <c r="AP99" s="344">
        <v>12.935289412428064</v>
      </c>
      <c r="AQ99" s="344">
        <v>7355499</v>
      </c>
      <c r="AR99" s="344">
        <v>15.316446723808372</v>
      </c>
      <c r="AS99" s="344">
        <v>5.8033167163447974</v>
      </c>
    </row>
    <row r="100" spans="1:45" ht="21" customHeight="1" x14ac:dyDescent="0.15">
      <c r="A100" s="378">
        <v>231140101005</v>
      </c>
      <c r="B100" s="347" t="s">
        <v>54</v>
      </c>
      <c r="C100" s="347" t="s">
        <v>40</v>
      </c>
      <c r="D100" s="347" t="s">
        <v>40</v>
      </c>
      <c r="E100" s="347" t="s">
        <v>56</v>
      </c>
      <c r="F100" s="347" t="s">
        <v>124</v>
      </c>
      <c r="G100" s="350" t="s">
        <v>782</v>
      </c>
      <c r="H100" s="350" t="s">
        <v>745</v>
      </c>
      <c r="I100" s="350" t="s">
        <v>745</v>
      </c>
      <c r="J100" s="371">
        <v>12000</v>
      </c>
      <c r="K100" s="371">
        <v>0</v>
      </c>
      <c r="L100" s="371">
        <v>0</v>
      </c>
      <c r="M100" s="371">
        <v>12000</v>
      </c>
      <c r="N100" s="371">
        <v>12375</v>
      </c>
      <c r="O100" s="384">
        <f t="shared" si="19"/>
        <v>1.03125</v>
      </c>
      <c r="P100" s="371">
        <v>0</v>
      </c>
      <c r="Q100" s="371">
        <v>0</v>
      </c>
      <c r="R100" s="371">
        <v>8663</v>
      </c>
      <c r="S100" s="371">
        <f t="shared" si="18"/>
        <v>3712</v>
      </c>
      <c r="T100" s="350" t="s">
        <v>997</v>
      </c>
      <c r="U100" s="350" t="s">
        <v>752</v>
      </c>
      <c r="V100" s="350" t="s">
        <v>783</v>
      </c>
      <c r="W100" s="350" t="s">
        <v>749</v>
      </c>
      <c r="X100" s="347">
        <v>1</v>
      </c>
      <c r="Y100" s="347">
        <v>0</v>
      </c>
      <c r="Z100" s="347" t="s">
        <v>750</v>
      </c>
      <c r="AA100" s="363" t="e">
        <f t="shared" si="20"/>
        <v>#DIV/0!</v>
      </c>
      <c r="AB100" s="345">
        <v>12375</v>
      </c>
      <c r="AC100" s="345">
        <v>375</v>
      </c>
      <c r="AD100" s="345">
        <v>103.125</v>
      </c>
      <c r="AE100" s="345">
        <v>100</v>
      </c>
      <c r="AF100" s="345">
        <v>4.1873293606185602E-3</v>
      </c>
      <c r="AG100" s="345">
        <v>12000</v>
      </c>
      <c r="AH100" s="345">
        <v>-4000</v>
      </c>
      <c r="AI100" s="345">
        <v>0</v>
      </c>
      <c r="AJ100" s="345">
        <v>8000</v>
      </c>
      <c r="AK100" s="345">
        <v>8663</v>
      </c>
      <c r="AL100" s="344">
        <v>0</v>
      </c>
      <c r="AM100" s="344">
        <v>0</v>
      </c>
      <c r="AN100" s="344">
        <v>108.28750000000001</v>
      </c>
      <c r="AO100" s="344">
        <v>100</v>
      </c>
      <c r="AP100" s="344">
        <v>2.3334062041303395E-3</v>
      </c>
      <c r="AQ100" s="344">
        <v>3712</v>
      </c>
      <c r="AR100" s="344">
        <v>42.84889761052753</v>
      </c>
      <c r="AS100" s="344">
        <v>1.8539231564882208E-3</v>
      </c>
    </row>
    <row r="101" spans="1:45" ht="21" customHeight="1" x14ac:dyDescent="0.15">
      <c r="A101" s="378">
        <v>231140101006</v>
      </c>
      <c r="B101" s="347" t="s">
        <v>54</v>
      </c>
      <c r="C101" s="347" t="s">
        <v>40</v>
      </c>
      <c r="D101" s="347" t="s">
        <v>40</v>
      </c>
      <c r="E101" s="347" t="s">
        <v>56</v>
      </c>
      <c r="F101" s="347" t="s">
        <v>44</v>
      </c>
      <c r="G101" s="350" t="s">
        <v>784</v>
      </c>
      <c r="H101" s="350" t="s">
        <v>745</v>
      </c>
      <c r="I101" s="350" t="s">
        <v>745</v>
      </c>
      <c r="J101" s="371">
        <v>38348000</v>
      </c>
      <c r="K101" s="371">
        <v>-1236000</v>
      </c>
      <c r="L101" s="371">
        <v>0</v>
      </c>
      <c r="M101" s="371">
        <v>37112000</v>
      </c>
      <c r="N101" s="371">
        <v>37112332</v>
      </c>
      <c r="O101" s="384">
        <f t="shared" si="19"/>
        <v>1.0000089458935115</v>
      </c>
      <c r="P101" s="371">
        <v>0</v>
      </c>
      <c r="Q101" s="371">
        <v>0</v>
      </c>
      <c r="R101" s="371">
        <v>39485665</v>
      </c>
      <c r="S101" s="371">
        <f t="shared" si="18"/>
        <v>-2373333</v>
      </c>
      <c r="T101" s="350" t="s">
        <v>998</v>
      </c>
      <c r="U101" s="350" t="s">
        <v>785</v>
      </c>
      <c r="V101" s="350" t="s">
        <v>786</v>
      </c>
      <c r="W101" s="350" t="s">
        <v>787</v>
      </c>
      <c r="X101" s="365">
        <v>4968</v>
      </c>
      <c r="Y101" s="365">
        <v>4947</v>
      </c>
      <c r="Z101" s="347" t="s">
        <v>345</v>
      </c>
      <c r="AA101" s="363">
        <f t="shared" si="20"/>
        <v>7501.9874671518091</v>
      </c>
      <c r="AB101" s="345">
        <v>37112332</v>
      </c>
      <c r="AC101" s="345">
        <v>332</v>
      </c>
      <c r="AD101" s="345">
        <v>100.00089458935115</v>
      </c>
      <c r="AE101" s="345">
        <v>100</v>
      </c>
      <c r="AF101" s="345">
        <v>12.557701610070604</v>
      </c>
      <c r="AG101" s="345">
        <v>41049000</v>
      </c>
      <c r="AH101" s="345">
        <v>-1564000</v>
      </c>
      <c r="AI101" s="345">
        <v>0</v>
      </c>
      <c r="AJ101" s="345">
        <v>39485000</v>
      </c>
      <c r="AK101" s="345">
        <v>39485665</v>
      </c>
      <c r="AL101" s="344">
        <v>0</v>
      </c>
      <c r="AM101" s="344">
        <v>0</v>
      </c>
      <c r="AN101" s="344">
        <v>100.0016841838673</v>
      </c>
      <c r="AO101" s="344">
        <v>100</v>
      </c>
      <c r="AP101" s="344">
        <v>10.63558763537022</v>
      </c>
      <c r="AQ101" s="344">
        <v>-2373333</v>
      </c>
      <c r="AR101" s="344">
        <v>-6.0106192969017993</v>
      </c>
      <c r="AS101" s="344">
        <v>1.9221139747003839</v>
      </c>
    </row>
    <row r="102" spans="1:45" ht="21" customHeight="1" x14ac:dyDescent="0.15">
      <c r="A102" s="378">
        <v>231140101007</v>
      </c>
      <c r="B102" s="347" t="s">
        <v>54</v>
      </c>
      <c r="C102" s="347" t="s">
        <v>40</v>
      </c>
      <c r="D102" s="347" t="s">
        <v>40</v>
      </c>
      <c r="E102" s="347" t="s">
        <v>40</v>
      </c>
      <c r="F102" s="347" t="s">
        <v>61</v>
      </c>
      <c r="G102" s="350" t="s">
        <v>887</v>
      </c>
      <c r="H102" s="350" t="s">
        <v>888</v>
      </c>
      <c r="I102" s="350" t="s">
        <v>888</v>
      </c>
      <c r="J102" s="371">
        <v>9634000</v>
      </c>
      <c r="K102" s="371">
        <v>-810000</v>
      </c>
      <c r="L102" s="371">
        <v>0</v>
      </c>
      <c r="M102" s="371">
        <v>8824000</v>
      </c>
      <c r="N102" s="371">
        <v>8824217</v>
      </c>
      <c r="O102" s="384">
        <f t="shared" si="19"/>
        <v>1.0000245920217588</v>
      </c>
      <c r="P102" s="371">
        <v>0</v>
      </c>
      <c r="Q102" s="371">
        <v>0</v>
      </c>
      <c r="R102" s="371">
        <v>9296441</v>
      </c>
      <c r="S102" s="372">
        <f t="shared" si="18"/>
        <v>-472224</v>
      </c>
      <c r="T102" s="350" t="s">
        <v>1034</v>
      </c>
      <c r="U102" s="350" t="s">
        <v>752</v>
      </c>
      <c r="V102" s="350" t="s">
        <v>889</v>
      </c>
      <c r="W102" s="359" t="s">
        <v>1041</v>
      </c>
      <c r="X102" s="366" t="s">
        <v>1041</v>
      </c>
      <c r="Y102" s="366" t="s">
        <v>1041</v>
      </c>
      <c r="Z102" s="366" t="s">
        <v>1041</v>
      </c>
      <c r="AA102" s="387" t="e">
        <f t="shared" si="20"/>
        <v>#VALUE!</v>
      </c>
      <c r="AB102" s="345">
        <v>8824217</v>
      </c>
      <c r="AC102" s="345">
        <v>217</v>
      </c>
      <c r="AD102" s="345">
        <v>100.00245920217587</v>
      </c>
      <c r="AE102" s="345">
        <v>100</v>
      </c>
      <c r="AF102" s="345">
        <v>5.3513322479282337</v>
      </c>
      <c r="AG102" s="345">
        <v>9621000</v>
      </c>
      <c r="AH102" s="345">
        <v>-325000</v>
      </c>
      <c r="AI102" s="345">
        <v>0</v>
      </c>
      <c r="AJ102" s="345">
        <v>9296000</v>
      </c>
      <c r="AK102" s="345">
        <v>9296441</v>
      </c>
      <c r="AL102" s="352">
        <v>0</v>
      </c>
      <c r="AM102" s="352">
        <v>0</v>
      </c>
      <c r="AN102" s="352">
        <v>100.00474397590362</v>
      </c>
      <c r="AO102" s="352">
        <v>100</v>
      </c>
      <c r="AP102" s="352">
        <v>4.9787346725133679</v>
      </c>
      <c r="AQ102" s="352">
        <v>-472224</v>
      </c>
      <c r="AR102" s="352">
        <v>-5.0796213303564235</v>
      </c>
      <c r="AS102" s="352">
        <v>0.37259757541486582</v>
      </c>
    </row>
    <row r="103" spans="1:45" ht="21" customHeight="1" x14ac:dyDescent="0.15">
      <c r="A103" s="378">
        <v>231140101008</v>
      </c>
      <c r="B103" s="347" t="s">
        <v>54</v>
      </c>
      <c r="C103" s="347" t="s">
        <v>40</v>
      </c>
      <c r="D103" s="347" t="s">
        <v>40</v>
      </c>
      <c r="E103" s="347" t="s">
        <v>40</v>
      </c>
      <c r="F103" s="347" t="s">
        <v>127</v>
      </c>
      <c r="G103" s="350" t="s">
        <v>890</v>
      </c>
      <c r="H103" s="350" t="s">
        <v>888</v>
      </c>
      <c r="I103" s="350" t="s">
        <v>888</v>
      </c>
      <c r="J103" s="371">
        <v>6279000</v>
      </c>
      <c r="K103" s="371">
        <v>0</v>
      </c>
      <c r="L103" s="371">
        <v>0</v>
      </c>
      <c r="M103" s="371">
        <v>6279000</v>
      </c>
      <c r="N103" s="371">
        <v>6279660</v>
      </c>
      <c r="O103" s="384">
        <f t="shared" si="19"/>
        <v>1.0001051122790254</v>
      </c>
      <c r="P103" s="371">
        <v>0</v>
      </c>
      <c r="Q103" s="371">
        <v>0</v>
      </c>
      <c r="R103" s="371">
        <v>5804640</v>
      </c>
      <c r="S103" s="372">
        <f t="shared" si="18"/>
        <v>475020</v>
      </c>
      <c r="T103" s="350" t="s">
        <v>1035</v>
      </c>
      <c r="U103" s="350" t="s">
        <v>752</v>
      </c>
      <c r="V103" s="350" t="s">
        <v>889</v>
      </c>
      <c r="W103" s="359" t="s">
        <v>1041</v>
      </c>
      <c r="X103" s="366" t="s">
        <v>1041</v>
      </c>
      <c r="Y103" s="366" t="s">
        <v>1041</v>
      </c>
      <c r="Z103" s="366" t="s">
        <v>1041</v>
      </c>
      <c r="AA103" s="387" t="e">
        <f t="shared" si="20"/>
        <v>#VALUE!</v>
      </c>
      <c r="AB103" s="345">
        <v>6279660</v>
      </c>
      <c r="AC103" s="345">
        <v>660</v>
      </c>
      <c r="AD103" s="345">
        <v>100.01051122790254</v>
      </c>
      <c r="AE103" s="345">
        <v>100</v>
      </c>
      <c r="AF103" s="345">
        <v>3.8082185721435695</v>
      </c>
      <c r="AG103" s="345">
        <v>6159000</v>
      </c>
      <c r="AH103" s="345">
        <v>-240000</v>
      </c>
      <c r="AI103" s="345">
        <v>0</v>
      </c>
      <c r="AJ103" s="345">
        <v>5919000</v>
      </c>
      <c r="AK103" s="345">
        <v>5804640</v>
      </c>
      <c r="AL103" s="352">
        <v>0</v>
      </c>
      <c r="AM103" s="352">
        <v>0</v>
      </c>
      <c r="AN103" s="352">
        <v>98.06791687785099</v>
      </c>
      <c r="AO103" s="352">
        <v>100</v>
      </c>
      <c r="AP103" s="352">
        <v>3.1086909957754796</v>
      </c>
      <c r="AQ103" s="352">
        <v>475020</v>
      </c>
      <c r="AR103" s="352">
        <v>8.1834532374100721</v>
      </c>
      <c r="AS103" s="352">
        <v>0.69952757636808993</v>
      </c>
    </row>
    <row r="104" spans="1:45" ht="21" customHeight="1" x14ac:dyDescent="0.15">
      <c r="A104" s="378">
        <v>231140102001</v>
      </c>
      <c r="B104" s="347" t="s">
        <v>54</v>
      </c>
      <c r="C104" s="347" t="s">
        <v>40</v>
      </c>
      <c r="D104" s="347" t="s">
        <v>56</v>
      </c>
      <c r="E104" s="347" t="s">
        <v>40</v>
      </c>
      <c r="F104" s="347" t="s">
        <v>61</v>
      </c>
      <c r="G104" s="350" t="s">
        <v>788</v>
      </c>
      <c r="H104" s="350" t="s">
        <v>745</v>
      </c>
      <c r="I104" s="350" t="s">
        <v>745</v>
      </c>
      <c r="J104" s="371">
        <v>150000</v>
      </c>
      <c r="K104" s="371">
        <v>-60000</v>
      </c>
      <c r="L104" s="371">
        <v>0</v>
      </c>
      <c r="M104" s="371">
        <v>90000</v>
      </c>
      <c r="N104" s="371">
        <v>90000</v>
      </c>
      <c r="O104" s="384">
        <f t="shared" si="19"/>
        <v>1</v>
      </c>
      <c r="P104" s="371">
        <v>0</v>
      </c>
      <c r="Q104" s="371">
        <v>0</v>
      </c>
      <c r="R104" s="371">
        <v>105000</v>
      </c>
      <c r="S104" s="371">
        <f t="shared" si="18"/>
        <v>-15000</v>
      </c>
      <c r="T104" s="350" t="s">
        <v>999</v>
      </c>
      <c r="U104" s="350" t="s">
        <v>767</v>
      </c>
      <c r="V104" s="350" t="s">
        <v>258</v>
      </c>
      <c r="W104" s="350" t="s">
        <v>789</v>
      </c>
      <c r="X104" s="347">
        <v>1</v>
      </c>
      <c r="Y104" s="347">
        <v>0</v>
      </c>
      <c r="Z104" s="347" t="s">
        <v>345</v>
      </c>
      <c r="AA104" s="363" t="e">
        <f t="shared" si="20"/>
        <v>#DIV/0!</v>
      </c>
      <c r="AB104" s="345">
        <v>90000</v>
      </c>
      <c r="AC104" s="345">
        <v>0</v>
      </c>
      <c r="AD104" s="345">
        <v>100</v>
      </c>
      <c r="AE104" s="345">
        <v>100</v>
      </c>
      <c r="AF104" s="345">
        <v>3.0453304440862257E-2</v>
      </c>
      <c r="AG104" s="345">
        <v>150000</v>
      </c>
      <c r="AH104" s="345">
        <v>-45000</v>
      </c>
      <c r="AI104" s="345">
        <v>0</v>
      </c>
      <c r="AJ104" s="345">
        <v>105000</v>
      </c>
      <c r="AK104" s="345">
        <v>105000</v>
      </c>
      <c r="AL104" s="344">
        <v>0</v>
      </c>
      <c r="AM104" s="344">
        <v>0</v>
      </c>
      <c r="AN104" s="344">
        <v>100</v>
      </c>
      <c r="AO104" s="344">
        <v>100</v>
      </c>
      <c r="AP104" s="344">
        <v>2.8282079121976871E-2</v>
      </c>
      <c r="AQ104" s="344">
        <v>-15000</v>
      </c>
      <c r="AR104" s="344">
        <v>-14.285714285714285</v>
      </c>
      <c r="AS104" s="344">
        <v>2.1712253188853857E-3</v>
      </c>
    </row>
    <row r="105" spans="1:45" ht="21" customHeight="1" x14ac:dyDescent="0.15">
      <c r="A105" s="378">
        <v>231140102002</v>
      </c>
      <c r="B105" s="347" t="s">
        <v>54</v>
      </c>
      <c r="C105" s="347" t="s">
        <v>40</v>
      </c>
      <c r="D105" s="347" t="s">
        <v>56</v>
      </c>
      <c r="E105" s="347" t="s">
        <v>56</v>
      </c>
      <c r="F105" s="347" t="s">
        <v>61</v>
      </c>
      <c r="G105" s="350" t="s">
        <v>891</v>
      </c>
      <c r="H105" s="350" t="s">
        <v>888</v>
      </c>
      <c r="I105" s="350" t="s">
        <v>888</v>
      </c>
      <c r="J105" s="371">
        <v>0</v>
      </c>
      <c r="K105" s="371">
        <v>11516000</v>
      </c>
      <c r="L105" s="371">
        <v>300000</v>
      </c>
      <c r="M105" s="371">
        <v>11816000</v>
      </c>
      <c r="N105" s="371">
        <v>11816332</v>
      </c>
      <c r="O105" s="384">
        <f t="shared" si="19"/>
        <v>1.0000280974949221</v>
      </c>
      <c r="P105" s="371">
        <v>0</v>
      </c>
      <c r="Q105" s="371">
        <v>0</v>
      </c>
      <c r="R105" s="371">
        <v>21404980</v>
      </c>
      <c r="S105" s="372">
        <f t="shared" si="18"/>
        <v>-9588648</v>
      </c>
      <c r="T105" s="350" t="s">
        <v>892</v>
      </c>
      <c r="U105" s="350" t="s">
        <v>752</v>
      </c>
      <c r="V105" s="350" t="s">
        <v>889</v>
      </c>
      <c r="W105" s="359" t="s">
        <v>1041</v>
      </c>
      <c r="X105" s="366" t="s">
        <v>1041</v>
      </c>
      <c r="Y105" s="366" t="s">
        <v>1041</v>
      </c>
      <c r="Z105" s="366" t="s">
        <v>1041</v>
      </c>
      <c r="AA105" s="387" t="e">
        <f t="shared" si="20"/>
        <v>#VALUE!</v>
      </c>
      <c r="AB105" s="345">
        <v>11816332</v>
      </c>
      <c r="AC105" s="345">
        <v>332</v>
      </c>
      <c r="AD105" s="345">
        <v>100.0028097494922</v>
      </c>
      <c r="AE105" s="345">
        <v>100</v>
      </c>
      <c r="AF105" s="345">
        <v>7.1658616831188908</v>
      </c>
      <c r="AG105" s="345">
        <v>6210000</v>
      </c>
      <c r="AH105" s="345">
        <v>15493000</v>
      </c>
      <c r="AI105" s="345">
        <v>0</v>
      </c>
      <c r="AJ105" s="345">
        <v>21703000</v>
      </c>
      <c r="AK105" s="345">
        <v>21404980</v>
      </c>
      <c r="AL105" s="352">
        <v>0</v>
      </c>
      <c r="AM105" s="352">
        <v>0</v>
      </c>
      <c r="AN105" s="352">
        <v>98.626825784453757</v>
      </c>
      <c r="AO105" s="352">
        <v>100</v>
      </c>
      <c r="AP105" s="352">
        <v>11.463496201444745</v>
      </c>
      <c r="AQ105" s="352">
        <v>-9588648</v>
      </c>
      <c r="AR105" s="352">
        <v>-44.79634178588347</v>
      </c>
      <c r="AS105" s="352">
        <v>-4.2976345183258537</v>
      </c>
    </row>
    <row r="106" spans="1:45" ht="21" customHeight="1" x14ac:dyDescent="0.15">
      <c r="A106" s="378">
        <v>231140201001</v>
      </c>
      <c r="B106" s="381" t="s">
        <v>54</v>
      </c>
      <c r="C106" s="381" t="s">
        <v>56</v>
      </c>
      <c r="D106" s="381" t="s">
        <v>40</v>
      </c>
      <c r="E106" s="381" t="s">
        <v>59</v>
      </c>
      <c r="F106" s="381" t="s">
        <v>61</v>
      </c>
      <c r="G106" s="350" t="s">
        <v>60</v>
      </c>
      <c r="H106" s="350" t="s">
        <v>46</v>
      </c>
      <c r="I106" s="350" t="s">
        <v>139</v>
      </c>
      <c r="J106" s="375">
        <v>2772000</v>
      </c>
      <c r="K106" s="375">
        <v>0</v>
      </c>
      <c r="L106" s="375">
        <v>0</v>
      </c>
      <c r="M106" s="375">
        <v>2772000</v>
      </c>
      <c r="N106" s="375">
        <v>2772000</v>
      </c>
      <c r="O106" s="385">
        <f t="shared" si="19"/>
        <v>1</v>
      </c>
      <c r="P106" s="375">
        <v>0</v>
      </c>
      <c r="Q106" s="375">
        <v>0</v>
      </c>
      <c r="R106" s="375">
        <v>0</v>
      </c>
      <c r="S106" s="375">
        <f t="shared" si="18"/>
        <v>2772000</v>
      </c>
      <c r="T106" s="350" t="s">
        <v>234</v>
      </c>
      <c r="U106" s="350" t="s">
        <v>201</v>
      </c>
      <c r="V106" s="350" t="s">
        <v>235</v>
      </c>
      <c r="W106" s="350" t="s">
        <v>1041</v>
      </c>
      <c r="X106" s="347" t="s">
        <v>1041</v>
      </c>
      <c r="Y106" s="347" t="s">
        <v>1041</v>
      </c>
      <c r="Z106" s="347" t="s">
        <v>1041</v>
      </c>
      <c r="AA106" s="363" t="e">
        <f t="shared" si="20"/>
        <v>#VALUE!</v>
      </c>
      <c r="AB106" s="345">
        <v>374760</v>
      </c>
      <c r="AC106" s="345">
        <v>54760</v>
      </c>
      <c r="AD106" s="345">
        <v>117.1125</v>
      </c>
      <c r="AE106" s="345">
        <v>100</v>
      </c>
      <c r="AF106" s="345">
        <v>0.24780987869522608</v>
      </c>
      <c r="AG106" s="345">
        <v>1303000</v>
      </c>
      <c r="AH106" s="345">
        <v>0</v>
      </c>
      <c r="AI106" s="345">
        <v>0</v>
      </c>
      <c r="AJ106" s="345">
        <v>1303000</v>
      </c>
      <c r="AK106" s="345">
        <v>272000</v>
      </c>
      <c r="AL106" s="345">
        <v>0</v>
      </c>
      <c r="AM106" s="345">
        <v>0</v>
      </c>
      <c r="AN106" s="345">
        <v>20.874904067536455</v>
      </c>
      <c r="AO106" s="345">
        <v>100</v>
      </c>
      <c r="AP106" s="345">
        <v>0.17559291756812434</v>
      </c>
      <c r="AQ106" s="345">
        <v>102760</v>
      </c>
      <c r="AR106" s="345">
        <v>37.779411764705884</v>
      </c>
      <c r="AS106" s="345">
        <v>7.2216961127101742E-2</v>
      </c>
    </row>
    <row r="107" spans="1:45" ht="21" customHeight="1" x14ac:dyDescent="0.15">
      <c r="A107" s="378">
        <v>231140201002</v>
      </c>
      <c r="B107" s="381" t="s">
        <v>54</v>
      </c>
      <c r="C107" s="381" t="s">
        <v>56</v>
      </c>
      <c r="D107" s="381" t="s">
        <v>40</v>
      </c>
      <c r="E107" s="381" t="s">
        <v>62</v>
      </c>
      <c r="F107" s="381" t="s">
        <v>61</v>
      </c>
      <c r="G107" s="350" t="s">
        <v>63</v>
      </c>
      <c r="H107" s="350" t="s">
        <v>46</v>
      </c>
      <c r="I107" s="350" t="s">
        <v>190</v>
      </c>
      <c r="J107" s="375">
        <v>0</v>
      </c>
      <c r="K107" s="375">
        <v>0</v>
      </c>
      <c r="L107" s="375">
        <v>0</v>
      </c>
      <c r="M107" s="375">
        <v>0</v>
      </c>
      <c r="N107" s="375">
        <v>0</v>
      </c>
      <c r="O107" s="385" t="e">
        <f t="shared" si="19"/>
        <v>#DIV/0!</v>
      </c>
      <c r="P107" s="375">
        <v>0</v>
      </c>
      <c r="Q107" s="375">
        <v>0</v>
      </c>
      <c r="R107" s="375">
        <v>728000</v>
      </c>
      <c r="S107" s="375">
        <f t="shared" si="18"/>
        <v>-728000</v>
      </c>
      <c r="T107" s="350" t="s">
        <v>236</v>
      </c>
      <c r="U107" s="350" t="s">
        <v>201</v>
      </c>
      <c r="V107" s="350" t="s">
        <v>237</v>
      </c>
      <c r="W107" s="350" t="s">
        <v>1041</v>
      </c>
      <c r="X107" s="347" t="s">
        <v>1041</v>
      </c>
      <c r="Y107" s="347" t="s">
        <v>1041</v>
      </c>
      <c r="Z107" s="347" t="s">
        <v>1041</v>
      </c>
      <c r="AA107" s="363" t="e">
        <f t="shared" si="20"/>
        <v>#VALUE!</v>
      </c>
      <c r="AB107" s="345">
        <v>0</v>
      </c>
      <c r="AC107" s="345">
        <v>0</v>
      </c>
      <c r="AD107" s="345" t="s">
        <v>38</v>
      </c>
      <c r="AE107" s="345" t="s">
        <v>38</v>
      </c>
      <c r="AF107" s="345">
        <v>0</v>
      </c>
      <c r="AG107" s="345">
        <v>0</v>
      </c>
      <c r="AH107" s="345">
        <v>751000</v>
      </c>
      <c r="AI107" s="345">
        <v>0</v>
      </c>
      <c r="AJ107" s="345">
        <v>751000</v>
      </c>
      <c r="AK107" s="345">
        <v>728000</v>
      </c>
      <c r="AL107" s="345">
        <v>0</v>
      </c>
      <c r="AM107" s="345">
        <v>0</v>
      </c>
      <c r="AN107" s="345">
        <v>96.937416777629821</v>
      </c>
      <c r="AO107" s="345">
        <v>100</v>
      </c>
      <c r="AP107" s="345">
        <v>0.46996927937350924</v>
      </c>
      <c r="AQ107" s="345">
        <v>-728000</v>
      </c>
      <c r="AR107" s="345" t="s">
        <v>179</v>
      </c>
      <c r="AS107" s="345">
        <v>-0.46996927937350924</v>
      </c>
    </row>
    <row r="108" spans="1:45" ht="21" customHeight="1" x14ac:dyDescent="0.15">
      <c r="A108" s="378">
        <v>231140201003</v>
      </c>
      <c r="B108" s="347" t="s">
        <v>54</v>
      </c>
      <c r="C108" s="347" t="s">
        <v>56</v>
      </c>
      <c r="D108" s="347" t="s">
        <v>40</v>
      </c>
      <c r="E108" s="347" t="s">
        <v>40</v>
      </c>
      <c r="F108" s="347" t="s">
        <v>124</v>
      </c>
      <c r="G108" s="350" t="s">
        <v>702</v>
      </c>
      <c r="H108" s="350" t="s">
        <v>622</v>
      </c>
      <c r="I108" s="350" t="s">
        <v>622</v>
      </c>
      <c r="J108" s="371">
        <v>5126000</v>
      </c>
      <c r="K108" s="371">
        <v>248000</v>
      </c>
      <c r="L108" s="371">
        <v>0</v>
      </c>
      <c r="M108" s="371">
        <v>5374000</v>
      </c>
      <c r="N108" s="371">
        <v>5353000</v>
      </c>
      <c r="O108" s="384">
        <f t="shared" si="19"/>
        <v>0.99609229624116113</v>
      </c>
      <c r="P108" s="371">
        <v>0</v>
      </c>
      <c r="Q108" s="371">
        <v>0</v>
      </c>
      <c r="R108" s="371">
        <v>5897000</v>
      </c>
      <c r="S108" s="372">
        <f t="shared" si="18"/>
        <v>-544000</v>
      </c>
      <c r="T108" s="350" t="s">
        <v>703</v>
      </c>
      <c r="U108" s="350" t="s">
        <v>1041</v>
      </c>
      <c r="V108" s="350" t="s">
        <v>193</v>
      </c>
      <c r="W108" s="350" t="s">
        <v>1041</v>
      </c>
      <c r="X108" s="347"/>
      <c r="Y108" s="347"/>
      <c r="Z108" s="347"/>
      <c r="AA108" s="363" t="e">
        <f t="shared" si="20"/>
        <v>#DIV/0!</v>
      </c>
      <c r="AB108" s="345">
        <v>5353000</v>
      </c>
      <c r="AC108" s="345">
        <v>-21000</v>
      </c>
      <c r="AD108" s="345">
        <v>99.609229624116111</v>
      </c>
      <c r="AE108" s="345">
        <v>100</v>
      </c>
      <c r="AF108" s="345">
        <v>0.54131828192777365</v>
      </c>
      <c r="AG108" s="345">
        <v>68000</v>
      </c>
      <c r="AH108" s="345">
        <v>5367000</v>
      </c>
      <c r="AI108" s="345">
        <v>0</v>
      </c>
      <c r="AJ108" s="345">
        <v>5435000</v>
      </c>
      <c r="AK108" s="345">
        <v>5897000</v>
      </c>
      <c r="AL108" s="346">
        <v>0</v>
      </c>
      <c r="AM108" s="346">
        <v>0</v>
      </c>
      <c r="AN108" s="346">
        <v>108.50045998160074</v>
      </c>
      <c r="AO108" s="346">
        <v>100</v>
      </c>
      <c r="AP108" s="346">
        <v>0.61878106535144628</v>
      </c>
      <c r="AQ108" s="346">
        <v>-544000</v>
      </c>
      <c r="AR108" s="346">
        <v>-9.2250296761064945</v>
      </c>
      <c r="AS108" s="346">
        <v>-7.7462783423672632E-2</v>
      </c>
    </row>
    <row r="109" spans="1:45" ht="21" customHeight="1" x14ac:dyDescent="0.15">
      <c r="A109" s="378">
        <v>231140201004</v>
      </c>
      <c r="B109" s="347" t="s">
        <v>54</v>
      </c>
      <c r="C109" s="347" t="s">
        <v>56</v>
      </c>
      <c r="D109" s="347" t="s">
        <v>40</v>
      </c>
      <c r="E109" s="347" t="s">
        <v>40</v>
      </c>
      <c r="F109" s="347" t="s">
        <v>129</v>
      </c>
      <c r="G109" s="350" t="s">
        <v>704</v>
      </c>
      <c r="H109" s="350" t="s">
        <v>622</v>
      </c>
      <c r="I109" s="350" t="s">
        <v>622</v>
      </c>
      <c r="J109" s="371">
        <v>0</v>
      </c>
      <c r="K109" s="371">
        <v>0</v>
      </c>
      <c r="L109" s="371">
        <v>4364000</v>
      </c>
      <c r="M109" s="371">
        <v>4364000</v>
      </c>
      <c r="N109" s="371">
        <v>4363000</v>
      </c>
      <c r="O109" s="384">
        <f t="shared" si="19"/>
        <v>0.99977085242896424</v>
      </c>
      <c r="P109" s="371">
        <v>0</v>
      </c>
      <c r="Q109" s="371">
        <v>0</v>
      </c>
      <c r="R109" s="371">
        <v>0</v>
      </c>
      <c r="S109" s="372">
        <f t="shared" si="18"/>
        <v>4363000</v>
      </c>
      <c r="T109" s="350" t="s">
        <v>705</v>
      </c>
      <c r="U109" s="350" t="s">
        <v>1041</v>
      </c>
      <c r="V109" s="350" t="s">
        <v>1041</v>
      </c>
      <c r="W109" s="350" t="s">
        <v>1041</v>
      </c>
      <c r="X109" s="347"/>
      <c r="Y109" s="347"/>
      <c r="Z109" s="347"/>
      <c r="AA109" s="363" t="e">
        <f t="shared" si="20"/>
        <v>#DIV/0!</v>
      </c>
      <c r="AB109" s="345">
        <v>4363000</v>
      </c>
      <c r="AC109" s="345">
        <v>-1000</v>
      </c>
      <c r="AD109" s="345">
        <v>99.977085242896422</v>
      </c>
      <c r="AE109" s="345">
        <v>100</v>
      </c>
      <c r="AF109" s="345">
        <v>0.44120524267716732</v>
      </c>
      <c r="AG109" s="345">
        <v>4308000</v>
      </c>
      <c r="AH109" s="345">
        <v>55000</v>
      </c>
      <c r="AI109" s="345">
        <v>0</v>
      </c>
      <c r="AJ109" s="345">
        <v>4363000</v>
      </c>
      <c r="AK109" s="345">
        <v>0</v>
      </c>
      <c r="AL109" s="346">
        <v>0</v>
      </c>
      <c r="AM109" s="346">
        <v>0</v>
      </c>
      <c r="AN109" s="346">
        <v>0</v>
      </c>
      <c r="AO109" s="346" t="s">
        <v>38</v>
      </c>
      <c r="AP109" s="346">
        <v>0</v>
      </c>
      <c r="AQ109" s="346">
        <v>4363000</v>
      </c>
      <c r="AR109" s="346" t="s">
        <v>193</v>
      </c>
      <c r="AS109" s="346">
        <v>0.44120524267716732</v>
      </c>
    </row>
    <row r="110" spans="1:45" ht="21" customHeight="1" x14ac:dyDescent="0.15">
      <c r="A110" s="378">
        <v>231140201005</v>
      </c>
      <c r="B110" s="347" t="s">
        <v>54</v>
      </c>
      <c r="C110" s="347" t="s">
        <v>56</v>
      </c>
      <c r="D110" s="347" t="s">
        <v>40</v>
      </c>
      <c r="E110" s="347" t="s">
        <v>40</v>
      </c>
      <c r="F110" s="347" t="s">
        <v>320</v>
      </c>
      <c r="G110" s="350" t="s">
        <v>706</v>
      </c>
      <c r="H110" s="350" t="s">
        <v>622</v>
      </c>
      <c r="I110" s="350" t="s">
        <v>622</v>
      </c>
      <c r="J110" s="371">
        <v>0</v>
      </c>
      <c r="K110" s="371">
        <v>1353000</v>
      </c>
      <c r="L110" s="371">
        <v>0</v>
      </c>
      <c r="M110" s="371">
        <v>1353000</v>
      </c>
      <c r="N110" s="371">
        <v>0</v>
      </c>
      <c r="O110" s="384">
        <f t="shared" si="19"/>
        <v>0</v>
      </c>
      <c r="P110" s="371">
        <v>0</v>
      </c>
      <c r="Q110" s="371">
        <v>0</v>
      </c>
      <c r="R110" s="371">
        <v>176000</v>
      </c>
      <c r="S110" s="372">
        <f t="shared" si="18"/>
        <v>-176000</v>
      </c>
      <c r="T110" s="350" t="s">
        <v>707</v>
      </c>
      <c r="U110" s="350" t="s">
        <v>1041</v>
      </c>
      <c r="V110" s="350" t="s">
        <v>1041</v>
      </c>
      <c r="W110" s="350" t="s">
        <v>1041</v>
      </c>
      <c r="X110" s="347"/>
      <c r="Y110" s="347"/>
      <c r="Z110" s="347"/>
      <c r="AA110" s="363" t="e">
        <f t="shared" si="20"/>
        <v>#DIV/0!</v>
      </c>
      <c r="AB110" s="345">
        <v>0</v>
      </c>
      <c r="AC110" s="345">
        <v>-1353000</v>
      </c>
      <c r="AD110" s="345">
        <v>0</v>
      </c>
      <c r="AE110" s="345" t="s">
        <v>38</v>
      </c>
      <c r="AF110" s="345">
        <v>0</v>
      </c>
      <c r="AG110" s="345">
        <v>0</v>
      </c>
      <c r="AH110" s="345">
        <v>0</v>
      </c>
      <c r="AI110" s="345">
        <v>0</v>
      </c>
      <c r="AJ110" s="345">
        <v>0</v>
      </c>
      <c r="AK110" s="345">
        <v>176000</v>
      </c>
      <c r="AL110" s="346">
        <v>0</v>
      </c>
      <c r="AM110" s="346">
        <v>0</v>
      </c>
      <c r="AN110" s="346" t="s">
        <v>38</v>
      </c>
      <c r="AO110" s="346">
        <v>100</v>
      </c>
      <c r="AP110" s="346">
        <v>1.8467944294023153E-2</v>
      </c>
      <c r="AQ110" s="346">
        <v>-176000</v>
      </c>
      <c r="AR110" s="346" t="s">
        <v>179</v>
      </c>
      <c r="AS110" s="346">
        <v>-1.8467944294023153E-2</v>
      </c>
    </row>
    <row r="111" spans="1:45" ht="21" customHeight="1" x14ac:dyDescent="0.15">
      <c r="A111" s="378">
        <v>231140201006</v>
      </c>
      <c r="B111" s="347" t="s">
        <v>54</v>
      </c>
      <c r="C111" s="347" t="s">
        <v>56</v>
      </c>
      <c r="D111" s="347" t="s">
        <v>40</v>
      </c>
      <c r="E111" s="347" t="s">
        <v>40</v>
      </c>
      <c r="F111" s="347" t="s">
        <v>398</v>
      </c>
      <c r="G111" s="350" t="s">
        <v>708</v>
      </c>
      <c r="H111" s="350" t="s">
        <v>622</v>
      </c>
      <c r="I111" s="350" t="s">
        <v>622</v>
      </c>
      <c r="J111" s="371">
        <v>0</v>
      </c>
      <c r="K111" s="371">
        <v>3080000</v>
      </c>
      <c r="L111" s="371">
        <v>0</v>
      </c>
      <c r="M111" s="371">
        <v>3080000</v>
      </c>
      <c r="N111" s="371">
        <v>0</v>
      </c>
      <c r="O111" s="384">
        <f t="shared" si="19"/>
        <v>0</v>
      </c>
      <c r="P111" s="371">
        <v>0</v>
      </c>
      <c r="Q111" s="371">
        <v>0</v>
      </c>
      <c r="R111" s="371">
        <v>264000</v>
      </c>
      <c r="S111" s="372">
        <f t="shared" si="18"/>
        <v>-264000</v>
      </c>
      <c r="T111" s="350" t="s">
        <v>707</v>
      </c>
      <c r="U111" s="350" t="s">
        <v>1041</v>
      </c>
      <c r="V111" s="350" t="s">
        <v>1041</v>
      </c>
      <c r="W111" s="350" t="s">
        <v>1041</v>
      </c>
      <c r="X111" s="347"/>
      <c r="Y111" s="347"/>
      <c r="Z111" s="347"/>
      <c r="AA111" s="363" t="e">
        <f t="shared" si="20"/>
        <v>#DIV/0!</v>
      </c>
      <c r="AB111" s="345">
        <v>0</v>
      </c>
      <c r="AC111" s="345">
        <v>-3080000</v>
      </c>
      <c r="AD111" s="345">
        <v>0</v>
      </c>
      <c r="AE111" s="345" t="s">
        <v>38</v>
      </c>
      <c r="AF111" s="345">
        <v>0</v>
      </c>
      <c r="AG111" s="345">
        <v>0</v>
      </c>
      <c r="AH111" s="345">
        <v>0</v>
      </c>
      <c r="AI111" s="345">
        <v>0</v>
      </c>
      <c r="AJ111" s="345">
        <v>0</v>
      </c>
      <c r="AK111" s="345">
        <v>264000</v>
      </c>
      <c r="AL111" s="346">
        <v>0</v>
      </c>
      <c r="AM111" s="346">
        <v>0</v>
      </c>
      <c r="AN111" s="346" t="s">
        <v>38</v>
      </c>
      <c r="AO111" s="346">
        <v>100</v>
      </c>
      <c r="AP111" s="346">
        <v>2.770191644103473E-2</v>
      </c>
      <c r="AQ111" s="346">
        <v>-264000</v>
      </c>
      <c r="AR111" s="346" t="s">
        <v>179</v>
      </c>
      <c r="AS111" s="346">
        <v>-2.770191644103473E-2</v>
      </c>
    </row>
    <row r="112" spans="1:45" ht="21" customHeight="1" x14ac:dyDescent="0.15">
      <c r="A112" s="378">
        <v>231140202001</v>
      </c>
      <c r="B112" s="347" t="s">
        <v>54</v>
      </c>
      <c r="C112" s="347" t="s">
        <v>56</v>
      </c>
      <c r="D112" s="347" t="s">
        <v>56</v>
      </c>
      <c r="E112" s="347" t="s">
        <v>40</v>
      </c>
      <c r="F112" s="347" t="s">
        <v>61</v>
      </c>
      <c r="G112" s="350" t="s">
        <v>790</v>
      </c>
      <c r="H112" s="350" t="s">
        <v>745</v>
      </c>
      <c r="I112" s="350" t="s">
        <v>745</v>
      </c>
      <c r="J112" s="371">
        <v>3032000</v>
      </c>
      <c r="K112" s="371">
        <v>-1217000</v>
      </c>
      <c r="L112" s="371">
        <v>0</v>
      </c>
      <c r="M112" s="371">
        <v>1815000</v>
      </c>
      <c r="N112" s="371">
        <v>1815000</v>
      </c>
      <c r="O112" s="384">
        <f t="shared" si="19"/>
        <v>1</v>
      </c>
      <c r="P112" s="371">
        <v>0</v>
      </c>
      <c r="Q112" s="371">
        <v>0</v>
      </c>
      <c r="R112" s="371">
        <v>2122000</v>
      </c>
      <c r="S112" s="371">
        <f t="shared" si="18"/>
        <v>-307000</v>
      </c>
      <c r="T112" s="350" t="s">
        <v>791</v>
      </c>
      <c r="U112" s="350" t="s">
        <v>767</v>
      </c>
      <c r="V112" s="350" t="s">
        <v>792</v>
      </c>
      <c r="W112" s="350" t="s">
        <v>793</v>
      </c>
      <c r="X112" s="347">
        <v>475</v>
      </c>
      <c r="Y112" s="347">
        <v>233</v>
      </c>
      <c r="Z112" s="347" t="s">
        <v>345</v>
      </c>
      <c r="AA112" s="363">
        <f t="shared" si="20"/>
        <v>7789.6995708154509</v>
      </c>
      <c r="AB112" s="345">
        <v>1815000</v>
      </c>
      <c r="AC112" s="345">
        <v>0</v>
      </c>
      <c r="AD112" s="345">
        <v>100</v>
      </c>
      <c r="AE112" s="345">
        <v>100</v>
      </c>
      <c r="AF112" s="345">
        <v>0.61414163955738876</v>
      </c>
      <c r="AG112" s="345">
        <v>3619000</v>
      </c>
      <c r="AH112" s="345">
        <v>-1497000</v>
      </c>
      <c r="AI112" s="345">
        <v>0</v>
      </c>
      <c r="AJ112" s="345">
        <v>2122000</v>
      </c>
      <c r="AK112" s="345">
        <v>2122000</v>
      </c>
      <c r="AL112" s="344">
        <v>0</v>
      </c>
      <c r="AM112" s="344">
        <v>0</v>
      </c>
      <c r="AN112" s="344">
        <v>100</v>
      </c>
      <c r="AO112" s="344">
        <v>100</v>
      </c>
      <c r="AP112" s="344">
        <v>0.57156735139842785</v>
      </c>
      <c r="AQ112" s="344">
        <v>-307000</v>
      </c>
      <c r="AR112" s="344">
        <v>-14.467483506126296</v>
      </c>
      <c r="AS112" s="344">
        <v>4.2574288158960916E-2</v>
      </c>
    </row>
    <row r="113" spans="1:45" ht="21" customHeight="1" x14ac:dyDescent="0.15">
      <c r="A113" s="378">
        <v>231140202002</v>
      </c>
      <c r="B113" s="347" t="s">
        <v>54</v>
      </c>
      <c r="C113" s="347" t="s">
        <v>56</v>
      </c>
      <c r="D113" s="347" t="s">
        <v>56</v>
      </c>
      <c r="E113" s="347" t="s">
        <v>40</v>
      </c>
      <c r="F113" s="347" t="s">
        <v>124</v>
      </c>
      <c r="G113" s="350" t="s">
        <v>794</v>
      </c>
      <c r="H113" s="350" t="s">
        <v>745</v>
      </c>
      <c r="I113" s="350" t="s">
        <v>745</v>
      </c>
      <c r="J113" s="371">
        <v>0</v>
      </c>
      <c r="K113" s="371">
        <v>0</v>
      </c>
      <c r="L113" s="371">
        <v>0</v>
      </c>
      <c r="M113" s="371">
        <v>0</v>
      </c>
      <c r="N113" s="371">
        <v>0</v>
      </c>
      <c r="O113" s="384" t="e">
        <f t="shared" si="19"/>
        <v>#DIV/0!</v>
      </c>
      <c r="P113" s="371">
        <v>0</v>
      </c>
      <c r="Q113" s="371">
        <v>0</v>
      </c>
      <c r="R113" s="371">
        <v>19494759</v>
      </c>
      <c r="S113" s="371">
        <f t="shared" si="18"/>
        <v>-19494759</v>
      </c>
      <c r="T113" s="350"/>
      <c r="U113" s="350"/>
      <c r="V113" s="350"/>
      <c r="W113" s="350"/>
      <c r="X113" s="347"/>
      <c r="Y113" s="347"/>
      <c r="Z113" s="347"/>
      <c r="AA113" s="363" t="e">
        <f t="shared" si="20"/>
        <v>#DIV/0!</v>
      </c>
      <c r="AB113" s="345">
        <v>0</v>
      </c>
      <c r="AC113" s="345">
        <v>0</v>
      </c>
      <c r="AD113" s="345" t="s">
        <v>38</v>
      </c>
      <c r="AE113" s="345" t="s">
        <v>38</v>
      </c>
      <c r="AF113" s="345">
        <v>0</v>
      </c>
      <c r="AG113" s="345">
        <v>0</v>
      </c>
      <c r="AH113" s="345">
        <v>19494000</v>
      </c>
      <c r="AI113" s="345">
        <v>0</v>
      </c>
      <c r="AJ113" s="345">
        <v>19494000</v>
      </c>
      <c r="AK113" s="345">
        <v>19494759</v>
      </c>
      <c r="AL113" s="344">
        <v>0</v>
      </c>
      <c r="AM113" s="344">
        <v>0</v>
      </c>
      <c r="AN113" s="344">
        <v>100.00389350569405</v>
      </c>
      <c r="AO113" s="344">
        <v>100</v>
      </c>
      <c r="AP113" s="344">
        <v>5.2509744428749592</v>
      </c>
      <c r="AQ113" s="344">
        <v>-19494759</v>
      </c>
      <c r="AR113" s="344" t="s">
        <v>179</v>
      </c>
      <c r="AS113" s="344">
        <v>-5.2509744428749592</v>
      </c>
    </row>
    <row r="114" spans="1:45" ht="21" customHeight="1" x14ac:dyDescent="0.15">
      <c r="A114" s="378">
        <v>231140202003</v>
      </c>
      <c r="B114" s="347" t="s">
        <v>54</v>
      </c>
      <c r="C114" s="347" t="s">
        <v>56</v>
      </c>
      <c r="D114" s="347" t="s">
        <v>56</v>
      </c>
      <c r="E114" s="347" t="s">
        <v>40</v>
      </c>
      <c r="F114" s="347" t="s">
        <v>44</v>
      </c>
      <c r="G114" s="350" t="s">
        <v>795</v>
      </c>
      <c r="H114" s="350" t="s">
        <v>745</v>
      </c>
      <c r="I114" s="350" t="s">
        <v>745</v>
      </c>
      <c r="J114" s="371">
        <v>0</v>
      </c>
      <c r="K114" s="371">
        <v>0</v>
      </c>
      <c r="L114" s="371">
        <v>0</v>
      </c>
      <c r="M114" s="371">
        <v>0</v>
      </c>
      <c r="N114" s="371">
        <v>0</v>
      </c>
      <c r="O114" s="384" t="e">
        <f t="shared" si="19"/>
        <v>#DIV/0!</v>
      </c>
      <c r="P114" s="371">
        <v>0</v>
      </c>
      <c r="Q114" s="371">
        <v>0</v>
      </c>
      <c r="R114" s="371">
        <v>48747000</v>
      </c>
      <c r="S114" s="371">
        <f t="shared" si="18"/>
        <v>-48747000</v>
      </c>
      <c r="T114" s="350"/>
      <c r="U114" s="350"/>
      <c r="V114" s="350"/>
      <c r="W114" s="350"/>
      <c r="X114" s="347"/>
      <c r="Y114" s="347"/>
      <c r="Z114" s="347"/>
      <c r="AA114" s="363" t="e">
        <f t="shared" si="20"/>
        <v>#DIV/0!</v>
      </c>
      <c r="AB114" s="345">
        <v>0</v>
      </c>
      <c r="AC114" s="345">
        <v>0</v>
      </c>
      <c r="AD114" s="345" t="s">
        <v>38</v>
      </c>
      <c r="AE114" s="345" t="s">
        <v>38</v>
      </c>
      <c r="AF114" s="345">
        <v>0</v>
      </c>
      <c r="AG114" s="345">
        <v>0</v>
      </c>
      <c r="AH114" s="345">
        <v>48928000</v>
      </c>
      <c r="AI114" s="345">
        <v>0</v>
      </c>
      <c r="AJ114" s="345">
        <v>48928000</v>
      </c>
      <c r="AK114" s="345">
        <v>48747000</v>
      </c>
      <c r="AL114" s="344">
        <v>0</v>
      </c>
      <c r="AM114" s="344">
        <v>0</v>
      </c>
      <c r="AN114" s="344">
        <v>99.630068672334858</v>
      </c>
      <c r="AO114" s="344">
        <v>100</v>
      </c>
      <c r="AP114" s="344">
        <v>13.130157247228635</v>
      </c>
      <c r="AQ114" s="344">
        <v>-48747000</v>
      </c>
      <c r="AR114" s="344" t="s">
        <v>179</v>
      </c>
      <c r="AS114" s="344">
        <v>-13.130157247228635</v>
      </c>
    </row>
    <row r="115" spans="1:45" ht="21" customHeight="1" x14ac:dyDescent="0.15">
      <c r="A115" s="378">
        <v>231140202004</v>
      </c>
      <c r="B115" s="347" t="s">
        <v>54</v>
      </c>
      <c r="C115" s="347" t="s">
        <v>56</v>
      </c>
      <c r="D115" s="347" t="s">
        <v>56</v>
      </c>
      <c r="E115" s="347" t="s">
        <v>56</v>
      </c>
      <c r="F115" s="347" t="s">
        <v>61</v>
      </c>
      <c r="G115" s="350" t="s">
        <v>796</v>
      </c>
      <c r="H115" s="350" t="s">
        <v>745</v>
      </c>
      <c r="I115" s="350" t="s">
        <v>745</v>
      </c>
      <c r="J115" s="371">
        <v>1859000</v>
      </c>
      <c r="K115" s="371">
        <v>-166000</v>
      </c>
      <c r="L115" s="371">
        <v>0</v>
      </c>
      <c r="M115" s="371">
        <v>1693000</v>
      </c>
      <c r="N115" s="371">
        <v>1739000</v>
      </c>
      <c r="O115" s="384">
        <f t="shared" si="19"/>
        <v>1.0271707028942705</v>
      </c>
      <c r="P115" s="371">
        <v>0</v>
      </c>
      <c r="Q115" s="371">
        <v>0</v>
      </c>
      <c r="R115" s="371">
        <v>3674000</v>
      </c>
      <c r="S115" s="371">
        <f t="shared" si="18"/>
        <v>-1935000</v>
      </c>
      <c r="T115" s="350" t="s">
        <v>1000</v>
      </c>
      <c r="U115" s="350" t="s">
        <v>752</v>
      </c>
      <c r="V115" s="350" t="s">
        <v>797</v>
      </c>
      <c r="W115" s="350"/>
      <c r="X115" s="347"/>
      <c r="Y115" s="347"/>
      <c r="Z115" s="347"/>
      <c r="AA115" s="363" t="e">
        <f t="shared" si="20"/>
        <v>#DIV/0!</v>
      </c>
      <c r="AB115" s="345">
        <v>1739000</v>
      </c>
      <c r="AC115" s="345">
        <v>46000</v>
      </c>
      <c r="AD115" s="345">
        <v>102.71707028942704</v>
      </c>
      <c r="AE115" s="345">
        <v>100</v>
      </c>
      <c r="AF115" s="345">
        <v>0.58842551580732738</v>
      </c>
      <c r="AG115" s="345">
        <v>3580000</v>
      </c>
      <c r="AH115" s="345">
        <v>-67000</v>
      </c>
      <c r="AI115" s="345">
        <v>0</v>
      </c>
      <c r="AJ115" s="345">
        <v>3513000</v>
      </c>
      <c r="AK115" s="345">
        <v>3674000</v>
      </c>
      <c r="AL115" s="344">
        <v>0</v>
      </c>
      <c r="AM115" s="344">
        <v>0</v>
      </c>
      <c r="AN115" s="344">
        <v>104.58297751209793</v>
      </c>
      <c r="AO115" s="344">
        <v>100</v>
      </c>
      <c r="AP115" s="344">
        <v>0.9896034161346956</v>
      </c>
      <c r="AQ115" s="344">
        <v>-1935000</v>
      </c>
      <c r="AR115" s="344">
        <v>-52.667392487751776</v>
      </c>
      <c r="AS115" s="344">
        <v>-0.40117790032736822</v>
      </c>
    </row>
    <row r="116" spans="1:45" ht="21" customHeight="1" x14ac:dyDescent="0.15">
      <c r="A116" s="378">
        <v>231140202005</v>
      </c>
      <c r="B116" s="347" t="s">
        <v>54</v>
      </c>
      <c r="C116" s="347" t="s">
        <v>56</v>
      </c>
      <c r="D116" s="347" t="s">
        <v>56</v>
      </c>
      <c r="E116" s="347" t="s">
        <v>56</v>
      </c>
      <c r="F116" s="347" t="s">
        <v>320</v>
      </c>
      <c r="G116" s="350" t="s">
        <v>798</v>
      </c>
      <c r="H116" s="350" t="s">
        <v>745</v>
      </c>
      <c r="I116" s="350" t="s">
        <v>745</v>
      </c>
      <c r="J116" s="371">
        <v>0</v>
      </c>
      <c r="K116" s="371">
        <v>4068000</v>
      </c>
      <c r="L116" s="371">
        <v>0</v>
      </c>
      <c r="M116" s="371">
        <v>4068000</v>
      </c>
      <c r="N116" s="371">
        <v>3909000</v>
      </c>
      <c r="O116" s="384">
        <f t="shared" si="19"/>
        <v>0.96091445427728617</v>
      </c>
      <c r="P116" s="371">
        <v>0</v>
      </c>
      <c r="Q116" s="371">
        <v>0</v>
      </c>
      <c r="R116" s="371">
        <v>3732000</v>
      </c>
      <c r="S116" s="371">
        <f t="shared" si="18"/>
        <v>177000</v>
      </c>
      <c r="T116" s="350" t="s">
        <v>799</v>
      </c>
      <c r="U116" s="350" t="s">
        <v>767</v>
      </c>
      <c r="V116" s="350"/>
      <c r="W116" s="350" t="s">
        <v>800</v>
      </c>
      <c r="X116" s="347"/>
      <c r="Y116" s="347">
        <v>95</v>
      </c>
      <c r="Z116" s="347" t="s">
        <v>750</v>
      </c>
      <c r="AA116" s="363">
        <f t="shared" si="20"/>
        <v>41147.368421052633</v>
      </c>
      <c r="AB116" s="345">
        <v>3909000</v>
      </c>
      <c r="AC116" s="345">
        <v>-159000</v>
      </c>
      <c r="AD116" s="345">
        <v>96.091445427728615</v>
      </c>
      <c r="AE116" s="345">
        <v>100</v>
      </c>
      <c r="AF116" s="345">
        <v>1.3226885228814507</v>
      </c>
      <c r="AG116" s="345">
        <v>0</v>
      </c>
      <c r="AH116" s="345">
        <v>4068000</v>
      </c>
      <c r="AI116" s="345">
        <v>0</v>
      </c>
      <c r="AJ116" s="345">
        <v>4068000</v>
      </c>
      <c r="AK116" s="345">
        <v>3732000</v>
      </c>
      <c r="AL116" s="344">
        <v>0</v>
      </c>
      <c r="AM116" s="344">
        <v>0</v>
      </c>
      <c r="AN116" s="344">
        <v>91.740412979351021</v>
      </c>
      <c r="AO116" s="344">
        <v>100</v>
      </c>
      <c r="AP116" s="344">
        <v>1.0052258979354067</v>
      </c>
      <c r="AQ116" s="344">
        <v>177000</v>
      </c>
      <c r="AR116" s="344">
        <v>4.742765273311897</v>
      </c>
      <c r="AS116" s="344">
        <v>0.31746262494604394</v>
      </c>
    </row>
    <row r="117" spans="1:45" ht="21" customHeight="1" x14ac:dyDescent="0.15">
      <c r="A117" s="378">
        <v>231140202006</v>
      </c>
      <c r="B117" s="347" t="s">
        <v>54</v>
      </c>
      <c r="C117" s="347" t="s">
        <v>56</v>
      </c>
      <c r="D117" s="347" t="s">
        <v>56</v>
      </c>
      <c r="E117" s="347" t="s">
        <v>56</v>
      </c>
      <c r="F117" s="347" t="s">
        <v>398</v>
      </c>
      <c r="G117" s="350" t="s">
        <v>801</v>
      </c>
      <c r="H117" s="350" t="s">
        <v>745</v>
      </c>
      <c r="I117" s="350" t="s">
        <v>745</v>
      </c>
      <c r="J117" s="371">
        <v>0</v>
      </c>
      <c r="K117" s="371">
        <v>0</v>
      </c>
      <c r="L117" s="371">
        <v>0</v>
      </c>
      <c r="M117" s="371">
        <v>0</v>
      </c>
      <c r="N117" s="371">
        <v>0</v>
      </c>
      <c r="O117" s="384" t="e">
        <f t="shared" si="19"/>
        <v>#DIV/0!</v>
      </c>
      <c r="P117" s="371">
        <v>0</v>
      </c>
      <c r="Q117" s="371">
        <v>0</v>
      </c>
      <c r="R117" s="371">
        <v>2124081</v>
      </c>
      <c r="S117" s="371">
        <f t="shared" si="18"/>
        <v>-2124081</v>
      </c>
      <c r="T117" s="350"/>
      <c r="U117" s="350"/>
      <c r="V117" s="350"/>
      <c r="W117" s="350"/>
      <c r="X117" s="347"/>
      <c r="Y117" s="347"/>
      <c r="Z117" s="347"/>
      <c r="AA117" s="363" t="e">
        <f t="shared" si="20"/>
        <v>#DIV/0!</v>
      </c>
      <c r="AB117" s="345">
        <v>0</v>
      </c>
      <c r="AC117" s="345">
        <v>0</v>
      </c>
      <c r="AD117" s="345" t="s">
        <v>38</v>
      </c>
      <c r="AE117" s="345" t="s">
        <v>38</v>
      </c>
      <c r="AF117" s="345">
        <v>0</v>
      </c>
      <c r="AG117" s="345">
        <v>2174000</v>
      </c>
      <c r="AH117" s="345">
        <v>0</v>
      </c>
      <c r="AI117" s="345">
        <v>0</v>
      </c>
      <c r="AJ117" s="345">
        <v>2174000</v>
      </c>
      <c r="AK117" s="345">
        <v>2124081</v>
      </c>
      <c r="AL117" s="344">
        <v>0</v>
      </c>
      <c r="AM117" s="344">
        <v>0</v>
      </c>
      <c r="AN117" s="344">
        <v>97.703817847286118</v>
      </c>
      <c r="AO117" s="344">
        <v>100</v>
      </c>
      <c r="AP117" s="344">
        <v>0.57212787527131204</v>
      </c>
      <c r="AQ117" s="344">
        <v>-2124081</v>
      </c>
      <c r="AR117" s="344" t="s">
        <v>179</v>
      </c>
      <c r="AS117" s="344">
        <v>-0.57212787527131204</v>
      </c>
    </row>
    <row r="118" spans="1:45" ht="21" customHeight="1" x14ac:dyDescent="0.15">
      <c r="A118" s="378">
        <v>231140202007</v>
      </c>
      <c r="B118" s="347" t="s">
        <v>54</v>
      </c>
      <c r="C118" s="347" t="s">
        <v>56</v>
      </c>
      <c r="D118" s="347" t="s">
        <v>56</v>
      </c>
      <c r="E118" s="347" t="s">
        <v>56</v>
      </c>
      <c r="F118" s="347" t="s">
        <v>401</v>
      </c>
      <c r="G118" s="350" t="s">
        <v>802</v>
      </c>
      <c r="H118" s="350" t="s">
        <v>745</v>
      </c>
      <c r="I118" s="350" t="s">
        <v>745</v>
      </c>
      <c r="J118" s="371">
        <v>1181000</v>
      </c>
      <c r="K118" s="371">
        <v>0</v>
      </c>
      <c r="L118" s="371">
        <v>0</v>
      </c>
      <c r="M118" s="371">
        <v>1181000</v>
      </c>
      <c r="N118" s="371">
        <v>1168000</v>
      </c>
      <c r="O118" s="384">
        <f t="shared" si="19"/>
        <v>0.98899237933954276</v>
      </c>
      <c r="P118" s="371">
        <v>0</v>
      </c>
      <c r="Q118" s="371">
        <v>0</v>
      </c>
      <c r="R118" s="371">
        <v>1103000</v>
      </c>
      <c r="S118" s="371">
        <f t="shared" si="18"/>
        <v>65000</v>
      </c>
      <c r="T118" s="350" t="s">
        <v>1001</v>
      </c>
      <c r="U118" s="350" t="s">
        <v>767</v>
      </c>
      <c r="V118" s="350" t="s">
        <v>803</v>
      </c>
      <c r="W118" s="350" t="s">
        <v>804</v>
      </c>
      <c r="X118" s="347">
        <v>33</v>
      </c>
      <c r="Y118" s="347">
        <v>29</v>
      </c>
      <c r="Z118" s="347" t="s">
        <v>345</v>
      </c>
      <c r="AA118" s="363">
        <f t="shared" si="20"/>
        <v>40275.862068965514</v>
      </c>
      <c r="AB118" s="345">
        <v>1168000</v>
      </c>
      <c r="AC118" s="345">
        <v>-13000</v>
      </c>
      <c r="AD118" s="345">
        <v>98.899237933954282</v>
      </c>
      <c r="AE118" s="345">
        <v>100</v>
      </c>
      <c r="AF118" s="345">
        <v>0.39521621763252351</v>
      </c>
      <c r="AG118" s="345">
        <v>0</v>
      </c>
      <c r="AH118" s="345">
        <v>1103000</v>
      </c>
      <c r="AI118" s="345">
        <v>0</v>
      </c>
      <c r="AJ118" s="345">
        <v>1103000</v>
      </c>
      <c r="AK118" s="345">
        <v>1103000</v>
      </c>
      <c r="AL118" s="344">
        <v>0</v>
      </c>
      <c r="AM118" s="344">
        <v>0</v>
      </c>
      <c r="AN118" s="344">
        <v>100</v>
      </c>
      <c r="AO118" s="344">
        <v>100</v>
      </c>
      <c r="AP118" s="344">
        <v>0.29709650734800469</v>
      </c>
      <c r="AQ118" s="344">
        <v>65000</v>
      </c>
      <c r="AR118" s="344">
        <v>5.8930190389845878</v>
      </c>
      <c r="AS118" s="344">
        <v>9.8119710284518824E-2</v>
      </c>
    </row>
    <row r="119" spans="1:45" ht="21" customHeight="1" x14ac:dyDescent="0.15">
      <c r="A119" s="378">
        <v>231140202008</v>
      </c>
      <c r="B119" s="347" t="s">
        <v>54</v>
      </c>
      <c r="C119" s="347" t="s">
        <v>56</v>
      </c>
      <c r="D119" s="347" t="s">
        <v>56</v>
      </c>
      <c r="E119" s="347" t="s">
        <v>56</v>
      </c>
      <c r="F119" s="347" t="s">
        <v>131</v>
      </c>
      <c r="G119" s="350" t="s">
        <v>805</v>
      </c>
      <c r="H119" s="350" t="s">
        <v>745</v>
      </c>
      <c r="I119" s="350" t="s">
        <v>745</v>
      </c>
      <c r="J119" s="371">
        <v>0</v>
      </c>
      <c r="K119" s="371">
        <v>255000</v>
      </c>
      <c r="L119" s="371">
        <v>0</v>
      </c>
      <c r="M119" s="371">
        <v>255000</v>
      </c>
      <c r="N119" s="371">
        <v>255000</v>
      </c>
      <c r="O119" s="384">
        <f t="shared" si="19"/>
        <v>1</v>
      </c>
      <c r="P119" s="371">
        <v>0</v>
      </c>
      <c r="Q119" s="371">
        <v>0</v>
      </c>
      <c r="R119" s="371">
        <v>0</v>
      </c>
      <c r="S119" s="371">
        <f t="shared" si="18"/>
        <v>255000</v>
      </c>
      <c r="T119" s="350" t="s">
        <v>1002</v>
      </c>
      <c r="U119" s="350" t="s">
        <v>785</v>
      </c>
      <c r="V119" s="350" t="s">
        <v>806</v>
      </c>
      <c r="W119" s="350" t="s">
        <v>807</v>
      </c>
      <c r="X119" s="347">
        <v>24</v>
      </c>
      <c r="Y119" s="347">
        <v>23</v>
      </c>
      <c r="Z119" s="347" t="s">
        <v>808</v>
      </c>
      <c r="AA119" s="363">
        <f t="shared" si="20"/>
        <v>11086.95652173913</v>
      </c>
      <c r="AB119" s="345">
        <v>255000</v>
      </c>
      <c r="AC119" s="345">
        <v>0</v>
      </c>
      <c r="AD119" s="345">
        <v>100</v>
      </c>
      <c r="AE119" s="345">
        <v>100</v>
      </c>
      <c r="AF119" s="345">
        <v>8.6284362582443055E-2</v>
      </c>
      <c r="AG119" s="345" t="s">
        <v>38</v>
      </c>
      <c r="AH119" s="345" t="s">
        <v>38</v>
      </c>
      <c r="AI119" s="345" t="s">
        <v>38</v>
      </c>
      <c r="AJ119" s="345" t="s">
        <v>38</v>
      </c>
      <c r="AK119" s="345" t="s">
        <v>38</v>
      </c>
      <c r="AL119" s="344" t="s">
        <v>38</v>
      </c>
      <c r="AM119" s="344" t="s">
        <v>38</v>
      </c>
      <c r="AN119" s="344" t="s">
        <v>38</v>
      </c>
      <c r="AO119" s="344" t="s">
        <v>38</v>
      </c>
      <c r="AP119" s="344" t="s">
        <v>38</v>
      </c>
      <c r="AQ119" s="344">
        <v>255000</v>
      </c>
      <c r="AR119" s="344" t="s">
        <v>193</v>
      </c>
      <c r="AS119" s="344">
        <v>8.6284362582443055E-2</v>
      </c>
    </row>
    <row r="120" spans="1:45" ht="21" customHeight="1" x14ac:dyDescent="0.15">
      <c r="A120" s="378">
        <v>231140203001</v>
      </c>
      <c r="B120" s="347" t="s">
        <v>54</v>
      </c>
      <c r="C120" s="347" t="s">
        <v>56</v>
      </c>
      <c r="D120" s="347" t="s">
        <v>64</v>
      </c>
      <c r="E120" s="347" t="s">
        <v>40</v>
      </c>
      <c r="F120" s="347" t="s">
        <v>61</v>
      </c>
      <c r="G120" s="350" t="s">
        <v>709</v>
      </c>
      <c r="H120" s="350" t="s">
        <v>622</v>
      </c>
      <c r="I120" s="350" t="s">
        <v>622</v>
      </c>
      <c r="J120" s="371">
        <v>720000</v>
      </c>
      <c r="K120" s="371">
        <v>-720000</v>
      </c>
      <c r="L120" s="371">
        <v>0</v>
      </c>
      <c r="M120" s="371">
        <v>0</v>
      </c>
      <c r="N120" s="371">
        <v>0</v>
      </c>
      <c r="O120" s="384" t="e">
        <f t="shared" si="19"/>
        <v>#DIV/0!</v>
      </c>
      <c r="P120" s="371">
        <v>0</v>
      </c>
      <c r="Q120" s="371">
        <v>0</v>
      </c>
      <c r="R120" s="371">
        <v>959000</v>
      </c>
      <c r="S120" s="372">
        <f t="shared" si="18"/>
        <v>-959000</v>
      </c>
      <c r="T120" s="350" t="s">
        <v>710</v>
      </c>
      <c r="U120" s="350" t="s">
        <v>1041</v>
      </c>
      <c r="V120" s="350" t="s">
        <v>711</v>
      </c>
      <c r="W120" s="350" t="s">
        <v>1041</v>
      </c>
      <c r="X120" s="347"/>
      <c r="Y120" s="347"/>
      <c r="Z120" s="347"/>
      <c r="AA120" s="363" t="e">
        <f t="shared" si="20"/>
        <v>#DIV/0!</v>
      </c>
      <c r="AB120" s="345">
        <v>0</v>
      </c>
      <c r="AC120" s="345">
        <v>0</v>
      </c>
      <c r="AD120" s="345" t="s">
        <v>38</v>
      </c>
      <c r="AE120" s="345" t="s">
        <v>38</v>
      </c>
      <c r="AF120" s="345">
        <v>0</v>
      </c>
      <c r="AG120" s="345">
        <v>600000</v>
      </c>
      <c r="AH120" s="345">
        <v>359000</v>
      </c>
      <c r="AI120" s="345">
        <v>0</v>
      </c>
      <c r="AJ120" s="345">
        <v>959000</v>
      </c>
      <c r="AK120" s="345">
        <v>959000</v>
      </c>
      <c r="AL120" s="346">
        <v>0</v>
      </c>
      <c r="AM120" s="346">
        <v>0</v>
      </c>
      <c r="AN120" s="346">
        <v>100</v>
      </c>
      <c r="AO120" s="346">
        <v>100</v>
      </c>
      <c r="AP120" s="346">
        <v>0.10062931010209207</v>
      </c>
      <c r="AQ120" s="346">
        <v>-959000</v>
      </c>
      <c r="AR120" s="346" t="s">
        <v>179</v>
      </c>
      <c r="AS120" s="346">
        <v>-0.10062931010209207</v>
      </c>
    </row>
    <row r="121" spans="1:45" ht="21" customHeight="1" x14ac:dyDescent="0.15">
      <c r="A121" s="378">
        <v>231140203002</v>
      </c>
      <c r="B121" s="347" t="s">
        <v>54</v>
      </c>
      <c r="C121" s="347" t="s">
        <v>56</v>
      </c>
      <c r="D121" s="347" t="s">
        <v>64</v>
      </c>
      <c r="E121" s="347" t="s">
        <v>40</v>
      </c>
      <c r="F121" s="347" t="s">
        <v>320</v>
      </c>
      <c r="G121" s="350" t="s">
        <v>809</v>
      </c>
      <c r="H121" s="350" t="s">
        <v>745</v>
      </c>
      <c r="I121" s="350" t="s">
        <v>745</v>
      </c>
      <c r="J121" s="371">
        <v>383000</v>
      </c>
      <c r="K121" s="371">
        <v>-335000</v>
      </c>
      <c r="L121" s="371">
        <v>0</v>
      </c>
      <c r="M121" s="371">
        <v>48000</v>
      </c>
      <c r="N121" s="371">
        <v>48000</v>
      </c>
      <c r="O121" s="384">
        <f t="shared" si="19"/>
        <v>1</v>
      </c>
      <c r="P121" s="371">
        <v>0</v>
      </c>
      <c r="Q121" s="371">
        <v>0</v>
      </c>
      <c r="R121" s="371">
        <v>0</v>
      </c>
      <c r="S121" s="371">
        <f t="shared" si="18"/>
        <v>48000</v>
      </c>
      <c r="T121" s="350" t="s">
        <v>810</v>
      </c>
      <c r="U121" s="350" t="s">
        <v>811</v>
      </c>
      <c r="V121" s="350" t="s">
        <v>812</v>
      </c>
      <c r="W121" s="350" t="s">
        <v>789</v>
      </c>
      <c r="X121" s="347">
        <v>1</v>
      </c>
      <c r="Y121" s="347">
        <v>0</v>
      </c>
      <c r="Z121" s="347" t="s">
        <v>345</v>
      </c>
      <c r="AA121" s="363" t="e">
        <f t="shared" si="20"/>
        <v>#DIV/0!</v>
      </c>
      <c r="AB121" s="345">
        <v>48000</v>
      </c>
      <c r="AC121" s="345">
        <v>0</v>
      </c>
      <c r="AD121" s="345">
        <v>100</v>
      </c>
      <c r="AE121" s="345">
        <v>100</v>
      </c>
      <c r="AF121" s="345">
        <v>1.624176236845987E-2</v>
      </c>
      <c r="AG121" s="345" t="s">
        <v>38</v>
      </c>
      <c r="AH121" s="345" t="s">
        <v>38</v>
      </c>
      <c r="AI121" s="345" t="s">
        <v>38</v>
      </c>
      <c r="AJ121" s="345" t="s">
        <v>38</v>
      </c>
      <c r="AK121" s="345" t="s">
        <v>38</v>
      </c>
      <c r="AL121" s="344" t="s">
        <v>38</v>
      </c>
      <c r="AM121" s="344" t="s">
        <v>38</v>
      </c>
      <c r="AN121" s="344" t="s">
        <v>38</v>
      </c>
      <c r="AO121" s="344" t="s">
        <v>38</v>
      </c>
      <c r="AP121" s="344" t="s">
        <v>38</v>
      </c>
      <c r="AQ121" s="344">
        <v>48000</v>
      </c>
      <c r="AR121" s="344" t="s">
        <v>193</v>
      </c>
      <c r="AS121" s="344">
        <v>1.624176236845987E-2</v>
      </c>
    </row>
    <row r="122" spans="1:45" ht="21" customHeight="1" x14ac:dyDescent="0.15">
      <c r="A122" s="378">
        <v>231140203003</v>
      </c>
      <c r="B122" s="347" t="s">
        <v>54</v>
      </c>
      <c r="C122" s="347" t="s">
        <v>56</v>
      </c>
      <c r="D122" s="347" t="s">
        <v>64</v>
      </c>
      <c r="E122" s="347" t="s">
        <v>40</v>
      </c>
      <c r="F122" s="347" t="s">
        <v>124</v>
      </c>
      <c r="G122" s="350" t="s">
        <v>893</v>
      </c>
      <c r="H122" s="350" t="s">
        <v>888</v>
      </c>
      <c r="I122" s="350" t="s">
        <v>888</v>
      </c>
      <c r="J122" s="371">
        <v>13000</v>
      </c>
      <c r="K122" s="371">
        <v>0</v>
      </c>
      <c r="L122" s="371">
        <v>0</v>
      </c>
      <c r="M122" s="371">
        <v>13000</v>
      </c>
      <c r="N122" s="371">
        <v>28000</v>
      </c>
      <c r="O122" s="384">
        <f t="shared" si="19"/>
        <v>2.1538461538461537</v>
      </c>
      <c r="P122" s="371">
        <v>0</v>
      </c>
      <c r="Q122" s="371">
        <v>0</v>
      </c>
      <c r="R122" s="371">
        <v>15000</v>
      </c>
      <c r="S122" s="372">
        <f t="shared" si="18"/>
        <v>13000</v>
      </c>
      <c r="T122" s="350" t="s">
        <v>894</v>
      </c>
      <c r="U122" s="350" t="s">
        <v>752</v>
      </c>
      <c r="V122" s="350" t="s">
        <v>889</v>
      </c>
      <c r="W122" s="359" t="s">
        <v>1041</v>
      </c>
      <c r="X122" s="366" t="s">
        <v>1041</v>
      </c>
      <c r="Y122" s="366" t="s">
        <v>1041</v>
      </c>
      <c r="Z122" s="366" t="s">
        <v>1041</v>
      </c>
      <c r="AA122" s="387" t="e">
        <f t="shared" si="20"/>
        <v>#VALUE!</v>
      </c>
      <c r="AB122" s="345">
        <v>28000</v>
      </c>
      <c r="AC122" s="345">
        <v>15000</v>
      </c>
      <c r="AD122" s="345">
        <v>215.38461538461539</v>
      </c>
      <c r="AE122" s="345">
        <v>100</v>
      </c>
      <c r="AF122" s="345">
        <v>1.6980237786762331E-2</v>
      </c>
      <c r="AG122" s="345">
        <v>11000</v>
      </c>
      <c r="AH122" s="345">
        <v>4000</v>
      </c>
      <c r="AI122" s="345">
        <v>0</v>
      </c>
      <c r="AJ122" s="345">
        <v>15000</v>
      </c>
      <c r="AK122" s="345">
        <v>15000</v>
      </c>
      <c r="AL122" s="352">
        <v>0</v>
      </c>
      <c r="AM122" s="352">
        <v>0</v>
      </c>
      <c r="AN122" s="352">
        <v>100</v>
      </c>
      <c r="AO122" s="352">
        <v>100</v>
      </c>
      <c r="AP122" s="352">
        <v>8.033291459355307E-3</v>
      </c>
      <c r="AQ122" s="352">
        <v>13000</v>
      </c>
      <c r="AR122" s="352">
        <v>86.666666666666671</v>
      </c>
      <c r="AS122" s="352">
        <v>8.9469463274070241E-3</v>
      </c>
    </row>
    <row r="123" spans="1:45" ht="21" customHeight="1" x14ac:dyDescent="0.15">
      <c r="A123" s="378">
        <v>231140203004</v>
      </c>
      <c r="B123" s="347" t="s">
        <v>54</v>
      </c>
      <c r="C123" s="347" t="s">
        <v>56</v>
      </c>
      <c r="D123" s="347" t="s">
        <v>64</v>
      </c>
      <c r="E123" s="347" t="s">
        <v>40</v>
      </c>
      <c r="F123" s="347" t="s">
        <v>44</v>
      </c>
      <c r="G123" s="350" t="s">
        <v>895</v>
      </c>
      <c r="H123" s="350" t="s">
        <v>888</v>
      </c>
      <c r="I123" s="350" t="s">
        <v>888</v>
      </c>
      <c r="J123" s="371">
        <v>394000</v>
      </c>
      <c r="K123" s="371">
        <v>0</v>
      </c>
      <c r="L123" s="371">
        <v>0</v>
      </c>
      <c r="M123" s="371">
        <v>394000</v>
      </c>
      <c r="N123" s="371">
        <v>528000</v>
      </c>
      <c r="O123" s="384">
        <f t="shared" si="19"/>
        <v>1.3401015228426396</v>
      </c>
      <c r="P123" s="371">
        <v>0</v>
      </c>
      <c r="Q123" s="371">
        <v>0</v>
      </c>
      <c r="R123" s="371">
        <v>484000</v>
      </c>
      <c r="S123" s="372">
        <f t="shared" si="18"/>
        <v>44000</v>
      </c>
      <c r="T123" s="350" t="s">
        <v>1036</v>
      </c>
      <c r="U123" s="350" t="s">
        <v>752</v>
      </c>
      <c r="V123" s="350" t="s">
        <v>889</v>
      </c>
      <c r="W123" s="359" t="s">
        <v>1041</v>
      </c>
      <c r="X123" s="366" t="s">
        <v>1041</v>
      </c>
      <c r="Y123" s="366" t="s">
        <v>1041</v>
      </c>
      <c r="Z123" s="366" t="s">
        <v>1041</v>
      </c>
      <c r="AA123" s="387" t="e">
        <f t="shared" si="20"/>
        <v>#VALUE!</v>
      </c>
      <c r="AB123" s="345">
        <v>528000</v>
      </c>
      <c r="AC123" s="345">
        <v>134000</v>
      </c>
      <c r="AD123" s="345">
        <v>134.01015228426397</v>
      </c>
      <c r="AE123" s="345">
        <v>100</v>
      </c>
      <c r="AF123" s="345">
        <v>0.32019876969323258</v>
      </c>
      <c r="AG123" s="345">
        <v>394000</v>
      </c>
      <c r="AH123" s="345">
        <v>90000</v>
      </c>
      <c r="AI123" s="345">
        <v>0</v>
      </c>
      <c r="AJ123" s="345">
        <v>484000</v>
      </c>
      <c r="AK123" s="345">
        <v>484000</v>
      </c>
      <c r="AL123" s="352">
        <v>0</v>
      </c>
      <c r="AM123" s="352">
        <v>0</v>
      </c>
      <c r="AN123" s="352">
        <v>100</v>
      </c>
      <c r="AO123" s="352">
        <v>100</v>
      </c>
      <c r="AP123" s="352">
        <v>0.25920753775519795</v>
      </c>
      <c r="AQ123" s="352">
        <v>44000</v>
      </c>
      <c r="AR123" s="352">
        <v>9.0909090909090917</v>
      </c>
      <c r="AS123" s="352">
        <v>6.0991231938034629E-2</v>
      </c>
    </row>
    <row r="124" spans="1:45" ht="21" customHeight="1" x14ac:dyDescent="0.15">
      <c r="A124" s="378">
        <v>231140203005</v>
      </c>
      <c r="B124" s="347" t="s">
        <v>54</v>
      </c>
      <c r="C124" s="347" t="s">
        <v>56</v>
      </c>
      <c r="D124" s="347" t="s">
        <v>64</v>
      </c>
      <c r="E124" s="347" t="s">
        <v>40</v>
      </c>
      <c r="F124" s="347" t="s">
        <v>127</v>
      </c>
      <c r="G124" s="350" t="s">
        <v>896</v>
      </c>
      <c r="H124" s="350" t="s">
        <v>888</v>
      </c>
      <c r="I124" s="350" t="s">
        <v>888</v>
      </c>
      <c r="J124" s="371">
        <v>0</v>
      </c>
      <c r="K124" s="371">
        <v>19105000</v>
      </c>
      <c r="L124" s="371">
        <v>0</v>
      </c>
      <c r="M124" s="371">
        <v>19105000</v>
      </c>
      <c r="N124" s="371">
        <v>26909000</v>
      </c>
      <c r="O124" s="384">
        <f t="shared" si="19"/>
        <v>1.4084794556398847</v>
      </c>
      <c r="P124" s="371">
        <v>0</v>
      </c>
      <c r="Q124" s="371">
        <v>0</v>
      </c>
      <c r="R124" s="371">
        <v>43658000</v>
      </c>
      <c r="S124" s="372">
        <f t="shared" si="18"/>
        <v>-16749000</v>
      </c>
      <c r="T124" s="350" t="s">
        <v>897</v>
      </c>
      <c r="U124" s="350" t="s">
        <v>752</v>
      </c>
      <c r="V124" s="350" t="s">
        <v>889</v>
      </c>
      <c r="W124" s="359" t="s">
        <v>1041</v>
      </c>
      <c r="X124" s="366" t="s">
        <v>1041</v>
      </c>
      <c r="Y124" s="366" t="s">
        <v>1041</v>
      </c>
      <c r="Z124" s="366" t="s">
        <v>1041</v>
      </c>
      <c r="AA124" s="387" t="e">
        <f t="shared" si="20"/>
        <v>#VALUE!</v>
      </c>
      <c r="AB124" s="345">
        <v>26909000</v>
      </c>
      <c r="AC124" s="345">
        <v>7804000</v>
      </c>
      <c r="AD124" s="345">
        <v>140.84794556398847</v>
      </c>
      <c r="AE124" s="345">
        <v>100</v>
      </c>
      <c r="AF124" s="345">
        <v>16.318614950142411</v>
      </c>
      <c r="AG124" s="345">
        <v>30173000</v>
      </c>
      <c r="AH124" s="345">
        <v>16389000</v>
      </c>
      <c r="AI124" s="345">
        <v>0</v>
      </c>
      <c r="AJ124" s="345">
        <v>46562000</v>
      </c>
      <c r="AK124" s="345">
        <v>43658000</v>
      </c>
      <c r="AL124" s="352">
        <v>0</v>
      </c>
      <c r="AM124" s="352">
        <v>0</v>
      </c>
      <c r="AN124" s="352">
        <v>93.763154503672524</v>
      </c>
      <c r="AO124" s="352">
        <v>100</v>
      </c>
      <c r="AP124" s="352">
        <v>23.381162568835599</v>
      </c>
      <c r="AQ124" s="352">
        <v>-16749000</v>
      </c>
      <c r="AR124" s="352">
        <v>-38.364102799028814</v>
      </c>
      <c r="AS124" s="352">
        <v>-7.0625476186931877</v>
      </c>
    </row>
    <row r="125" spans="1:45" ht="21" customHeight="1" x14ac:dyDescent="0.15">
      <c r="A125" s="378">
        <v>231140203006</v>
      </c>
      <c r="B125" s="347" t="s">
        <v>54</v>
      </c>
      <c r="C125" s="347" t="s">
        <v>56</v>
      </c>
      <c r="D125" s="347" t="s">
        <v>64</v>
      </c>
      <c r="E125" s="347" t="s">
        <v>56</v>
      </c>
      <c r="F125" s="347" t="s">
        <v>61</v>
      </c>
      <c r="G125" s="350" t="s">
        <v>898</v>
      </c>
      <c r="H125" s="350" t="s">
        <v>888</v>
      </c>
      <c r="I125" s="350" t="s">
        <v>888</v>
      </c>
      <c r="J125" s="371">
        <v>0</v>
      </c>
      <c r="K125" s="371">
        <v>0</v>
      </c>
      <c r="L125" s="371">
        <v>3284000</v>
      </c>
      <c r="M125" s="371">
        <v>3284000</v>
      </c>
      <c r="N125" s="371">
        <v>3284000</v>
      </c>
      <c r="O125" s="384">
        <f t="shared" si="19"/>
        <v>1</v>
      </c>
      <c r="P125" s="371">
        <v>0</v>
      </c>
      <c r="Q125" s="371">
        <v>0</v>
      </c>
      <c r="R125" s="371">
        <v>0</v>
      </c>
      <c r="S125" s="372">
        <f t="shared" si="18"/>
        <v>3284000</v>
      </c>
      <c r="T125" s="350" t="s">
        <v>897</v>
      </c>
      <c r="U125" s="350" t="s">
        <v>752</v>
      </c>
      <c r="V125" s="350" t="s">
        <v>889</v>
      </c>
      <c r="W125" s="359" t="s">
        <v>1041</v>
      </c>
      <c r="X125" s="366" t="s">
        <v>1041</v>
      </c>
      <c r="Y125" s="366" t="s">
        <v>1041</v>
      </c>
      <c r="Z125" s="366" t="s">
        <v>1041</v>
      </c>
      <c r="AA125" s="387" t="e">
        <f t="shared" si="20"/>
        <v>#VALUE!</v>
      </c>
      <c r="AB125" s="345">
        <v>3284000</v>
      </c>
      <c r="AC125" s="345">
        <v>0</v>
      </c>
      <c r="AD125" s="345">
        <v>100</v>
      </c>
      <c r="AE125" s="345">
        <v>100</v>
      </c>
      <c r="AF125" s="345">
        <v>1.9915393175616962</v>
      </c>
      <c r="AG125" s="345">
        <v>0</v>
      </c>
      <c r="AH125" s="345">
        <v>0</v>
      </c>
      <c r="AI125" s="345">
        <v>0</v>
      </c>
      <c r="AJ125" s="345">
        <v>0</v>
      </c>
      <c r="AK125" s="345">
        <v>0</v>
      </c>
      <c r="AL125" s="352">
        <v>0</v>
      </c>
      <c r="AM125" s="352">
        <v>0</v>
      </c>
      <c r="AN125" s="352" t="s">
        <v>38</v>
      </c>
      <c r="AO125" s="352" t="s">
        <v>38</v>
      </c>
      <c r="AP125" s="352">
        <v>0</v>
      </c>
      <c r="AQ125" s="352">
        <v>3284000</v>
      </c>
      <c r="AR125" s="352" t="s">
        <v>193</v>
      </c>
      <c r="AS125" s="352">
        <v>1.9915393175616962</v>
      </c>
    </row>
    <row r="126" spans="1:45" ht="21" customHeight="1" x14ac:dyDescent="0.15">
      <c r="A126" s="378">
        <v>231140204001</v>
      </c>
      <c r="B126" s="347" t="s">
        <v>54</v>
      </c>
      <c r="C126" s="347" t="s">
        <v>56</v>
      </c>
      <c r="D126" s="347" t="s">
        <v>59</v>
      </c>
      <c r="E126" s="347" t="s">
        <v>40</v>
      </c>
      <c r="F126" s="347" t="s">
        <v>61</v>
      </c>
      <c r="G126" s="350" t="s">
        <v>265</v>
      </c>
      <c r="H126" s="350" t="s">
        <v>253</v>
      </c>
      <c r="I126" s="350" t="s">
        <v>253</v>
      </c>
      <c r="J126" s="371">
        <v>0</v>
      </c>
      <c r="K126" s="371">
        <v>0</v>
      </c>
      <c r="L126" s="371">
        <v>0</v>
      </c>
      <c r="M126" s="371">
        <v>0</v>
      </c>
      <c r="N126" s="371">
        <v>0</v>
      </c>
      <c r="O126" s="384" t="e">
        <f t="shared" si="19"/>
        <v>#DIV/0!</v>
      </c>
      <c r="P126" s="371">
        <v>0</v>
      </c>
      <c r="Q126" s="371">
        <v>0</v>
      </c>
      <c r="R126" s="371">
        <v>16533000</v>
      </c>
      <c r="S126" s="371">
        <f t="shared" si="18"/>
        <v>-16533000</v>
      </c>
      <c r="T126" s="377" t="s">
        <v>1044</v>
      </c>
      <c r="U126" s="350"/>
      <c r="V126" s="350" t="s">
        <v>266</v>
      </c>
      <c r="W126" s="350"/>
      <c r="X126" s="347"/>
      <c r="Y126" s="347"/>
      <c r="Z126" s="347"/>
      <c r="AA126" s="363" t="e">
        <f t="shared" si="20"/>
        <v>#DIV/0!</v>
      </c>
      <c r="AB126" s="345">
        <v>0</v>
      </c>
      <c r="AC126" s="345">
        <v>0</v>
      </c>
      <c r="AD126" s="345" t="s">
        <v>38</v>
      </c>
      <c r="AE126" s="345" t="s">
        <v>38</v>
      </c>
      <c r="AF126" s="345">
        <v>0</v>
      </c>
      <c r="AG126" s="345">
        <v>5750000</v>
      </c>
      <c r="AH126" s="345">
        <v>-2846000</v>
      </c>
      <c r="AI126" s="345">
        <v>13629000</v>
      </c>
      <c r="AJ126" s="345">
        <v>16533000</v>
      </c>
      <c r="AK126" s="345">
        <v>16533000</v>
      </c>
      <c r="AL126" s="345">
        <v>0</v>
      </c>
      <c r="AM126" s="345">
        <v>0</v>
      </c>
      <c r="AN126" s="345">
        <v>100</v>
      </c>
      <c r="AO126" s="345">
        <v>100</v>
      </c>
      <c r="AP126" s="345">
        <v>22.017868313171196</v>
      </c>
      <c r="AQ126" s="345">
        <v>-16533000</v>
      </c>
      <c r="AR126" s="345" t="s">
        <v>179</v>
      </c>
      <c r="AS126" s="345">
        <v>-22.017868313171196</v>
      </c>
    </row>
    <row r="127" spans="1:45" ht="21" customHeight="1" x14ac:dyDescent="0.15">
      <c r="A127" s="378">
        <v>231140204002</v>
      </c>
      <c r="B127" s="347" t="s">
        <v>54</v>
      </c>
      <c r="C127" s="347" t="s">
        <v>56</v>
      </c>
      <c r="D127" s="347" t="s">
        <v>59</v>
      </c>
      <c r="E127" s="347" t="s">
        <v>40</v>
      </c>
      <c r="F127" s="347" t="s">
        <v>44</v>
      </c>
      <c r="G127" s="350" t="s">
        <v>267</v>
      </c>
      <c r="H127" s="350" t="s">
        <v>253</v>
      </c>
      <c r="I127" s="350" t="s">
        <v>253</v>
      </c>
      <c r="J127" s="371">
        <v>0</v>
      </c>
      <c r="K127" s="371">
        <v>0</v>
      </c>
      <c r="L127" s="371">
        <v>0</v>
      </c>
      <c r="M127" s="371">
        <v>0</v>
      </c>
      <c r="N127" s="371">
        <v>0</v>
      </c>
      <c r="O127" s="384" t="e">
        <f t="shared" si="19"/>
        <v>#DIV/0!</v>
      </c>
      <c r="P127" s="371">
        <v>0</v>
      </c>
      <c r="Q127" s="371">
        <v>0</v>
      </c>
      <c r="R127" s="371">
        <v>907000</v>
      </c>
      <c r="S127" s="371">
        <f t="shared" si="18"/>
        <v>-907000</v>
      </c>
      <c r="T127" s="350" t="s">
        <v>1044</v>
      </c>
      <c r="U127" s="350"/>
      <c r="V127" s="350" t="s">
        <v>266</v>
      </c>
      <c r="W127" s="350"/>
      <c r="X127" s="347"/>
      <c r="Y127" s="347"/>
      <c r="Z127" s="347"/>
      <c r="AA127" s="363" t="e">
        <f t="shared" si="20"/>
        <v>#DIV/0!</v>
      </c>
      <c r="AB127" s="345">
        <v>0</v>
      </c>
      <c r="AC127" s="345">
        <v>0</v>
      </c>
      <c r="AD127" s="345" t="s">
        <v>38</v>
      </c>
      <c r="AE127" s="345" t="s">
        <v>38</v>
      </c>
      <c r="AF127" s="345">
        <v>0</v>
      </c>
      <c r="AG127" s="345">
        <v>1184000</v>
      </c>
      <c r="AH127" s="345">
        <v>-277000</v>
      </c>
      <c r="AI127" s="345">
        <v>0</v>
      </c>
      <c r="AJ127" s="345">
        <v>907000</v>
      </c>
      <c r="AK127" s="345">
        <v>907000</v>
      </c>
      <c r="AL127" s="345">
        <v>0</v>
      </c>
      <c r="AM127" s="345">
        <v>0</v>
      </c>
      <c r="AN127" s="345">
        <v>100</v>
      </c>
      <c r="AO127" s="345">
        <v>100</v>
      </c>
      <c r="AP127" s="345">
        <v>1.2078997495945245</v>
      </c>
      <c r="AQ127" s="345">
        <v>-907000</v>
      </c>
      <c r="AR127" s="345" t="s">
        <v>179</v>
      </c>
      <c r="AS127" s="345">
        <v>-1.2078997495945245</v>
      </c>
    </row>
    <row r="128" spans="1:45" ht="21" customHeight="1" x14ac:dyDescent="0.15">
      <c r="A128" s="378">
        <v>231140204003</v>
      </c>
      <c r="B128" s="347" t="s">
        <v>54</v>
      </c>
      <c r="C128" s="347" t="s">
        <v>56</v>
      </c>
      <c r="D128" s="347" t="s">
        <v>59</v>
      </c>
      <c r="E128" s="347" t="s">
        <v>40</v>
      </c>
      <c r="F128" s="347" t="s">
        <v>127</v>
      </c>
      <c r="G128" s="350" t="s">
        <v>268</v>
      </c>
      <c r="H128" s="350" t="s">
        <v>253</v>
      </c>
      <c r="I128" s="350" t="s">
        <v>253</v>
      </c>
      <c r="J128" s="371">
        <v>9043000</v>
      </c>
      <c r="K128" s="371">
        <v>213000</v>
      </c>
      <c r="L128" s="371">
        <v>0</v>
      </c>
      <c r="M128" s="371">
        <v>9256000</v>
      </c>
      <c r="N128" s="371">
        <v>1118185</v>
      </c>
      <c r="O128" s="384">
        <f t="shared" si="19"/>
        <v>0.12080650388936906</v>
      </c>
      <c r="P128" s="371">
        <v>0</v>
      </c>
      <c r="Q128" s="371">
        <v>0</v>
      </c>
      <c r="R128" s="371">
        <v>21928154</v>
      </c>
      <c r="S128" s="371">
        <f t="shared" si="18"/>
        <v>-20809969</v>
      </c>
      <c r="T128" s="350" t="s">
        <v>269</v>
      </c>
      <c r="U128" s="350"/>
      <c r="V128" s="350" t="s">
        <v>270</v>
      </c>
      <c r="W128" s="350"/>
      <c r="X128" s="347"/>
      <c r="Y128" s="347"/>
      <c r="Z128" s="347"/>
      <c r="AA128" s="363" t="e">
        <f t="shared" si="20"/>
        <v>#DIV/0!</v>
      </c>
      <c r="AB128" s="345">
        <v>1118185</v>
      </c>
      <c r="AC128" s="345">
        <v>-8137815</v>
      </c>
      <c r="AD128" s="345">
        <v>12.080650388936906</v>
      </c>
      <c r="AE128" s="345">
        <v>100</v>
      </c>
      <c r="AF128" s="345">
        <v>3.1052297385693062</v>
      </c>
      <c r="AG128" s="345">
        <v>5115000</v>
      </c>
      <c r="AH128" s="345">
        <v>-1002000</v>
      </c>
      <c r="AI128" s="345">
        <v>17815154</v>
      </c>
      <c r="AJ128" s="345">
        <v>21928154</v>
      </c>
      <c r="AK128" s="345">
        <v>21928154</v>
      </c>
      <c r="AL128" s="345">
        <v>0</v>
      </c>
      <c r="AM128" s="345">
        <v>0</v>
      </c>
      <c r="AN128" s="345">
        <v>100</v>
      </c>
      <c r="AO128" s="345">
        <v>100</v>
      </c>
      <c r="AP128" s="345">
        <v>29.202879521135799</v>
      </c>
      <c r="AQ128" s="345">
        <v>-20809969</v>
      </c>
      <c r="AR128" s="345">
        <v>-94.900687946646116</v>
      </c>
      <c r="AS128" s="345">
        <v>-26.097649782566492</v>
      </c>
    </row>
    <row r="129" spans="1:45" ht="21" customHeight="1" x14ac:dyDescent="0.15">
      <c r="A129" s="378">
        <v>231140205001</v>
      </c>
      <c r="B129" s="363" t="s">
        <v>54</v>
      </c>
      <c r="C129" s="363" t="s">
        <v>56</v>
      </c>
      <c r="D129" s="363" t="s">
        <v>62</v>
      </c>
      <c r="E129" s="363" t="s">
        <v>40</v>
      </c>
      <c r="F129" s="363" t="s">
        <v>61</v>
      </c>
      <c r="G129" s="358" t="s">
        <v>357</v>
      </c>
      <c r="H129" s="358" t="s">
        <v>328</v>
      </c>
      <c r="I129" s="358" t="s">
        <v>328</v>
      </c>
      <c r="J129" s="371">
        <v>13000</v>
      </c>
      <c r="K129" s="371">
        <v>-5000</v>
      </c>
      <c r="L129" s="371">
        <v>0</v>
      </c>
      <c r="M129" s="371">
        <v>8000</v>
      </c>
      <c r="N129" s="371">
        <v>8000</v>
      </c>
      <c r="O129" s="384">
        <f t="shared" si="19"/>
        <v>1</v>
      </c>
      <c r="P129" s="371">
        <v>0</v>
      </c>
      <c r="Q129" s="371">
        <v>0</v>
      </c>
      <c r="R129" s="371">
        <v>62000</v>
      </c>
      <c r="S129" s="371">
        <f t="shared" ref="S129:S190" si="29">N129-R129</f>
        <v>-54000</v>
      </c>
      <c r="T129" s="350" t="s">
        <v>358</v>
      </c>
      <c r="U129" s="358" t="s">
        <v>330</v>
      </c>
      <c r="V129" s="350" t="s">
        <v>359</v>
      </c>
      <c r="W129" s="358"/>
      <c r="X129" s="363"/>
      <c r="Y129" s="363"/>
      <c r="Z129" s="363"/>
      <c r="AA129" s="363" t="e">
        <f t="shared" si="20"/>
        <v>#DIV/0!</v>
      </c>
      <c r="AB129" s="344">
        <v>8000</v>
      </c>
      <c r="AC129" s="344">
        <v>0</v>
      </c>
      <c r="AD129" s="344">
        <f>IF(OR(N129="", M129="", M129=0), "", N129/M129*100)</f>
        <v>100</v>
      </c>
      <c r="AE129" s="344">
        <f>IF(OR(N129="", AB129="", AB129=0), "", N129/AB129*100)</f>
        <v>100</v>
      </c>
      <c r="AF129" s="344" t="str">
        <f>IF(OR(N129="", N387="", N387=0), "", N129/#REF!*100)</f>
        <v/>
      </c>
      <c r="AG129" s="344">
        <v>101000</v>
      </c>
      <c r="AH129" s="344">
        <v>-39000</v>
      </c>
      <c r="AI129" s="344">
        <v>0</v>
      </c>
      <c r="AJ129" s="344">
        <v>62000</v>
      </c>
      <c r="AK129" s="344">
        <v>62000</v>
      </c>
      <c r="AL129" s="344">
        <v>0</v>
      </c>
      <c r="AM129" s="344">
        <v>0</v>
      </c>
      <c r="AN129" s="344">
        <f>IF(OR(R129="", AJ129="", AJ129=0), "", R129/AJ129*100)</f>
        <v>100</v>
      </c>
      <c r="AO129" s="344">
        <f>IF(OR(R129="", AK129="", AK129=0), "", R129/AK129*100)</f>
        <v>100</v>
      </c>
      <c r="AP129" s="344" t="str">
        <f>IF(OR(R129="", R387="", R387=0), "", R129/#REF!*100)</f>
        <v/>
      </c>
      <c r="AQ129" s="344">
        <v>-54000</v>
      </c>
      <c r="AR129" s="344">
        <f>IF(AQ129=0, 0, IF(AND(OR(N129="", N129=0), R129&lt;&gt;"", R129&lt;&gt;0), "皆減", IF(AND(OR(R129="", R129=0), N129&lt;&gt;"", N129&lt;&gt;0), "皆増", AQ129/R129*100)))</f>
        <v>-87.096774193548384</v>
      </c>
      <c r="AS129" s="344" t="str">
        <f>IF(AF129="", IF(AP129="", "", 0-AP129), IF(AP129="", AF129, AF129-AP129))</f>
        <v/>
      </c>
    </row>
    <row r="130" spans="1:45" ht="21" customHeight="1" x14ac:dyDescent="0.15">
      <c r="A130" s="378">
        <v>231140205002</v>
      </c>
      <c r="B130" s="363" t="s">
        <v>54</v>
      </c>
      <c r="C130" s="363" t="s">
        <v>56</v>
      </c>
      <c r="D130" s="363" t="s">
        <v>62</v>
      </c>
      <c r="E130" s="363" t="s">
        <v>40</v>
      </c>
      <c r="F130" s="363" t="s">
        <v>124</v>
      </c>
      <c r="G130" s="358" t="s">
        <v>360</v>
      </c>
      <c r="H130" s="358" t="s">
        <v>328</v>
      </c>
      <c r="I130" s="358" t="s">
        <v>328</v>
      </c>
      <c r="J130" s="371">
        <v>131000</v>
      </c>
      <c r="K130" s="371">
        <v>-84000</v>
      </c>
      <c r="L130" s="371">
        <v>0</v>
      </c>
      <c r="M130" s="371">
        <v>47000</v>
      </c>
      <c r="N130" s="371">
        <v>47000</v>
      </c>
      <c r="O130" s="384">
        <f t="shared" ref="O130:O191" si="30">N130/M130</f>
        <v>1</v>
      </c>
      <c r="P130" s="371">
        <v>0</v>
      </c>
      <c r="Q130" s="371">
        <v>0</v>
      </c>
      <c r="R130" s="371">
        <v>22000</v>
      </c>
      <c r="S130" s="371">
        <f t="shared" si="29"/>
        <v>25000</v>
      </c>
      <c r="T130" s="350" t="s">
        <v>361</v>
      </c>
      <c r="U130" s="358" t="s">
        <v>330</v>
      </c>
      <c r="V130" s="350" t="s">
        <v>362</v>
      </c>
      <c r="W130" s="358"/>
      <c r="X130" s="363"/>
      <c r="Y130" s="363"/>
      <c r="Z130" s="363"/>
      <c r="AA130" s="363" t="e">
        <f t="shared" si="20"/>
        <v>#DIV/0!</v>
      </c>
      <c r="AB130" s="344">
        <v>47000</v>
      </c>
      <c r="AC130" s="344">
        <v>0</v>
      </c>
      <c r="AD130" s="344">
        <f>IF(OR(N130="", M130="", M130=0), "", N130/M130*100)</f>
        <v>100</v>
      </c>
      <c r="AE130" s="344">
        <f>IF(OR(N130="", AB130="", AB130=0), "", N130/AB130*100)</f>
        <v>100</v>
      </c>
      <c r="AF130" s="344" t="str">
        <f>IF(OR(N130="", N387="", N387=0), "", N130/#REF!*100)</f>
        <v/>
      </c>
      <c r="AG130" s="344">
        <v>178000</v>
      </c>
      <c r="AH130" s="344">
        <v>-153000</v>
      </c>
      <c r="AI130" s="344">
        <v>0</v>
      </c>
      <c r="AJ130" s="344">
        <v>25000</v>
      </c>
      <c r="AK130" s="344">
        <v>22000</v>
      </c>
      <c r="AL130" s="344">
        <v>0</v>
      </c>
      <c r="AM130" s="344">
        <v>0</v>
      </c>
      <c r="AN130" s="344">
        <f>IF(OR(R130="", AJ130="", AJ130=0), "", R130/AJ130*100)</f>
        <v>88</v>
      </c>
      <c r="AO130" s="344">
        <f>IF(OR(R130="", AK130="", AK130=0), "", R130/AK130*100)</f>
        <v>100</v>
      </c>
      <c r="AP130" s="344" t="str">
        <f>IF(OR(R130="", R387="", R387=0), "", R130/#REF!*100)</f>
        <v/>
      </c>
      <c r="AQ130" s="344">
        <v>25000</v>
      </c>
      <c r="AR130" s="344">
        <f>IF(AQ130=0, 0, IF(AND(OR(N130="", N130=0), R130&lt;&gt;"", R130&lt;&gt;0), "皆減", IF(AND(OR(R130="", R130=0), N130&lt;&gt;"", N130&lt;&gt;0), "皆増", AQ130/R130*100)))</f>
        <v>113.63636363636364</v>
      </c>
      <c r="AS130" s="344" t="str">
        <f>IF(AF130="", IF(AP130="", "", 0-AP130), IF(AP130="", AF130, AF130-AP130))</f>
        <v/>
      </c>
    </row>
    <row r="131" spans="1:45" ht="21" customHeight="1" x14ac:dyDescent="0.15">
      <c r="A131" s="378">
        <v>231140205003</v>
      </c>
      <c r="B131" s="363" t="s">
        <v>54</v>
      </c>
      <c r="C131" s="363" t="s">
        <v>56</v>
      </c>
      <c r="D131" s="363" t="s">
        <v>62</v>
      </c>
      <c r="E131" s="363" t="s">
        <v>56</v>
      </c>
      <c r="F131" s="363" t="s">
        <v>52</v>
      </c>
      <c r="G131" s="358" t="s">
        <v>363</v>
      </c>
      <c r="H131" s="358" t="s">
        <v>328</v>
      </c>
      <c r="I131" s="358" t="s">
        <v>328</v>
      </c>
      <c r="J131" s="371">
        <v>0</v>
      </c>
      <c r="K131" s="371">
        <v>126000</v>
      </c>
      <c r="L131" s="371">
        <v>0</v>
      </c>
      <c r="M131" s="371">
        <v>126000</v>
      </c>
      <c r="N131" s="371">
        <v>126000</v>
      </c>
      <c r="O131" s="384">
        <f t="shared" si="30"/>
        <v>1</v>
      </c>
      <c r="P131" s="371">
        <v>0</v>
      </c>
      <c r="Q131" s="371">
        <v>0</v>
      </c>
      <c r="R131" s="371">
        <v>36000</v>
      </c>
      <c r="S131" s="371">
        <f t="shared" si="29"/>
        <v>90000</v>
      </c>
      <c r="T131" s="358" t="s">
        <v>364</v>
      </c>
      <c r="U131" s="358" t="s">
        <v>330</v>
      </c>
      <c r="V131" s="358" t="s">
        <v>365</v>
      </c>
      <c r="W131" s="358"/>
      <c r="X131" s="363"/>
      <c r="Y131" s="363"/>
      <c r="Z131" s="363"/>
      <c r="AA131" s="363" t="e">
        <f t="shared" ref="AA131:AA192" si="31">N131/Y131</f>
        <v>#DIV/0!</v>
      </c>
      <c r="AB131" s="344">
        <v>126000</v>
      </c>
      <c r="AC131" s="344">
        <v>0</v>
      </c>
      <c r="AD131" s="344">
        <f>IF(OR(N131="", M131="", M131=0), "", N131/M131*100)</f>
        <v>100</v>
      </c>
      <c r="AE131" s="344">
        <f>IF(OR(N131="", AB131="", AB131=0), "", N131/AB131*100)</f>
        <v>100</v>
      </c>
      <c r="AF131" s="344" t="str">
        <f>IF(OR(N131="", N387="", N387=0), "", N131/#REF!*100)</f>
        <v/>
      </c>
      <c r="AG131" s="344">
        <v>0</v>
      </c>
      <c r="AH131" s="344">
        <v>36000</v>
      </c>
      <c r="AI131" s="344">
        <v>0</v>
      </c>
      <c r="AJ131" s="344">
        <v>36000</v>
      </c>
      <c r="AK131" s="344">
        <v>36000</v>
      </c>
      <c r="AL131" s="344">
        <v>0</v>
      </c>
      <c r="AM131" s="344">
        <v>0</v>
      </c>
      <c r="AN131" s="344">
        <f>IF(OR(R131="", AJ131="", AJ131=0), "", R131/AJ131*100)</f>
        <v>100</v>
      </c>
      <c r="AO131" s="344">
        <f>IF(OR(R131="", AK131="", AK131=0), "", R131/AK131*100)</f>
        <v>100</v>
      </c>
      <c r="AP131" s="344" t="str">
        <f>IF(OR(R131="", R387="", R387=0), "", R131/#REF!*100)</f>
        <v/>
      </c>
      <c r="AQ131" s="344">
        <v>90000</v>
      </c>
      <c r="AR131" s="344">
        <f>IF(AQ131=0, 0, IF(AND(OR(N131="", N131=0), R131&lt;&gt;"", R131&lt;&gt;0), "皆減", IF(AND(OR(R131="", R131=0), N131&lt;&gt;"", N131&lt;&gt;0), "皆増", AQ131/R131*100)))</f>
        <v>250</v>
      </c>
      <c r="AS131" s="344" t="str">
        <f>IF(AF131="", IF(AP131="", "", 0-AP131), IF(AP131="", AF131, AF131-AP131))</f>
        <v/>
      </c>
    </row>
    <row r="132" spans="1:45" ht="21" customHeight="1" x14ac:dyDescent="0.15">
      <c r="A132" s="378">
        <v>231140301001</v>
      </c>
      <c r="B132" s="347" t="s">
        <v>54</v>
      </c>
      <c r="C132" s="347" t="s">
        <v>64</v>
      </c>
      <c r="D132" s="347" t="s">
        <v>40</v>
      </c>
      <c r="E132" s="347" t="s">
        <v>40</v>
      </c>
      <c r="F132" s="347" t="s">
        <v>61</v>
      </c>
      <c r="G132" s="350" t="s">
        <v>712</v>
      </c>
      <c r="H132" s="350" t="s">
        <v>622</v>
      </c>
      <c r="I132" s="350" t="s">
        <v>622</v>
      </c>
      <c r="J132" s="371">
        <v>38000</v>
      </c>
      <c r="K132" s="371">
        <v>7000</v>
      </c>
      <c r="L132" s="371">
        <v>0</v>
      </c>
      <c r="M132" s="371">
        <v>45000</v>
      </c>
      <c r="N132" s="371">
        <v>45000</v>
      </c>
      <c r="O132" s="384">
        <f t="shared" si="30"/>
        <v>1</v>
      </c>
      <c r="P132" s="371">
        <v>0</v>
      </c>
      <c r="Q132" s="371">
        <v>0</v>
      </c>
      <c r="R132" s="371">
        <v>45000</v>
      </c>
      <c r="S132" s="372">
        <f t="shared" si="29"/>
        <v>0</v>
      </c>
      <c r="T132" s="350" t="s">
        <v>713</v>
      </c>
      <c r="U132" s="350" t="s">
        <v>1041</v>
      </c>
      <c r="V132" s="350" t="s">
        <v>1041</v>
      </c>
      <c r="W132" s="350" t="s">
        <v>1041</v>
      </c>
      <c r="X132" s="347"/>
      <c r="Y132" s="347"/>
      <c r="Z132" s="347"/>
      <c r="AA132" s="363" t="e">
        <f t="shared" si="31"/>
        <v>#DIV/0!</v>
      </c>
      <c r="AB132" s="345">
        <v>45000</v>
      </c>
      <c r="AC132" s="345">
        <v>0</v>
      </c>
      <c r="AD132" s="345">
        <v>100</v>
      </c>
      <c r="AE132" s="345">
        <v>100</v>
      </c>
      <c r="AF132" s="345">
        <v>4.5505926932093805E-3</v>
      </c>
      <c r="AG132" s="345">
        <v>38000</v>
      </c>
      <c r="AH132" s="345">
        <v>7000</v>
      </c>
      <c r="AI132" s="345">
        <v>0</v>
      </c>
      <c r="AJ132" s="345">
        <v>45000</v>
      </c>
      <c r="AK132" s="345">
        <v>45000</v>
      </c>
      <c r="AL132" s="346">
        <v>0</v>
      </c>
      <c r="AM132" s="346">
        <v>0</v>
      </c>
      <c r="AN132" s="346">
        <v>100</v>
      </c>
      <c r="AO132" s="346">
        <v>100</v>
      </c>
      <c r="AP132" s="346">
        <v>4.7219175751763744E-3</v>
      </c>
      <c r="AQ132" s="346">
        <v>0</v>
      </c>
      <c r="AR132" s="346">
        <v>0</v>
      </c>
      <c r="AS132" s="346">
        <v>-1.7132488196699384E-4</v>
      </c>
    </row>
    <row r="133" spans="1:45" ht="21" customHeight="1" x14ac:dyDescent="0.15">
      <c r="A133" s="378">
        <v>231140301002</v>
      </c>
      <c r="B133" s="347" t="s">
        <v>54</v>
      </c>
      <c r="C133" s="347" t="s">
        <v>64</v>
      </c>
      <c r="D133" s="347" t="s">
        <v>40</v>
      </c>
      <c r="E133" s="347" t="s">
        <v>40</v>
      </c>
      <c r="F133" s="347" t="s">
        <v>124</v>
      </c>
      <c r="G133" s="350" t="s">
        <v>714</v>
      </c>
      <c r="H133" s="350" t="s">
        <v>622</v>
      </c>
      <c r="I133" s="350" t="s">
        <v>622</v>
      </c>
      <c r="J133" s="371">
        <v>165000</v>
      </c>
      <c r="K133" s="371">
        <v>0</v>
      </c>
      <c r="L133" s="371">
        <v>0</v>
      </c>
      <c r="M133" s="371">
        <v>165000</v>
      </c>
      <c r="N133" s="371">
        <v>184000</v>
      </c>
      <c r="O133" s="384">
        <f t="shared" si="30"/>
        <v>1.1151515151515152</v>
      </c>
      <c r="P133" s="371">
        <v>0</v>
      </c>
      <c r="Q133" s="371">
        <v>0</v>
      </c>
      <c r="R133" s="371">
        <v>180000</v>
      </c>
      <c r="S133" s="372">
        <f t="shared" si="29"/>
        <v>4000</v>
      </c>
      <c r="T133" s="350" t="s">
        <v>715</v>
      </c>
      <c r="U133" s="350" t="s">
        <v>1041</v>
      </c>
      <c r="V133" s="350" t="s">
        <v>1041</v>
      </c>
      <c r="W133" s="350" t="s">
        <v>1041</v>
      </c>
      <c r="X133" s="347"/>
      <c r="Y133" s="347"/>
      <c r="Z133" s="347"/>
      <c r="AA133" s="363" t="e">
        <f t="shared" si="31"/>
        <v>#DIV/0!</v>
      </c>
      <c r="AB133" s="345">
        <v>184000</v>
      </c>
      <c r="AC133" s="345">
        <v>19000</v>
      </c>
      <c r="AD133" s="345">
        <v>111.51515151515153</v>
      </c>
      <c r="AE133" s="345">
        <v>100</v>
      </c>
      <c r="AF133" s="345">
        <v>1.8606867901122801E-2</v>
      </c>
      <c r="AG133" s="345">
        <v>166000</v>
      </c>
      <c r="AH133" s="345">
        <v>0</v>
      </c>
      <c r="AI133" s="345">
        <v>0</v>
      </c>
      <c r="AJ133" s="345">
        <v>166000</v>
      </c>
      <c r="AK133" s="345">
        <v>180000</v>
      </c>
      <c r="AL133" s="346">
        <v>0</v>
      </c>
      <c r="AM133" s="346">
        <v>0</v>
      </c>
      <c r="AN133" s="346">
        <v>108.43373493975903</v>
      </c>
      <c r="AO133" s="346">
        <v>100</v>
      </c>
      <c r="AP133" s="346">
        <v>1.8887670300705497E-2</v>
      </c>
      <c r="AQ133" s="346">
        <v>4000</v>
      </c>
      <c r="AR133" s="346">
        <v>2.2222222222222223</v>
      </c>
      <c r="AS133" s="346">
        <v>-2.8080239958269693E-4</v>
      </c>
    </row>
    <row r="134" spans="1:45" ht="21" customHeight="1" x14ac:dyDescent="0.15">
      <c r="A134" s="378">
        <v>231140302001</v>
      </c>
      <c r="B134" s="347" t="s">
        <v>54</v>
      </c>
      <c r="C134" s="347" t="s">
        <v>64</v>
      </c>
      <c r="D134" s="347" t="s">
        <v>56</v>
      </c>
      <c r="E134" s="347" t="s">
        <v>40</v>
      </c>
      <c r="F134" s="347" t="s">
        <v>61</v>
      </c>
      <c r="G134" s="350" t="s">
        <v>716</v>
      </c>
      <c r="H134" s="350" t="s">
        <v>622</v>
      </c>
      <c r="I134" s="350" t="s">
        <v>622</v>
      </c>
      <c r="J134" s="371">
        <v>2477000</v>
      </c>
      <c r="K134" s="371">
        <v>0</v>
      </c>
      <c r="L134" s="371">
        <v>0</v>
      </c>
      <c r="M134" s="371">
        <v>2477000</v>
      </c>
      <c r="N134" s="371">
        <v>1973415</v>
      </c>
      <c r="O134" s="384">
        <f t="shared" si="30"/>
        <v>0.79669559951554303</v>
      </c>
      <c r="P134" s="371">
        <v>0</v>
      </c>
      <c r="Q134" s="371">
        <v>0</v>
      </c>
      <c r="R134" s="371">
        <v>1942109</v>
      </c>
      <c r="S134" s="372">
        <f t="shared" si="29"/>
        <v>31306</v>
      </c>
      <c r="T134" s="350" t="s">
        <v>717</v>
      </c>
      <c r="U134" s="350" t="s">
        <v>1041</v>
      </c>
      <c r="V134" s="350" t="s">
        <v>1041</v>
      </c>
      <c r="W134" s="350" t="s">
        <v>1041</v>
      </c>
      <c r="X134" s="347"/>
      <c r="Y134" s="347"/>
      <c r="Z134" s="347"/>
      <c r="AA134" s="363" t="e">
        <f t="shared" si="31"/>
        <v>#DIV/0!</v>
      </c>
      <c r="AB134" s="345">
        <v>1973415</v>
      </c>
      <c r="AC134" s="345">
        <v>-503585</v>
      </c>
      <c r="AD134" s="345">
        <v>79.669559951554305</v>
      </c>
      <c r="AE134" s="345">
        <v>100</v>
      </c>
      <c r="AF134" s="345">
        <v>0.19956017510377311</v>
      </c>
      <c r="AG134" s="345">
        <v>2136000</v>
      </c>
      <c r="AH134" s="345">
        <v>327000</v>
      </c>
      <c r="AI134" s="345">
        <v>0</v>
      </c>
      <c r="AJ134" s="345">
        <v>2463000</v>
      </c>
      <c r="AK134" s="345">
        <v>1942109</v>
      </c>
      <c r="AL134" s="346">
        <v>0</v>
      </c>
      <c r="AM134" s="346">
        <v>0</v>
      </c>
      <c r="AN134" s="346">
        <v>78.851360129922853</v>
      </c>
      <c r="AO134" s="346">
        <v>100</v>
      </c>
      <c r="AP134" s="346">
        <v>0.20378841377796031</v>
      </c>
      <c r="AQ134" s="346">
        <v>31306</v>
      </c>
      <c r="AR134" s="346">
        <v>1.611958958019349</v>
      </c>
      <c r="AS134" s="346">
        <v>-4.2282386741872013E-3</v>
      </c>
    </row>
    <row r="135" spans="1:45" ht="21" customHeight="1" x14ac:dyDescent="0.15">
      <c r="A135" s="378">
        <v>231140302002</v>
      </c>
      <c r="B135" s="347" t="s">
        <v>54</v>
      </c>
      <c r="C135" s="347" t="s">
        <v>64</v>
      </c>
      <c r="D135" s="347" t="s">
        <v>56</v>
      </c>
      <c r="E135" s="347" t="s">
        <v>40</v>
      </c>
      <c r="F135" s="347" t="s">
        <v>124</v>
      </c>
      <c r="G135" s="350" t="s">
        <v>718</v>
      </c>
      <c r="H135" s="350" t="s">
        <v>622</v>
      </c>
      <c r="I135" s="350" t="s">
        <v>622</v>
      </c>
      <c r="J135" s="371">
        <v>181000</v>
      </c>
      <c r="K135" s="371">
        <v>0</v>
      </c>
      <c r="L135" s="371">
        <v>0</v>
      </c>
      <c r="M135" s="371">
        <v>181000</v>
      </c>
      <c r="N135" s="371">
        <v>197140</v>
      </c>
      <c r="O135" s="384">
        <f t="shared" si="30"/>
        <v>1.0891712707182319</v>
      </c>
      <c r="P135" s="371">
        <v>0</v>
      </c>
      <c r="Q135" s="371">
        <v>0</v>
      </c>
      <c r="R135" s="371">
        <v>213781</v>
      </c>
      <c r="S135" s="372">
        <f t="shared" si="29"/>
        <v>-16641</v>
      </c>
      <c r="T135" s="350" t="s">
        <v>719</v>
      </c>
      <c r="U135" s="350" t="s">
        <v>1041</v>
      </c>
      <c r="V135" s="350" t="s">
        <v>1041</v>
      </c>
      <c r="W135" s="350" t="s">
        <v>1041</v>
      </c>
      <c r="X135" s="347"/>
      <c r="Y135" s="347"/>
      <c r="Z135" s="347"/>
      <c r="AA135" s="363" t="e">
        <f t="shared" si="31"/>
        <v>#DIV/0!</v>
      </c>
      <c r="AB135" s="345">
        <v>197140</v>
      </c>
      <c r="AC135" s="345">
        <v>16140</v>
      </c>
      <c r="AD135" s="345">
        <v>108.91712707182319</v>
      </c>
      <c r="AE135" s="345">
        <v>100</v>
      </c>
      <c r="AF135" s="345">
        <v>1.9935640967539942E-2</v>
      </c>
      <c r="AG135" s="345">
        <v>224000</v>
      </c>
      <c r="AH135" s="345">
        <v>0</v>
      </c>
      <c r="AI135" s="345">
        <v>0</v>
      </c>
      <c r="AJ135" s="345">
        <v>224000</v>
      </c>
      <c r="AK135" s="345">
        <v>213781</v>
      </c>
      <c r="AL135" s="346">
        <v>0</v>
      </c>
      <c r="AM135" s="346">
        <v>0</v>
      </c>
      <c r="AN135" s="346">
        <v>95.437946428571436</v>
      </c>
      <c r="AO135" s="346">
        <v>100</v>
      </c>
      <c r="AP135" s="346">
        <v>2.2432361358639567E-2</v>
      </c>
      <c r="AQ135" s="346">
        <v>-16641</v>
      </c>
      <c r="AR135" s="346">
        <v>-7.7841342308250034</v>
      </c>
      <c r="AS135" s="346">
        <v>-2.4967203910996258E-3</v>
      </c>
    </row>
    <row r="136" spans="1:45" ht="21" customHeight="1" x14ac:dyDescent="0.15">
      <c r="A136" s="378">
        <v>231140302003</v>
      </c>
      <c r="B136" s="347" t="s">
        <v>54</v>
      </c>
      <c r="C136" s="347" t="s">
        <v>64</v>
      </c>
      <c r="D136" s="347" t="s">
        <v>56</v>
      </c>
      <c r="E136" s="347" t="s">
        <v>56</v>
      </c>
      <c r="F136" s="347" t="s">
        <v>124</v>
      </c>
      <c r="G136" s="350" t="s">
        <v>813</v>
      </c>
      <c r="H136" s="350" t="s">
        <v>745</v>
      </c>
      <c r="I136" s="350" t="s">
        <v>745</v>
      </c>
      <c r="J136" s="371">
        <v>20000</v>
      </c>
      <c r="K136" s="371">
        <v>5000</v>
      </c>
      <c r="L136" s="371">
        <v>0</v>
      </c>
      <c r="M136" s="371">
        <v>25000</v>
      </c>
      <c r="N136" s="371">
        <v>25481</v>
      </c>
      <c r="O136" s="384">
        <f t="shared" si="30"/>
        <v>1.0192399999999999</v>
      </c>
      <c r="P136" s="371">
        <v>0</v>
      </c>
      <c r="Q136" s="371">
        <v>0</v>
      </c>
      <c r="R136" s="371">
        <v>22128</v>
      </c>
      <c r="S136" s="371">
        <f t="shared" si="29"/>
        <v>3353</v>
      </c>
      <c r="T136" s="350" t="s">
        <v>814</v>
      </c>
      <c r="U136" s="350" t="s">
        <v>811</v>
      </c>
      <c r="V136" s="350" t="s">
        <v>815</v>
      </c>
      <c r="W136" s="350" t="s">
        <v>816</v>
      </c>
      <c r="X136" s="347">
        <v>12</v>
      </c>
      <c r="Y136" s="347">
        <v>13</v>
      </c>
      <c r="Z136" s="347" t="s">
        <v>750</v>
      </c>
      <c r="AA136" s="363">
        <f t="shared" si="31"/>
        <v>1960.0769230769231</v>
      </c>
      <c r="AB136" s="345">
        <v>25481</v>
      </c>
      <c r="AC136" s="345">
        <v>481</v>
      </c>
      <c r="AD136" s="345">
        <v>101.92399999999999</v>
      </c>
      <c r="AE136" s="345">
        <v>100</v>
      </c>
      <c r="AF136" s="345">
        <v>8.6220072273067907E-3</v>
      </c>
      <c r="AG136" s="345">
        <v>24000</v>
      </c>
      <c r="AH136" s="345">
        <v>-2000</v>
      </c>
      <c r="AI136" s="345">
        <v>0</v>
      </c>
      <c r="AJ136" s="345">
        <v>22000</v>
      </c>
      <c r="AK136" s="345">
        <v>22128</v>
      </c>
      <c r="AL136" s="344">
        <v>0</v>
      </c>
      <c r="AM136" s="344">
        <v>0</v>
      </c>
      <c r="AN136" s="344">
        <v>100.58181818181818</v>
      </c>
      <c r="AO136" s="344">
        <v>100</v>
      </c>
      <c r="AP136" s="344">
        <v>5.9602461601057548E-3</v>
      </c>
      <c r="AQ136" s="344">
        <v>3353</v>
      </c>
      <c r="AR136" s="344">
        <v>15.152747650036153</v>
      </c>
      <c r="AS136" s="344">
        <v>2.6617610672010359E-3</v>
      </c>
    </row>
    <row r="137" spans="1:45" ht="21" customHeight="1" x14ac:dyDescent="0.15">
      <c r="A137" s="378">
        <v>231140303001</v>
      </c>
      <c r="B137" s="381" t="s">
        <v>54</v>
      </c>
      <c r="C137" s="381" t="s">
        <v>64</v>
      </c>
      <c r="D137" s="381" t="s">
        <v>64</v>
      </c>
      <c r="E137" s="381" t="s">
        <v>40</v>
      </c>
      <c r="F137" s="381" t="s">
        <v>61</v>
      </c>
      <c r="G137" s="350" t="s">
        <v>66</v>
      </c>
      <c r="H137" s="350" t="s">
        <v>46</v>
      </c>
      <c r="I137" s="350" t="s">
        <v>190</v>
      </c>
      <c r="J137" s="375">
        <v>0</v>
      </c>
      <c r="K137" s="375">
        <v>0</v>
      </c>
      <c r="L137" s="375">
        <v>0</v>
      </c>
      <c r="M137" s="375">
        <v>0</v>
      </c>
      <c r="N137" s="375">
        <v>0</v>
      </c>
      <c r="O137" s="385" t="e">
        <f t="shared" si="30"/>
        <v>#DIV/0!</v>
      </c>
      <c r="P137" s="375">
        <v>0</v>
      </c>
      <c r="Q137" s="375">
        <v>0</v>
      </c>
      <c r="R137" s="375">
        <v>9537389</v>
      </c>
      <c r="S137" s="375">
        <f t="shared" si="29"/>
        <v>-9537389</v>
      </c>
      <c r="T137" s="350" t="s">
        <v>239</v>
      </c>
      <c r="U137" s="350" t="s">
        <v>201</v>
      </c>
      <c r="V137" s="350" t="s">
        <v>238</v>
      </c>
      <c r="W137" s="350" t="s">
        <v>1041</v>
      </c>
      <c r="X137" s="347" t="s">
        <v>1041</v>
      </c>
      <c r="Y137" s="347" t="s">
        <v>1041</v>
      </c>
      <c r="Z137" s="347" t="s">
        <v>1041</v>
      </c>
      <c r="AA137" s="363" t="e">
        <f t="shared" si="31"/>
        <v>#VALUE!</v>
      </c>
      <c r="AB137" s="345">
        <v>0</v>
      </c>
      <c r="AC137" s="345">
        <v>0</v>
      </c>
      <c r="AD137" s="345" t="s">
        <v>38</v>
      </c>
      <c r="AE137" s="345" t="s">
        <v>38</v>
      </c>
      <c r="AF137" s="345">
        <v>0</v>
      </c>
      <c r="AG137" s="345">
        <v>10652000</v>
      </c>
      <c r="AH137" s="345">
        <v>-968000</v>
      </c>
      <c r="AI137" s="345">
        <v>0</v>
      </c>
      <c r="AJ137" s="345">
        <v>9684000</v>
      </c>
      <c r="AK137" s="345">
        <v>9537389</v>
      </c>
      <c r="AL137" s="345">
        <v>0</v>
      </c>
      <c r="AM137" s="345">
        <v>0</v>
      </c>
      <c r="AN137" s="345">
        <v>98.486049153242462</v>
      </c>
      <c r="AO137" s="345">
        <v>100</v>
      </c>
      <c r="AP137" s="345">
        <v>6.15697779592697</v>
      </c>
      <c r="AQ137" s="345">
        <v>-9537389</v>
      </c>
      <c r="AR137" s="345" t="s">
        <v>179</v>
      </c>
      <c r="AS137" s="345">
        <v>-6.15697779592697</v>
      </c>
    </row>
    <row r="138" spans="1:45" ht="21" customHeight="1" x14ac:dyDescent="0.15">
      <c r="A138" s="378">
        <v>231140304001</v>
      </c>
      <c r="B138" s="381" t="s">
        <v>54</v>
      </c>
      <c r="C138" s="381" t="s">
        <v>64</v>
      </c>
      <c r="D138" s="381" t="s">
        <v>59</v>
      </c>
      <c r="E138" s="381" t="s">
        <v>40</v>
      </c>
      <c r="F138" s="381" t="s">
        <v>61</v>
      </c>
      <c r="G138" s="350" t="s">
        <v>67</v>
      </c>
      <c r="H138" s="350" t="s">
        <v>46</v>
      </c>
      <c r="I138" s="350" t="s">
        <v>190</v>
      </c>
      <c r="J138" s="375">
        <v>0</v>
      </c>
      <c r="K138" s="375">
        <v>69007000</v>
      </c>
      <c r="L138" s="375">
        <v>7349000</v>
      </c>
      <c r="M138" s="375">
        <v>76356000</v>
      </c>
      <c r="N138" s="375">
        <v>69358315</v>
      </c>
      <c r="O138" s="385">
        <f t="shared" si="30"/>
        <v>0.90835448425794962</v>
      </c>
      <c r="P138" s="375">
        <v>0</v>
      </c>
      <c r="Q138" s="375">
        <v>0</v>
      </c>
      <c r="R138" s="375">
        <v>140335000</v>
      </c>
      <c r="S138" s="375">
        <f t="shared" si="29"/>
        <v>-70976685</v>
      </c>
      <c r="T138" s="350" t="s">
        <v>244</v>
      </c>
      <c r="U138" s="350" t="s">
        <v>201</v>
      </c>
      <c r="V138" s="350" t="s">
        <v>251</v>
      </c>
      <c r="W138" s="350" t="s">
        <v>1041</v>
      </c>
      <c r="X138" s="347" t="s">
        <v>1041</v>
      </c>
      <c r="Y138" s="347" t="s">
        <v>1041</v>
      </c>
      <c r="Z138" s="347" t="s">
        <v>1041</v>
      </c>
      <c r="AA138" s="363" t="e">
        <f t="shared" si="31"/>
        <v>#VALUE!</v>
      </c>
      <c r="AB138" s="345">
        <v>69358315</v>
      </c>
      <c r="AC138" s="345">
        <v>-6997685</v>
      </c>
      <c r="AD138" s="345">
        <v>90.835448425794965</v>
      </c>
      <c r="AE138" s="345">
        <v>100</v>
      </c>
      <c r="AF138" s="345">
        <v>45.863154089698156</v>
      </c>
      <c r="AG138" s="345">
        <v>77065000</v>
      </c>
      <c r="AH138" s="345">
        <v>70619000</v>
      </c>
      <c r="AI138" s="345">
        <v>0</v>
      </c>
      <c r="AJ138" s="345">
        <v>147684000</v>
      </c>
      <c r="AK138" s="345">
        <v>140335000</v>
      </c>
      <c r="AL138" s="345">
        <v>0</v>
      </c>
      <c r="AM138" s="345">
        <v>0</v>
      </c>
      <c r="AN138" s="345">
        <v>95.023834674033751</v>
      </c>
      <c r="AO138" s="345">
        <v>100</v>
      </c>
      <c r="AP138" s="345">
        <v>90.594970907804154</v>
      </c>
      <c r="AQ138" s="345">
        <v>-70976685</v>
      </c>
      <c r="AR138" s="345">
        <v>-50.576609541454374</v>
      </c>
      <c r="AS138" s="345">
        <v>-44.731816818105997</v>
      </c>
    </row>
    <row r="139" spans="1:45" ht="21" customHeight="1" x14ac:dyDescent="0.15">
      <c r="A139" s="378">
        <v>231140304002</v>
      </c>
      <c r="B139" s="381" t="s">
        <v>54</v>
      </c>
      <c r="C139" s="381" t="s">
        <v>64</v>
      </c>
      <c r="D139" s="381" t="s">
        <v>59</v>
      </c>
      <c r="E139" s="381" t="s">
        <v>56</v>
      </c>
      <c r="F139" s="381" t="s">
        <v>61</v>
      </c>
      <c r="G139" s="350" t="s">
        <v>69</v>
      </c>
      <c r="H139" s="350" t="s">
        <v>46</v>
      </c>
      <c r="I139" s="350" t="s">
        <v>190</v>
      </c>
      <c r="J139" s="375">
        <v>0</v>
      </c>
      <c r="K139" s="375">
        <v>73339000</v>
      </c>
      <c r="L139" s="375">
        <v>0</v>
      </c>
      <c r="M139" s="375">
        <v>73339000</v>
      </c>
      <c r="N139" s="375">
        <v>67570000</v>
      </c>
      <c r="O139" s="385">
        <f t="shared" si="30"/>
        <v>0.92133789661707954</v>
      </c>
      <c r="P139" s="375">
        <v>0</v>
      </c>
      <c r="Q139" s="375">
        <v>0</v>
      </c>
      <c r="R139" s="375">
        <v>0</v>
      </c>
      <c r="S139" s="375">
        <f t="shared" si="29"/>
        <v>67570000</v>
      </c>
      <c r="T139" s="350" t="s">
        <v>243</v>
      </c>
      <c r="U139" s="350" t="s">
        <v>201</v>
      </c>
      <c r="V139" s="350" t="s">
        <v>250</v>
      </c>
      <c r="W139" s="350" t="s">
        <v>1041</v>
      </c>
      <c r="X139" s="347" t="s">
        <v>1041</v>
      </c>
      <c r="Y139" s="347" t="s">
        <v>1041</v>
      </c>
      <c r="Z139" s="347" t="s">
        <v>1041</v>
      </c>
      <c r="AA139" s="363" t="e">
        <f t="shared" si="31"/>
        <v>#VALUE!</v>
      </c>
      <c r="AB139" s="345">
        <v>67570000</v>
      </c>
      <c r="AC139" s="345">
        <v>-5769000</v>
      </c>
      <c r="AD139" s="345">
        <v>92.133789661707951</v>
      </c>
      <c r="AE139" s="345">
        <v>100</v>
      </c>
      <c r="AF139" s="345">
        <v>44.680631613396379</v>
      </c>
      <c r="AG139" s="345" t="s">
        <v>38</v>
      </c>
      <c r="AH139" s="345" t="s">
        <v>38</v>
      </c>
      <c r="AI139" s="345" t="s">
        <v>38</v>
      </c>
      <c r="AJ139" s="345" t="s">
        <v>38</v>
      </c>
      <c r="AK139" s="345" t="s">
        <v>38</v>
      </c>
      <c r="AL139" s="345" t="s">
        <v>38</v>
      </c>
      <c r="AM139" s="345" t="s">
        <v>38</v>
      </c>
      <c r="AN139" s="345" t="s">
        <v>38</v>
      </c>
      <c r="AO139" s="345" t="s">
        <v>38</v>
      </c>
      <c r="AP139" s="345">
        <v>0</v>
      </c>
      <c r="AQ139" s="345">
        <v>67570000</v>
      </c>
      <c r="AR139" s="345" t="s">
        <v>193</v>
      </c>
      <c r="AS139" s="345">
        <v>44.680631613396379</v>
      </c>
    </row>
    <row r="140" spans="1:45" ht="21" customHeight="1" x14ac:dyDescent="0.15">
      <c r="A140" s="378">
        <v>231140304003</v>
      </c>
      <c r="B140" s="381" t="s">
        <v>54</v>
      </c>
      <c r="C140" s="381" t="s">
        <v>64</v>
      </c>
      <c r="D140" s="381" t="s">
        <v>59</v>
      </c>
      <c r="E140" s="381" t="s">
        <v>56</v>
      </c>
      <c r="F140" s="381" t="s">
        <v>44</v>
      </c>
      <c r="G140" s="350" t="s">
        <v>70</v>
      </c>
      <c r="H140" s="350" t="s">
        <v>46</v>
      </c>
      <c r="I140" s="350" t="s">
        <v>190</v>
      </c>
      <c r="J140" s="375">
        <v>0</v>
      </c>
      <c r="K140" s="375">
        <v>26678000</v>
      </c>
      <c r="L140" s="375">
        <v>0</v>
      </c>
      <c r="M140" s="375">
        <v>26678000</v>
      </c>
      <c r="N140" s="375">
        <v>267000</v>
      </c>
      <c r="O140" s="385">
        <f t="shared" si="30"/>
        <v>1.0008246495239523E-2</v>
      </c>
      <c r="P140" s="375">
        <v>0</v>
      </c>
      <c r="Q140" s="375">
        <v>0</v>
      </c>
      <c r="R140" s="375">
        <v>0</v>
      </c>
      <c r="S140" s="375">
        <f t="shared" si="29"/>
        <v>267000</v>
      </c>
      <c r="T140" s="350" t="s">
        <v>242</v>
      </c>
      <c r="U140" s="350" t="s">
        <v>201</v>
      </c>
      <c r="V140" s="350" t="s">
        <v>249</v>
      </c>
      <c r="W140" s="350" t="s">
        <v>1041</v>
      </c>
      <c r="X140" s="347" t="s">
        <v>1041</v>
      </c>
      <c r="Y140" s="347" t="s">
        <v>1041</v>
      </c>
      <c r="Z140" s="347" t="s">
        <v>1041</v>
      </c>
      <c r="AA140" s="363" t="e">
        <f t="shared" si="31"/>
        <v>#VALUE!</v>
      </c>
      <c r="AB140" s="345">
        <v>267000</v>
      </c>
      <c r="AC140" s="345">
        <v>-26411000</v>
      </c>
      <c r="AD140" s="345">
        <v>1.0008246495239523</v>
      </c>
      <c r="AE140" s="345">
        <v>100</v>
      </c>
      <c r="AF140" s="345">
        <v>0.17655362795289084</v>
      </c>
      <c r="AG140" s="345" t="s">
        <v>38</v>
      </c>
      <c r="AH140" s="345" t="s">
        <v>38</v>
      </c>
      <c r="AI140" s="345" t="s">
        <v>38</v>
      </c>
      <c r="AJ140" s="345" t="s">
        <v>38</v>
      </c>
      <c r="AK140" s="345" t="s">
        <v>38</v>
      </c>
      <c r="AL140" s="345" t="s">
        <v>38</v>
      </c>
      <c r="AM140" s="345" t="s">
        <v>38</v>
      </c>
      <c r="AN140" s="345" t="s">
        <v>38</v>
      </c>
      <c r="AO140" s="345" t="s">
        <v>38</v>
      </c>
      <c r="AP140" s="345">
        <v>0</v>
      </c>
      <c r="AQ140" s="345">
        <v>267000</v>
      </c>
      <c r="AR140" s="345" t="s">
        <v>193</v>
      </c>
      <c r="AS140" s="345">
        <v>0.17655362795289084</v>
      </c>
    </row>
    <row r="141" spans="1:45" ht="21" customHeight="1" x14ac:dyDescent="0.15">
      <c r="A141" s="378">
        <v>231140306001</v>
      </c>
      <c r="B141" s="381" t="s">
        <v>54</v>
      </c>
      <c r="C141" s="381" t="s">
        <v>64</v>
      </c>
      <c r="D141" s="381" t="s">
        <v>71</v>
      </c>
      <c r="E141" s="381" t="s">
        <v>40</v>
      </c>
      <c r="F141" s="381" t="s">
        <v>61</v>
      </c>
      <c r="G141" s="350" t="s">
        <v>72</v>
      </c>
      <c r="H141" s="350" t="s">
        <v>46</v>
      </c>
      <c r="I141" s="350" t="s">
        <v>139</v>
      </c>
      <c r="J141" s="375">
        <v>9926000</v>
      </c>
      <c r="K141" s="375">
        <v>-1745000</v>
      </c>
      <c r="L141" s="375">
        <v>0</v>
      </c>
      <c r="M141" s="375">
        <v>8181000</v>
      </c>
      <c r="N141" s="375">
        <v>7465303</v>
      </c>
      <c r="O141" s="385">
        <f t="shared" si="30"/>
        <v>0.91251717393961618</v>
      </c>
      <c r="P141" s="375">
        <v>0</v>
      </c>
      <c r="Q141" s="375">
        <v>0</v>
      </c>
      <c r="R141" s="375">
        <v>0</v>
      </c>
      <c r="S141" s="375">
        <f t="shared" si="29"/>
        <v>7465303</v>
      </c>
      <c r="T141" s="350" t="s">
        <v>241</v>
      </c>
      <c r="U141" s="350" t="s">
        <v>201</v>
      </c>
      <c r="V141" s="350" t="s">
        <v>240</v>
      </c>
      <c r="W141" s="350" t="s">
        <v>1041</v>
      </c>
      <c r="X141" s="347" t="s">
        <v>1041</v>
      </c>
      <c r="Y141" s="347" t="s">
        <v>1041</v>
      </c>
      <c r="Z141" s="347" t="s">
        <v>1041</v>
      </c>
      <c r="AA141" s="363" t="e">
        <f t="shared" si="31"/>
        <v>#VALUE!</v>
      </c>
      <c r="AB141" s="345">
        <v>7465303</v>
      </c>
      <c r="AC141" s="345">
        <v>-715697</v>
      </c>
      <c r="AD141" s="345">
        <v>91.251717393961613</v>
      </c>
      <c r="AE141" s="345">
        <v>100</v>
      </c>
      <c r="AF141" s="345">
        <v>4.9364281963205983</v>
      </c>
      <c r="AG141" s="345">
        <v>0</v>
      </c>
      <c r="AH141" s="345">
        <v>0</v>
      </c>
      <c r="AI141" s="345">
        <v>0</v>
      </c>
      <c r="AJ141" s="345">
        <v>0</v>
      </c>
      <c r="AK141" s="345">
        <v>0</v>
      </c>
      <c r="AL141" s="345">
        <v>0</v>
      </c>
      <c r="AM141" s="345">
        <v>0</v>
      </c>
      <c r="AN141" s="345" t="s">
        <v>38</v>
      </c>
      <c r="AO141" s="345" t="s">
        <v>38</v>
      </c>
      <c r="AP141" s="345">
        <v>0</v>
      </c>
      <c r="AQ141" s="345">
        <v>7465303</v>
      </c>
      <c r="AR141" s="345" t="s">
        <v>193</v>
      </c>
      <c r="AS141" s="345">
        <v>4.9364281963205983</v>
      </c>
    </row>
    <row r="142" spans="1:45" ht="21" customHeight="1" x14ac:dyDescent="0.15">
      <c r="A142" s="378">
        <v>231150000000</v>
      </c>
      <c r="B142" s="379" t="s">
        <v>73</v>
      </c>
      <c r="C142" s="379" t="s">
        <v>38</v>
      </c>
      <c r="D142" s="379" t="s">
        <v>38</v>
      </c>
      <c r="E142" s="379" t="s">
        <v>38</v>
      </c>
      <c r="F142" s="379" t="s">
        <v>38</v>
      </c>
      <c r="G142" s="376" t="s">
        <v>74</v>
      </c>
      <c r="H142" s="376" t="s">
        <v>38</v>
      </c>
      <c r="I142" s="376" t="s">
        <v>38</v>
      </c>
      <c r="J142" s="369">
        <v>225601000</v>
      </c>
      <c r="K142" s="369">
        <v>-5503000</v>
      </c>
      <c r="L142" s="369">
        <v>2860000</v>
      </c>
      <c r="M142" s="369">
        <v>222958000</v>
      </c>
      <c r="N142" s="369">
        <v>216478946</v>
      </c>
      <c r="O142" s="383">
        <f t="shared" si="30"/>
        <v>0.97094047309358711</v>
      </c>
      <c r="P142" s="369">
        <f>SUM(P143:P204)</f>
        <v>0</v>
      </c>
      <c r="Q142" s="369">
        <f>SUM(Q143:Q204)</f>
        <v>0</v>
      </c>
      <c r="R142" s="369">
        <v>235508951</v>
      </c>
      <c r="S142" s="370">
        <f t="shared" si="29"/>
        <v>-19030005</v>
      </c>
      <c r="T142" s="351"/>
      <c r="U142" s="351"/>
      <c r="V142" s="351"/>
      <c r="W142" s="351"/>
      <c r="X142" s="361"/>
      <c r="Y142" s="361"/>
      <c r="Z142" s="361"/>
      <c r="AA142" s="386" t="e">
        <f t="shared" si="31"/>
        <v>#DIV/0!</v>
      </c>
      <c r="AB142" s="342">
        <f t="shared" ref="AB142:AK142" si="32">SUM(AB143:AB204)</f>
        <v>212342341</v>
      </c>
      <c r="AC142" s="342">
        <f t="shared" si="32"/>
        <v>-5000659</v>
      </c>
      <c r="AD142" s="342">
        <f t="shared" si="32"/>
        <v>4911.5246819715121</v>
      </c>
      <c r="AE142" s="342">
        <f t="shared" si="32"/>
        <v>5100</v>
      </c>
      <c r="AF142" s="342">
        <f t="shared" si="32"/>
        <v>163.97017716745825</v>
      </c>
      <c r="AG142" s="342">
        <f t="shared" si="32"/>
        <v>230801000</v>
      </c>
      <c r="AH142" s="342">
        <f t="shared" si="32"/>
        <v>-6766000</v>
      </c>
      <c r="AI142" s="342">
        <f t="shared" si="32"/>
        <v>7927000</v>
      </c>
      <c r="AJ142" s="342">
        <f t="shared" si="32"/>
        <v>231962000</v>
      </c>
      <c r="AK142" s="342">
        <f t="shared" si="32"/>
        <v>222118979</v>
      </c>
      <c r="AL142" s="343">
        <v>0</v>
      </c>
      <c r="AM142" s="343">
        <v>0</v>
      </c>
      <c r="AN142" s="343">
        <v>97.01551614309183</v>
      </c>
      <c r="AO142" s="343">
        <v>100</v>
      </c>
      <c r="AP142" s="343">
        <v>30.994385720042523</v>
      </c>
      <c r="AQ142" s="343">
        <v>-411648</v>
      </c>
      <c r="AR142" s="343">
        <v>-0.71128760598349139</v>
      </c>
      <c r="AS142" s="343">
        <v>3.8526935635318935</v>
      </c>
    </row>
    <row r="143" spans="1:45" ht="21" customHeight="1" x14ac:dyDescent="0.15">
      <c r="A143" s="378">
        <v>231150101000</v>
      </c>
      <c r="B143" s="347" t="s">
        <v>73</v>
      </c>
      <c r="C143" s="347" t="s">
        <v>40</v>
      </c>
      <c r="D143" s="347" t="s">
        <v>40</v>
      </c>
      <c r="E143" s="347" t="s">
        <v>40</v>
      </c>
      <c r="F143" s="347" t="s">
        <v>124</v>
      </c>
      <c r="G143" s="350" t="s">
        <v>817</v>
      </c>
      <c r="H143" s="350" t="s">
        <v>745</v>
      </c>
      <c r="I143" s="350" t="s">
        <v>745</v>
      </c>
      <c r="J143" s="371">
        <v>141000</v>
      </c>
      <c r="K143" s="371">
        <v>0</v>
      </c>
      <c r="L143" s="371">
        <v>0</v>
      </c>
      <c r="M143" s="371">
        <v>141000</v>
      </c>
      <c r="N143" s="371">
        <v>141750</v>
      </c>
      <c r="O143" s="384">
        <f t="shared" si="30"/>
        <v>1.0053191489361701</v>
      </c>
      <c r="P143" s="371">
        <v>0</v>
      </c>
      <c r="Q143" s="371">
        <v>0</v>
      </c>
      <c r="R143" s="371">
        <v>141750</v>
      </c>
      <c r="S143" s="371">
        <f t="shared" si="29"/>
        <v>0</v>
      </c>
      <c r="T143" s="350" t="s">
        <v>818</v>
      </c>
      <c r="U143" s="350" t="s">
        <v>767</v>
      </c>
      <c r="V143" s="350"/>
      <c r="W143" s="350"/>
      <c r="X143" s="347"/>
      <c r="Y143" s="347"/>
      <c r="Z143" s="347"/>
      <c r="AA143" s="363" t="e">
        <f t="shared" si="31"/>
        <v>#DIV/0!</v>
      </c>
      <c r="AB143" s="345">
        <v>141750</v>
      </c>
      <c r="AC143" s="345">
        <v>750</v>
      </c>
      <c r="AD143" s="345">
        <v>100.53191489361701</v>
      </c>
      <c r="AE143" s="345">
        <v>100</v>
      </c>
      <c r="AF143" s="345">
        <v>4.7963954494358051E-2</v>
      </c>
      <c r="AG143" s="345">
        <v>141000</v>
      </c>
      <c r="AH143" s="345">
        <v>0</v>
      </c>
      <c r="AI143" s="345">
        <v>0</v>
      </c>
      <c r="AJ143" s="345">
        <v>141000</v>
      </c>
      <c r="AK143" s="345">
        <v>141750</v>
      </c>
      <c r="AL143" s="344">
        <v>0</v>
      </c>
      <c r="AM143" s="344">
        <v>0</v>
      </c>
      <c r="AN143" s="344">
        <v>100.53191489361701</v>
      </c>
      <c r="AO143" s="344">
        <v>100</v>
      </c>
      <c r="AP143" s="344">
        <v>3.8180806814668782E-2</v>
      </c>
      <c r="AQ143" s="344">
        <v>0</v>
      </c>
      <c r="AR143" s="344">
        <v>0</v>
      </c>
      <c r="AS143" s="344">
        <v>9.7831476796892691E-3</v>
      </c>
    </row>
    <row r="144" spans="1:45" ht="21" customHeight="1" x14ac:dyDescent="0.15">
      <c r="A144" s="378">
        <v>231150101001</v>
      </c>
      <c r="B144" s="347" t="s">
        <v>73</v>
      </c>
      <c r="C144" s="347" t="s">
        <v>40</v>
      </c>
      <c r="D144" s="347" t="s">
        <v>40</v>
      </c>
      <c r="E144" s="347" t="s">
        <v>40</v>
      </c>
      <c r="F144" s="347" t="s">
        <v>44</v>
      </c>
      <c r="G144" s="350" t="s">
        <v>819</v>
      </c>
      <c r="H144" s="350" t="s">
        <v>745</v>
      </c>
      <c r="I144" s="350" t="s">
        <v>745</v>
      </c>
      <c r="J144" s="371">
        <v>632000</v>
      </c>
      <c r="K144" s="371">
        <v>0</v>
      </c>
      <c r="L144" s="371">
        <v>0</v>
      </c>
      <c r="M144" s="371">
        <v>632000</v>
      </c>
      <c r="N144" s="371">
        <v>632100</v>
      </c>
      <c r="O144" s="384">
        <f t="shared" si="30"/>
        <v>1.0001582278481012</v>
      </c>
      <c r="P144" s="371">
        <v>0</v>
      </c>
      <c r="Q144" s="371">
        <v>0</v>
      </c>
      <c r="R144" s="371">
        <v>591940</v>
      </c>
      <c r="S144" s="371">
        <f t="shared" si="29"/>
        <v>40160</v>
      </c>
      <c r="T144" s="350" t="s">
        <v>820</v>
      </c>
      <c r="U144" s="350" t="s">
        <v>767</v>
      </c>
      <c r="V144" s="350" t="s">
        <v>821</v>
      </c>
      <c r="W144" s="350"/>
      <c r="X144" s="347"/>
      <c r="Y144" s="347"/>
      <c r="Z144" s="347"/>
      <c r="AA144" s="363" t="e">
        <f t="shared" si="31"/>
        <v>#DIV/0!</v>
      </c>
      <c r="AB144" s="345">
        <v>632100</v>
      </c>
      <c r="AC144" s="345">
        <v>100</v>
      </c>
      <c r="AD144" s="345">
        <v>100.01582278481011</v>
      </c>
      <c r="AE144" s="345">
        <v>100</v>
      </c>
      <c r="AF144" s="345">
        <v>0.21388370818965591</v>
      </c>
      <c r="AG144" s="345">
        <v>632000</v>
      </c>
      <c r="AH144" s="345">
        <v>-41000</v>
      </c>
      <c r="AI144" s="345">
        <v>0</v>
      </c>
      <c r="AJ144" s="345">
        <v>591000</v>
      </c>
      <c r="AK144" s="345">
        <v>591940</v>
      </c>
      <c r="AL144" s="344">
        <v>0</v>
      </c>
      <c r="AM144" s="344">
        <v>0</v>
      </c>
      <c r="AN144" s="344">
        <v>100.1590524534687</v>
      </c>
      <c r="AO144" s="344">
        <v>100</v>
      </c>
      <c r="AP144" s="344">
        <v>0.15944089443298087</v>
      </c>
      <c r="AQ144" s="344">
        <v>40160</v>
      </c>
      <c r="AR144" s="344">
        <v>6.7844713991282903</v>
      </c>
      <c r="AS144" s="344">
        <v>5.4442813756675035E-2</v>
      </c>
    </row>
    <row r="145" spans="1:45" ht="21" customHeight="1" x14ac:dyDescent="0.15">
      <c r="A145" s="378">
        <v>231150101002</v>
      </c>
      <c r="B145" s="347" t="s">
        <v>73</v>
      </c>
      <c r="C145" s="347" t="s">
        <v>40</v>
      </c>
      <c r="D145" s="347" t="s">
        <v>40</v>
      </c>
      <c r="E145" s="347" t="s">
        <v>40</v>
      </c>
      <c r="F145" s="347" t="s">
        <v>52</v>
      </c>
      <c r="G145" s="350" t="s">
        <v>822</v>
      </c>
      <c r="H145" s="350" t="s">
        <v>745</v>
      </c>
      <c r="I145" s="350" t="s">
        <v>745</v>
      </c>
      <c r="J145" s="371">
        <v>5797000</v>
      </c>
      <c r="K145" s="371">
        <v>-3078000</v>
      </c>
      <c r="L145" s="371">
        <v>0</v>
      </c>
      <c r="M145" s="371">
        <v>2719000</v>
      </c>
      <c r="N145" s="371">
        <v>2719176</v>
      </c>
      <c r="O145" s="384">
        <f t="shared" si="30"/>
        <v>1.0000647296800294</v>
      </c>
      <c r="P145" s="371">
        <v>0</v>
      </c>
      <c r="Q145" s="371">
        <v>0</v>
      </c>
      <c r="R145" s="371">
        <v>5439088</v>
      </c>
      <c r="S145" s="371">
        <f t="shared" si="29"/>
        <v>-2719912</v>
      </c>
      <c r="T145" s="350" t="s">
        <v>823</v>
      </c>
      <c r="U145" s="350" t="s">
        <v>767</v>
      </c>
      <c r="V145" s="350" t="s">
        <v>824</v>
      </c>
      <c r="W145" s="350" t="s">
        <v>825</v>
      </c>
      <c r="X145" s="347">
        <v>174</v>
      </c>
      <c r="Y145" s="347">
        <v>117</v>
      </c>
      <c r="Z145" s="347" t="s">
        <v>565</v>
      </c>
      <c r="AA145" s="363">
        <f t="shared" si="31"/>
        <v>23240.820512820512</v>
      </c>
      <c r="AB145" s="345">
        <v>2719176</v>
      </c>
      <c r="AC145" s="345">
        <v>176</v>
      </c>
      <c r="AD145" s="345">
        <v>100.00647296800294</v>
      </c>
      <c r="AE145" s="345">
        <v>100</v>
      </c>
      <c r="AF145" s="345">
        <v>0.9200877172920674</v>
      </c>
      <c r="AG145" s="345">
        <v>5953000</v>
      </c>
      <c r="AH145" s="345">
        <v>-514000</v>
      </c>
      <c r="AI145" s="345">
        <v>0</v>
      </c>
      <c r="AJ145" s="345">
        <v>5439000</v>
      </c>
      <c r="AK145" s="345">
        <v>5439088</v>
      </c>
      <c r="AL145" s="344">
        <v>0</v>
      </c>
      <c r="AM145" s="344">
        <v>0</v>
      </c>
      <c r="AN145" s="344">
        <v>100.00161794447509</v>
      </c>
      <c r="AO145" s="344">
        <v>100</v>
      </c>
      <c r="AP145" s="344">
        <v>1.4650354015942377</v>
      </c>
      <c r="AQ145" s="344">
        <v>-2719912</v>
      </c>
      <c r="AR145" s="344">
        <v>-50.006765840155552</v>
      </c>
      <c r="AS145" s="344">
        <v>-0.54494768430217033</v>
      </c>
    </row>
    <row r="146" spans="1:45" ht="21" customHeight="1" x14ac:dyDescent="0.15">
      <c r="A146" s="378">
        <v>231150101003</v>
      </c>
      <c r="B146" s="347" t="s">
        <v>73</v>
      </c>
      <c r="C146" s="347" t="s">
        <v>40</v>
      </c>
      <c r="D146" s="347" t="s">
        <v>40</v>
      </c>
      <c r="E146" s="347" t="s">
        <v>40</v>
      </c>
      <c r="F146" s="347" t="s">
        <v>127</v>
      </c>
      <c r="G146" s="350" t="s">
        <v>826</v>
      </c>
      <c r="H146" s="350" t="s">
        <v>745</v>
      </c>
      <c r="I146" s="350" t="s">
        <v>745</v>
      </c>
      <c r="J146" s="371">
        <v>8000</v>
      </c>
      <c r="K146" s="371">
        <v>0</v>
      </c>
      <c r="L146" s="371">
        <v>0</v>
      </c>
      <c r="M146" s="371">
        <v>8000</v>
      </c>
      <c r="N146" s="371">
        <v>8000</v>
      </c>
      <c r="O146" s="384">
        <f t="shared" si="30"/>
        <v>1</v>
      </c>
      <c r="P146" s="371">
        <v>0</v>
      </c>
      <c r="Q146" s="371">
        <v>0</v>
      </c>
      <c r="R146" s="371">
        <v>8000</v>
      </c>
      <c r="S146" s="371">
        <f t="shared" si="29"/>
        <v>0</v>
      </c>
      <c r="T146" s="350"/>
      <c r="U146" s="350"/>
      <c r="V146" s="350"/>
      <c r="W146" s="350"/>
      <c r="X146" s="347"/>
      <c r="Y146" s="347"/>
      <c r="Z146" s="347"/>
      <c r="AA146" s="363" t="e">
        <f t="shared" si="31"/>
        <v>#DIV/0!</v>
      </c>
      <c r="AB146" s="345">
        <v>8000</v>
      </c>
      <c r="AC146" s="345">
        <v>0</v>
      </c>
      <c r="AD146" s="345">
        <v>100</v>
      </c>
      <c r="AE146" s="345">
        <v>100</v>
      </c>
      <c r="AF146" s="345">
        <v>2.7069603947433114E-3</v>
      </c>
      <c r="AG146" s="345">
        <v>8000</v>
      </c>
      <c r="AH146" s="345">
        <v>0</v>
      </c>
      <c r="AI146" s="345">
        <v>0</v>
      </c>
      <c r="AJ146" s="345">
        <v>8000</v>
      </c>
      <c r="AK146" s="345">
        <v>8000</v>
      </c>
      <c r="AL146" s="344">
        <v>0</v>
      </c>
      <c r="AM146" s="344">
        <v>0</v>
      </c>
      <c r="AN146" s="344">
        <v>100</v>
      </c>
      <c r="AO146" s="344">
        <v>100</v>
      </c>
      <c r="AP146" s="344">
        <v>2.1548250759601427E-3</v>
      </c>
      <c r="AQ146" s="344">
        <v>0</v>
      </c>
      <c r="AR146" s="344">
        <v>0</v>
      </c>
      <c r="AS146" s="344">
        <v>5.5213531878316874E-4</v>
      </c>
    </row>
    <row r="147" spans="1:45" ht="21" customHeight="1" x14ac:dyDescent="0.15">
      <c r="A147" s="378">
        <v>231150101004</v>
      </c>
      <c r="B147" s="347" t="s">
        <v>73</v>
      </c>
      <c r="C147" s="347" t="s">
        <v>40</v>
      </c>
      <c r="D147" s="347" t="s">
        <v>40</v>
      </c>
      <c r="E147" s="347" t="s">
        <v>40</v>
      </c>
      <c r="F147" s="347" t="s">
        <v>129</v>
      </c>
      <c r="G147" s="350" t="s">
        <v>776</v>
      </c>
      <c r="H147" s="350" t="s">
        <v>745</v>
      </c>
      <c r="I147" s="350" t="s">
        <v>745</v>
      </c>
      <c r="J147" s="371">
        <v>39054000</v>
      </c>
      <c r="K147" s="371">
        <v>-2526000</v>
      </c>
      <c r="L147" s="371">
        <v>0</v>
      </c>
      <c r="M147" s="371">
        <v>36528000</v>
      </c>
      <c r="N147" s="371">
        <v>37033952</v>
      </c>
      <c r="O147" s="384">
        <f t="shared" si="30"/>
        <v>1.0138510731493648</v>
      </c>
      <c r="P147" s="371">
        <v>0</v>
      </c>
      <c r="Q147" s="371">
        <v>0</v>
      </c>
      <c r="R147" s="371">
        <v>37282367</v>
      </c>
      <c r="S147" s="371">
        <f t="shared" si="29"/>
        <v>-248415</v>
      </c>
      <c r="T147" s="350" t="s">
        <v>827</v>
      </c>
      <c r="U147" s="350" t="s">
        <v>767</v>
      </c>
      <c r="V147" s="350" t="s">
        <v>828</v>
      </c>
      <c r="W147" s="350" t="s">
        <v>825</v>
      </c>
      <c r="X147" s="347">
        <v>1544</v>
      </c>
      <c r="Y147" s="347">
        <v>1457</v>
      </c>
      <c r="Z147" s="347" t="s">
        <v>565</v>
      </c>
      <c r="AA147" s="363">
        <f t="shared" si="31"/>
        <v>25417.949210706931</v>
      </c>
      <c r="AB147" s="345">
        <v>37033952</v>
      </c>
      <c r="AC147" s="345">
        <v>505952</v>
      </c>
      <c r="AD147" s="345">
        <v>101.38510731493649</v>
      </c>
      <c r="AE147" s="345">
        <v>100</v>
      </c>
      <c r="AF147" s="345">
        <v>12.531180165603107</v>
      </c>
      <c r="AG147" s="345">
        <v>40345000</v>
      </c>
      <c r="AH147" s="345">
        <v>-3715000</v>
      </c>
      <c r="AI147" s="345">
        <v>0</v>
      </c>
      <c r="AJ147" s="345">
        <v>36630000</v>
      </c>
      <c r="AK147" s="345">
        <v>37282367</v>
      </c>
      <c r="AL147" s="344">
        <v>0</v>
      </c>
      <c r="AM147" s="344">
        <v>0</v>
      </c>
      <c r="AN147" s="344">
        <v>101.7809636909637</v>
      </c>
      <c r="AO147" s="344">
        <v>100</v>
      </c>
      <c r="AP147" s="344">
        <v>10.042122412843616</v>
      </c>
      <c r="AQ147" s="344">
        <v>-248415</v>
      </c>
      <c r="AR147" s="344">
        <v>-0.66630694344058139</v>
      </c>
      <c r="AS147" s="344">
        <v>2.489057752759491</v>
      </c>
    </row>
    <row r="148" spans="1:45" ht="21" customHeight="1" x14ac:dyDescent="0.15">
      <c r="A148" s="378">
        <v>231150101005</v>
      </c>
      <c r="B148" s="347" t="s">
        <v>73</v>
      </c>
      <c r="C148" s="347" t="s">
        <v>40</v>
      </c>
      <c r="D148" s="347" t="s">
        <v>40</v>
      </c>
      <c r="E148" s="347" t="s">
        <v>40</v>
      </c>
      <c r="F148" s="347" t="s">
        <v>398</v>
      </c>
      <c r="G148" s="350" t="s">
        <v>829</v>
      </c>
      <c r="H148" s="350" t="s">
        <v>745</v>
      </c>
      <c r="I148" s="350" t="s">
        <v>745</v>
      </c>
      <c r="J148" s="371">
        <v>7000</v>
      </c>
      <c r="K148" s="371">
        <v>-6000</v>
      </c>
      <c r="L148" s="371">
        <v>0</v>
      </c>
      <c r="M148" s="371">
        <v>1000</v>
      </c>
      <c r="N148" s="371">
        <v>1000</v>
      </c>
      <c r="O148" s="384">
        <f t="shared" si="30"/>
        <v>1</v>
      </c>
      <c r="P148" s="371">
        <v>0</v>
      </c>
      <c r="Q148" s="371">
        <v>0</v>
      </c>
      <c r="R148" s="371">
        <v>1000</v>
      </c>
      <c r="S148" s="371">
        <f t="shared" si="29"/>
        <v>0</v>
      </c>
      <c r="T148" s="350" t="s">
        <v>830</v>
      </c>
      <c r="U148" s="350" t="s">
        <v>767</v>
      </c>
      <c r="V148" s="350" t="s">
        <v>831</v>
      </c>
      <c r="W148" s="350" t="s">
        <v>825</v>
      </c>
      <c r="X148" s="347">
        <v>0</v>
      </c>
      <c r="Y148" s="347">
        <v>0</v>
      </c>
      <c r="Z148" s="347" t="s">
        <v>565</v>
      </c>
      <c r="AA148" s="363" t="e">
        <f t="shared" si="31"/>
        <v>#DIV/0!</v>
      </c>
      <c r="AB148" s="345">
        <v>1000</v>
      </c>
      <c r="AC148" s="345">
        <v>0</v>
      </c>
      <c r="AD148" s="345">
        <v>100</v>
      </c>
      <c r="AE148" s="345">
        <v>100</v>
      </c>
      <c r="AF148" s="345">
        <v>3.3837004934291392E-4</v>
      </c>
      <c r="AG148" s="345">
        <v>5000</v>
      </c>
      <c r="AH148" s="345">
        <v>-4000</v>
      </c>
      <c r="AI148" s="345">
        <v>0</v>
      </c>
      <c r="AJ148" s="345">
        <v>1000</v>
      </c>
      <c r="AK148" s="345">
        <v>1000</v>
      </c>
      <c r="AL148" s="344">
        <v>0</v>
      </c>
      <c r="AM148" s="344">
        <v>0</v>
      </c>
      <c r="AN148" s="344">
        <v>100</v>
      </c>
      <c r="AO148" s="344">
        <v>100</v>
      </c>
      <c r="AP148" s="344">
        <v>2.6935313449501783E-4</v>
      </c>
      <c r="AQ148" s="344">
        <v>0</v>
      </c>
      <c r="AR148" s="344">
        <v>0</v>
      </c>
      <c r="AS148" s="344">
        <v>6.9016914847896092E-5</v>
      </c>
    </row>
    <row r="149" spans="1:45" ht="21" customHeight="1" x14ac:dyDescent="0.15">
      <c r="A149" s="378">
        <v>231150101007</v>
      </c>
      <c r="B149" s="347" t="s">
        <v>73</v>
      </c>
      <c r="C149" s="347" t="s">
        <v>40</v>
      </c>
      <c r="D149" s="347" t="s">
        <v>40</v>
      </c>
      <c r="E149" s="347" t="s">
        <v>56</v>
      </c>
      <c r="F149" s="347" t="s">
        <v>61</v>
      </c>
      <c r="G149" s="350" t="s">
        <v>832</v>
      </c>
      <c r="H149" s="350" t="s">
        <v>745</v>
      </c>
      <c r="I149" s="350" t="s">
        <v>745</v>
      </c>
      <c r="J149" s="371">
        <v>19645000</v>
      </c>
      <c r="K149" s="371">
        <v>3967000</v>
      </c>
      <c r="L149" s="371">
        <v>0</v>
      </c>
      <c r="M149" s="371">
        <v>23612000</v>
      </c>
      <c r="N149" s="371">
        <v>23632358</v>
      </c>
      <c r="O149" s="384">
        <f t="shared" si="30"/>
        <v>1.0008621887176012</v>
      </c>
      <c r="P149" s="371">
        <v>0</v>
      </c>
      <c r="Q149" s="371">
        <v>0</v>
      </c>
      <c r="R149" s="371">
        <v>20701992</v>
      </c>
      <c r="S149" s="371">
        <f t="shared" si="29"/>
        <v>2930366</v>
      </c>
      <c r="T149" s="350" t="s">
        <v>1003</v>
      </c>
      <c r="U149" s="350" t="s">
        <v>752</v>
      </c>
      <c r="V149" s="350" t="s">
        <v>781</v>
      </c>
      <c r="W149" s="350" t="s">
        <v>749</v>
      </c>
      <c r="X149" s="347">
        <v>87</v>
      </c>
      <c r="Y149" s="347">
        <v>93</v>
      </c>
      <c r="Z149" s="347" t="s">
        <v>750</v>
      </c>
      <c r="AA149" s="363">
        <f t="shared" si="31"/>
        <v>254111.37634408602</v>
      </c>
      <c r="AB149" s="345">
        <v>23632358</v>
      </c>
      <c r="AC149" s="345">
        <v>20358</v>
      </c>
      <c r="AD149" s="345">
        <v>100.08621887176012</v>
      </c>
      <c r="AE149" s="345">
        <v>100</v>
      </c>
      <c r="AF149" s="345">
        <v>7.9964821425494073</v>
      </c>
      <c r="AG149" s="345">
        <v>18711000</v>
      </c>
      <c r="AH149" s="345">
        <v>1990000</v>
      </c>
      <c r="AI149" s="345">
        <v>0</v>
      </c>
      <c r="AJ149" s="345">
        <v>20701000</v>
      </c>
      <c r="AK149" s="345">
        <v>20701992</v>
      </c>
      <c r="AL149" s="344">
        <v>0</v>
      </c>
      <c r="AM149" s="344">
        <v>0</v>
      </c>
      <c r="AN149" s="344">
        <v>100.00479203903193</v>
      </c>
      <c r="AO149" s="344">
        <v>100</v>
      </c>
      <c r="AP149" s="344">
        <v>5.5761464354907835</v>
      </c>
      <c r="AQ149" s="344">
        <v>2930366</v>
      </c>
      <c r="AR149" s="344">
        <v>14.154995326053649</v>
      </c>
      <c r="AS149" s="344">
        <v>2.4203357070586238</v>
      </c>
    </row>
    <row r="150" spans="1:45" ht="21" customHeight="1" x14ac:dyDescent="0.15">
      <c r="A150" s="378">
        <v>231150101008</v>
      </c>
      <c r="B150" s="347" t="s">
        <v>73</v>
      </c>
      <c r="C150" s="347" t="s">
        <v>40</v>
      </c>
      <c r="D150" s="347" t="s">
        <v>40</v>
      </c>
      <c r="E150" s="347" t="s">
        <v>56</v>
      </c>
      <c r="F150" s="347" t="s">
        <v>124</v>
      </c>
      <c r="G150" s="350" t="s">
        <v>833</v>
      </c>
      <c r="H150" s="350" t="s">
        <v>745</v>
      </c>
      <c r="I150" s="350" t="s">
        <v>745</v>
      </c>
      <c r="J150" s="371">
        <v>6000</v>
      </c>
      <c r="K150" s="371">
        <v>0</v>
      </c>
      <c r="L150" s="371">
        <v>0</v>
      </c>
      <c r="M150" s="371">
        <v>6000</v>
      </c>
      <c r="N150" s="371">
        <v>6187</v>
      </c>
      <c r="O150" s="384">
        <f t="shared" si="30"/>
        <v>1.0311666666666666</v>
      </c>
      <c r="P150" s="371">
        <v>0</v>
      </c>
      <c r="Q150" s="371">
        <v>0</v>
      </c>
      <c r="R150" s="371">
        <v>4330</v>
      </c>
      <c r="S150" s="371">
        <f t="shared" si="29"/>
        <v>1857</v>
      </c>
      <c r="T150" s="350" t="s">
        <v>996</v>
      </c>
      <c r="U150" s="350" t="s">
        <v>752</v>
      </c>
      <c r="V150" s="350" t="s">
        <v>783</v>
      </c>
      <c r="W150" s="350" t="s">
        <v>749</v>
      </c>
      <c r="X150" s="347">
        <v>1</v>
      </c>
      <c r="Y150" s="347">
        <v>0</v>
      </c>
      <c r="Z150" s="347" t="s">
        <v>750</v>
      </c>
      <c r="AA150" s="363" t="e">
        <f t="shared" si="31"/>
        <v>#DIV/0!</v>
      </c>
      <c r="AB150" s="345">
        <v>6187</v>
      </c>
      <c r="AC150" s="345">
        <v>187</v>
      </c>
      <c r="AD150" s="345">
        <v>103.11666666666666</v>
      </c>
      <c r="AE150" s="345">
        <v>100</v>
      </c>
      <c r="AF150" s="345">
        <v>2.0934954952846088E-3</v>
      </c>
      <c r="AG150" s="345">
        <v>6000</v>
      </c>
      <c r="AH150" s="345">
        <v>-2000</v>
      </c>
      <c r="AI150" s="345">
        <v>0</v>
      </c>
      <c r="AJ150" s="345">
        <v>4000</v>
      </c>
      <c r="AK150" s="345">
        <v>4330</v>
      </c>
      <c r="AL150" s="344">
        <v>0</v>
      </c>
      <c r="AM150" s="344">
        <v>0</v>
      </c>
      <c r="AN150" s="344">
        <v>108.25</v>
      </c>
      <c r="AO150" s="344">
        <v>100</v>
      </c>
      <c r="AP150" s="344">
        <v>1.1662990723634273E-3</v>
      </c>
      <c r="AQ150" s="344">
        <v>1857</v>
      </c>
      <c r="AR150" s="344">
        <v>42.886836027713628</v>
      </c>
      <c r="AS150" s="344">
        <v>9.2719642292118151E-4</v>
      </c>
    </row>
    <row r="151" spans="1:45" ht="21" customHeight="1" x14ac:dyDescent="0.15">
      <c r="A151" s="378">
        <v>231150101009</v>
      </c>
      <c r="B151" s="347" t="s">
        <v>73</v>
      </c>
      <c r="C151" s="347" t="s">
        <v>40</v>
      </c>
      <c r="D151" s="347" t="s">
        <v>40</v>
      </c>
      <c r="E151" s="347" t="s">
        <v>56</v>
      </c>
      <c r="F151" s="347" t="s">
        <v>44</v>
      </c>
      <c r="G151" s="350" t="s">
        <v>834</v>
      </c>
      <c r="H151" s="350" t="s">
        <v>745</v>
      </c>
      <c r="I151" s="350" t="s">
        <v>745</v>
      </c>
      <c r="J151" s="371">
        <v>632000</v>
      </c>
      <c r="K151" s="371">
        <v>0</v>
      </c>
      <c r="L151" s="371">
        <v>0</v>
      </c>
      <c r="M151" s="371">
        <v>632000</v>
      </c>
      <c r="N151" s="371">
        <v>632100</v>
      </c>
      <c r="O151" s="384">
        <f t="shared" si="30"/>
        <v>1.0001582278481012</v>
      </c>
      <c r="P151" s="371">
        <v>0</v>
      </c>
      <c r="Q151" s="371">
        <v>0</v>
      </c>
      <c r="R151" s="371">
        <v>591940</v>
      </c>
      <c r="S151" s="371">
        <f t="shared" si="29"/>
        <v>40160</v>
      </c>
      <c r="T151" s="350" t="s">
        <v>820</v>
      </c>
      <c r="U151" s="350" t="s">
        <v>767</v>
      </c>
      <c r="V151" s="350" t="s">
        <v>821</v>
      </c>
      <c r="W151" s="350"/>
      <c r="X151" s="347"/>
      <c r="Y151" s="347"/>
      <c r="Z151" s="347"/>
      <c r="AA151" s="363" t="e">
        <f t="shared" si="31"/>
        <v>#DIV/0!</v>
      </c>
      <c r="AB151" s="345">
        <v>632100</v>
      </c>
      <c r="AC151" s="345">
        <v>100</v>
      </c>
      <c r="AD151" s="345">
        <v>100.01582278481011</v>
      </c>
      <c r="AE151" s="345">
        <v>100</v>
      </c>
      <c r="AF151" s="345">
        <v>0.21388370818965591</v>
      </c>
      <c r="AG151" s="345">
        <v>632000</v>
      </c>
      <c r="AH151" s="345">
        <v>-41000</v>
      </c>
      <c r="AI151" s="345">
        <v>0</v>
      </c>
      <c r="AJ151" s="345">
        <v>591000</v>
      </c>
      <c r="AK151" s="345">
        <v>591940</v>
      </c>
      <c r="AL151" s="344">
        <v>0</v>
      </c>
      <c r="AM151" s="344">
        <v>0</v>
      </c>
      <c r="AN151" s="344">
        <v>100.1590524534687</v>
      </c>
      <c r="AO151" s="344">
        <v>100</v>
      </c>
      <c r="AP151" s="344">
        <v>0.15944089443298087</v>
      </c>
      <c r="AQ151" s="344">
        <v>40160</v>
      </c>
      <c r="AR151" s="344">
        <v>6.7844713991282903</v>
      </c>
      <c r="AS151" s="344">
        <v>5.4442813756675035E-2</v>
      </c>
    </row>
    <row r="152" spans="1:45" ht="21" customHeight="1" x14ac:dyDescent="0.15">
      <c r="A152" s="378">
        <v>231150101010</v>
      </c>
      <c r="B152" s="347" t="s">
        <v>73</v>
      </c>
      <c r="C152" s="347" t="s">
        <v>40</v>
      </c>
      <c r="D152" s="347" t="s">
        <v>40</v>
      </c>
      <c r="E152" s="347" t="s">
        <v>56</v>
      </c>
      <c r="F152" s="347" t="s">
        <v>52</v>
      </c>
      <c r="G152" s="350" t="s">
        <v>784</v>
      </c>
      <c r="H152" s="350" t="s">
        <v>745</v>
      </c>
      <c r="I152" s="350" t="s">
        <v>745</v>
      </c>
      <c r="J152" s="371">
        <v>8649000</v>
      </c>
      <c r="K152" s="371">
        <v>-161000</v>
      </c>
      <c r="L152" s="371">
        <v>0</v>
      </c>
      <c r="M152" s="371">
        <v>8488000</v>
      </c>
      <c r="N152" s="371">
        <v>8488832</v>
      </c>
      <c r="O152" s="384">
        <f t="shared" si="30"/>
        <v>1.0000980207351555</v>
      </c>
      <c r="P152" s="371">
        <v>0</v>
      </c>
      <c r="Q152" s="371">
        <v>0</v>
      </c>
      <c r="R152" s="371">
        <v>9152165</v>
      </c>
      <c r="S152" s="371">
        <f t="shared" si="29"/>
        <v>-663333</v>
      </c>
      <c r="T152" s="350" t="s">
        <v>1004</v>
      </c>
      <c r="U152" s="350" t="s">
        <v>767</v>
      </c>
      <c r="V152" s="350" t="s">
        <v>835</v>
      </c>
      <c r="W152" s="350" t="s">
        <v>836</v>
      </c>
      <c r="X152" s="367">
        <v>4968</v>
      </c>
      <c r="Y152" s="367">
        <v>4947</v>
      </c>
      <c r="Z152" s="347" t="s">
        <v>345</v>
      </c>
      <c r="AA152" s="363">
        <f t="shared" si="31"/>
        <v>1715.9555286031939</v>
      </c>
      <c r="AB152" s="345">
        <v>8488832</v>
      </c>
      <c r="AC152" s="345">
        <v>832</v>
      </c>
      <c r="AD152" s="345">
        <v>100.00980207351556</v>
      </c>
      <c r="AE152" s="345">
        <v>100</v>
      </c>
      <c r="AF152" s="345">
        <v>2.8723665027037071</v>
      </c>
      <c r="AG152" s="345">
        <v>9436000</v>
      </c>
      <c r="AH152" s="345">
        <v>-284000</v>
      </c>
      <c r="AI152" s="345">
        <v>0</v>
      </c>
      <c r="AJ152" s="345">
        <v>9152000</v>
      </c>
      <c r="AK152" s="345">
        <v>9152165</v>
      </c>
      <c r="AL152" s="344">
        <v>0</v>
      </c>
      <c r="AM152" s="344">
        <v>0</v>
      </c>
      <c r="AN152" s="344">
        <v>100.00180288461537</v>
      </c>
      <c r="AO152" s="344">
        <v>100</v>
      </c>
      <c r="AP152" s="344">
        <v>2.465164330165595</v>
      </c>
      <c r="AQ152" s="344">
        <v>-663333</v>
      </c>
      <c r="AR152" s="344">
        <v>-7.2478260608282303</v>
      </c>
      <c r="AS152" s="344">
        <v>0.40720217253811208</v>
      </c>
    </row>
    <row r="153" spans="1:45" ht="21" customHeight="1" x14ac:dyDescent="0.15">
      <c r="A153" s="378">
        <v>231150101011</v>
      </c>
      <c r="B153" s="347" t="s">
        <v>73</v>
      </c>
      <c r="C153" s="347" t="s">
        <v>40</v>
      </c>
      <c r="D153" s="347" t="s">
        <v>40</v>
      </c>
      <c r="E153" s="347" t="s">
        <v>40</v>
      </c>
      <c r="F153" s="347" t="s">
        <v>61</v>
      </c>
      <c r="G153" s="350" t="s">
        <v>887</v>
      </c>
      <c r="H153" s="350" t="s">
        <v>888</v>
      </c>
      <c r="I153" s="350" t="s">
        <v>888</v>
      </c>
      <c r="J153" s="371">
        <v>32445000</v>
      </c>
      <c r="K153" s="371">
        <v>-1110000</v>
      </c>
      <c r="L153" s="371">
        <v>0</v>
      </c>
      <c r="M153" s="371">
        <v>31335000</v>
      </c>
      <c r="N153" s="371">
        <v>31335041</v>
      </c>
      <c r="O153" s="384">
        <f t="shared" si="30"/>
        <v>1.0000013084410404</v>
      </c>
      <c r="P153" s="371">
        <v>0</v>
      </c>
      <c r="Q153" s="371">
        <v>0</v>
      </c>
      <c r="R153" s="371">
        <v>32430125</v>
      </c>
      <c r="S153" s="372">
        <f t="shared" si="29"/>
        <v>-1095084</v>
      </c>
      <c r="T153" s="350" t="s">
        <v>899</v>
      </c>
      <c r="U153" s="350" t="s">
        <v>752</v>
      </c>
      <c r="V153" s="350" t="s">
        <v>889</v>
      </c>
      <c r="W153" s="359" t="s">
        <v>1041</v>
      </c>
      <c r="X153" s="366" t="s">
        <v>1041</v>
      </c>
      <c r="Y153" s="366" t="s">
        <v>1041</v>
      </c>
      <c r="Z153" s="366" t="s">
        <v>1041</v>
      </c>
      <c r="AA153" s="387" t="e">
        <f t="shared" si="31"/>
        <v>#VALUE!</v>
      </c>
      <c r="AB153" s="345">
        <v>31335041</v>
      </c>
      <c r="AC153" s="345">
        <v>41</v>
      </c>
      <c r="AD153" s="345">
        <v>100.00013084410404</v>
      </c>
      <c r="AE153" s="345">
        <v>100</v>
      </c>
      <c r="AF153" s="345">
        <v>19.002730258498104</v>
      </c>
      <c r="AG153" s="345">
        <v>33763000</v>
      </c>
      <c r="AH153" s="345">
        <v>-1333000</v>
      </c>
      <c r="AI153" s="345">
        <v>0</v>
      </c>
      <c r="AJ153" s="345">
        <v>32430000</v>
      </c>
      <c r="AK153" s="345">
        <v>32430125</v>
      </c>
      <c r="AL153" s="352">
        <v>0</v>
      </c>
      <c r="AM153" s="352">
        <v>0</v>
      </c>
      <c r="AN153" s="352">
        <v>100.00038544557508</v>
      </c>
      <c r="AO153" s="352">
        <v>100</v>
      </c>
      <c r="AP153" s="352">
        <v>17.368043079221671</v>
      </c>
      <c r="AQ153" s="352">
        <v>-1095084</v>
      </c>
      <c r="AR153" s="352">
        <v>-3.3767492416387537</v>
      </c>
      <c r="AS153" s="352">
        <v>1.6346871792764333</v>
      </c>
    </row>
    <row r="154" spans="1:45" ht="21" customHeight="1" x14ac:dyDescent="0.15">
      <c r="A154" s="378">
        <v>231150101012</v>
      </c>
      <c r="B154" s="347" t="s">
        <v>73</v>
      </c>
      <c r="C154" s="347" t="s">
        <v>40</v>
      </c>
      <c r="D154" s="347" t="s">
        <v>40</v>
      </c>
      <c r="E154" s="347" t="s">
        <v>40</v>
      </c>
      <c r="F154" s="347" t="s">
        <v>320</v>
      </c>
      <c r="G154" s="350" t="s">
        <v>900</v>
      </c>
      <c r="H154" s="350" t="s">
        <v>888</v>
      </c>
      <c r="I154" s="350" t="s">
        <v>888</v>
      </c>
      <c r="J154" s="371">
        <v>22239000</v>
      </c>
      <c r="K154" s="371">
        <v>0</v>
      </c>
      <c r="L154" s="371">
        <v>0</v>
      </c>
      <c r="M154" s="371">
        <v>22239000</v>
      </c>
      <c r="N154" s="371">
        <v>21142407</v>
      </c>
      <c r="O154" s="384">
        <f t="shared" si="30"/>
        <v>0.95069054363955219</v>
      </c>
      <c r="P154" s="371">
        <v>0</v>
      </c>
      <c r="Q154" s="371">
        <v>0</v>
      </c>
      <c r="R154" s="371">
        <v>20208756</v>
      </c>
      <c r="S154" s="372">
        <f t="shared" si="29"/>
        <v>933651</v>
      </c>
      <c r="T154" s="350" t="s">
        <v>901</v>
      </c>
      <c r="U154" s="350" t="s">
        <v>752</v>
      </c>
      <c r="V154" s="350" t="s">
        <v>889</v>
      </c>
      <c r="W154" s="359" t="s">
        <v>1041</v>
      </c>
      <c r="X154" s="366" t="s">
        <v>1041</v>
      </c>
      <c r="Y154" s="366" t="s">
        <v>1041</v>
      </c>
      <c r="Z154" s="366" t="s">
        <v>1041</v>
      </c>
      <c r="AA154" s="387" t="e">
        <f t="shared" si="31"/>
        <v>#VALUE!</v>
      </c>
      <c r="AB154" s="345">
        <v>21142407</v>
      </c>
      <c r="AC154" s="345">
        <v>-1096593</v>
      </c>
      <c r="AD154" s="345">
        <v>95.069054363955217</v>
      </c>
      <c r="AE154" s="345">
        <v>100</v>
      </c>
      <c r="AF154" s="345">
        <v>12.821539223018158</v>
      </c>
      <c r="AG154" s="345">
        <v>22329000</v>
      </c>
      <c r="AH154" s="345">
        <v>0</v>
      </c>
      <c r="AI154" s="345">
        <v>0</v>
      </c>
      <c r="AJ154" s="345">
        <v>22329000</v>
      </c>
      <c r="AK154" s="345">
        <v>20208756</v>
      </c>
      <c r="AL154" s="352">
        <v>0</v>
      </c>
      <c r="AM154" s="352">
        <v>0</v>
      </c>
      <c r="AN154" s="352">
        <v>90.504527744189161</v>
      </c>
      <c r="AO154" s="352">
        <v>100</v>
      </c>
      <c r="AP154" s="352">
        <v>10.822855131933022</v>
      </c>
      <c r="AQ154" s="352">
        <v>933651</v>
      </c>
      <c r="AR154" s="352">
        <v>4.6200320296806003</v>
      </c>
      <c r="AS154" s="352">
        <v>1.9986840910851367</v>
      </c>
    </row>
    <row r="155" spans="1:45" ht="21" customHeight="1" x14ac:dyDescent="0.15">
      <c r="A155" s="378">
        <v>231150101013</v>
      </c>
      <c r="B155" s="347" t="s">
        <v>73</v>
      </c>
      <c r="C155" s="347" t="s">
        <v>40</v>
      </c>
      <c r="D155" s="347" t="s">
        <v>40</v>
      </c>
      <c r="E155" s="347" t="s">
        <v>40</v>
      </c>
      <c r="F155" s="347" t="s">
        <v>131</v>
      </c>
      <c r="G155" s="350" t="s">
        <v>902</v>
      </c>
      <c r="H155" s="350" t="s">
        <v>888</v>
      </c>
      <c r="I155" s="350" t="s">
        <v>888</v>
      </c>
      <c r="J155" s="371">
        <v>3139000</v>
      </c>
      <c r="K155" s="371">
        <v>0</v>
      </c>
      <c r="L155" s="371">
        <v>0</v>
      </c>
      <c r="M155" s="371">
        <v>3139000</v>
      </c>
      <c r="N155" s="371">
        <v>3081540</v>
      </c>
      <c r="O155" s="384">
        <f t="shared" si="30"/>
        <v>0.9816948072634597</v>
      </c>
      <c r="P155" s="371">
        <v>0</v>
      </c>
      <c r="Q155" s="371">
        <v>0</v>
      </c>
      <c r="R155" s="371">
        <v>3355755</v>
      </c>
      <c r="S155" s="372">
        <f t="shared" si="29"/>
        <v>-274215</v>
      </c>
      <c r="T155" s="350" t="s">
        <v>903</v>
      </c>
      <c r="U155" s="350" t="s">
        <v>752</v>
      </c>
      <c r="V155" s="350" t="s">
        <v>889</v>
      </c>
      <c r="W155" s="359" t="s">
        <v>1041</v>
      </c>
      <c r="X155" s="366" t="s">
        <v>1041</v>
      </c>
      <c r="Y155" s="366" t="s">
        <v>1041</v>
      </c>
      <c r="Z155" s="366" t="s">
        <v>1041</v>
      </c>
      <c r="AA155" s="387" t="e">
        <f t="shared" si="31"/>
        <v>#VALUE!</v>
      </c>
      <c r="AB155" s="345">
        <v>3081540</v>
      </c>
      <c r="AC155" s="345">
        <v>-57460</v>
      </c>
      <c r="AD155" s="345">
        <v>98.169480726345967</v>
      </c>
      <c r="AE155" s="345">
        <v>100</v>
      </c>
      <c r="AF155" s="345">
        <v>1.8687600696221285</v>
      </c>
      <c r="AG155" s="345">
        <v>3079000</v>
      </c>
      <c r="AH155" s="345">
        <v>-120000</v>
      </c>
      <c r="AI155" s="345">
        <v>0</v>
      </c>
      <c r="AJ155" s="345">
        <v>2959000</v>
      </c>
      <c r="AK155" s="345">
        <v>3355755</v>
      </c>
      <c r="AL155" s="352">
        <v>0</v>
      </c>
      <c r="AM155" s="352">
        <v>0</v>
      </c>
      <c r="AN155" s="352">
        <v>113.40841500506929</v>
      </c>
      <c r="AO155" s="352">
        <v>100</v>
      </c>
      <c r="AP155" s="352">
        <v>1.7971838654125913</v>
      </c>
      <c r="AQ155" s="352">
        <v>-274215</v>
      </c>
      <c r="AR155" s="352">
        <v>-8.1714845094472039</v>
      </c>
      <c r="AS155" s="352">
        <v>7.1576204209537142E-2</v>
      </c>
    </row>
    <row r="156" spans="1:45" ht="21" customHeight="1" x14ac:dyDescent="0.15">
      <c r="A156" s="378">
        <v>231150102001</v>
      </c>
      <c r="B156" s="347" t="s">
        <v>73</v>
      </c>
      <c r="C156" s="347" t="s">
        <v>40</v>
      </c>
      <c r="D156" s="347" t="s">
        <v>56</v>
      </c>
      <c r="E156" s="347" t="s">
        <v>40</v>
      </c>
      <c r="F156" s="347" t="s">
        <v>61</v>
      </c>
      <c r="G156" s="350" t="s">
        <v>788</v>
      </c>
      <c r="H156" s="350" t="s">
        <v>745</v>
      </c>
      <c r="I156" s="350" t="s">
        <v>745</v>
      </c>
      <c r="J156" s="371">
        <v>75000</v>
      </c>
      <c r="K156" s="371">
        <v>-8000</v>
      </c>
      <c r="L156" s="371">
        <v>0</v>
      </c>
      <c r="M156" s="371">
        <v>67000</v>
      </c>
      <c r="N156" s="371">
        <v>67500</v>
      </c>
      <c r="O156" s="384">
        <f t="shared" si="30"/>
        <v>1.0074626865671641</v>
      </c>
      <c r="P156" s="371">
        <v>0</v>
      </c>
      <c r="Q156" s="371">
        <v>0</v>
      </c>
      <c r="R156" s="371">
        <v>60000</v>
      </c>
      <c r="S156" s="371">
        <f t="shared" si="29"/>
        <v>7500</v>
      </c>
      <c r="T156" s="350" t="s">
        <v>1005</v>
      </c>
      <c r="U156" s="350" t="s">
        <v>767</v>
      </c>
      <c r="V156" s="350" t="s">
        <v>837</v>
      </c>
      <c r="W156" s="350" t="s">
        <v>789</v>
      </c>
      <c r="X156" s="347">
        <v>1</v>
      </c>
      <c r="Y156" s="347">
        <v>0</v>
      </c>
      <c r="Z156" s="347" t="s">
        <v>345</v>
      </c>
      <c r="AA156" s="363" t="e">
        <f t="shared" si="31"/>
        <v>#DIV/0!</v>
      </c>
      <c r="AB156" s="345">
        <v>67500</v>
      </c>
      <c r="AC156" s="345">
        <v>500</v>
      </c>
      <c r="AD156" s="345">
        <v>100.74626865671641</v>
      </c>
      <c r="AE156" s="345">
        <v>100</v>
      </c>
      <c r="AF156" s="345">
        <v>2.2839978330646691E-2</v>
      </c>
      <c r="AG156" s="345">
        <v>75000</v>
      </c>
      <c r="AH156" s="345">
        <v>-15000</v>
      </c>
      <c r="AI156" s="345">
        <v>0</v>
      </c>
      <c r="AJ156" s="345">
        <v>60000</v>
      </c>
      <c r="AK156" s="345">
        <v>60000</v>
      </c>
      <c r="AL156" s="344">
        <v>0</v>
      </c>
      <c r="AM156" s="344">
        <v>0</v>
      </c>
      <c r="AN156" s="344">
        <v>100</v>
      </c>
      <c r="AO156" s="344">
        <v>100</v>
      </c>
      <c r="AP156" s="344">
        <v>1.6161188069701071E-2</v>
      </c>
      <c r="AQ156" s="344">
        <v>7500</v>
      </c>
      <c r="AR156" s="344">
        <v>12.5</v>
      </c>
      <c r="AS156" s="344">
        <v>6.6787902609456197E-3</v>
      </c>
    </row>
    <row r="157" spans="1:45" ht="21" customHeight="1" x14ac:dyDescent="0.15">
      <c r="A157" s="378">
        <v>231150103001</v>
      </c>
      <c r="B157" s="347" t="s">
        <v>73</v>
      </c>
      <c r="C157" s="347" t="s">
        <v>40</v>
      </c>
      <c r="D157" s="347" t="s">
        <v>64</v>
      </c>
      <c r="E157" s="347" t="s">
        <v>40</v>
      </c>
      <c r="F157" s="347" t="s">
        <v>61</v>
      </c>
      <c r="G157" s="350" t="s">
        <v>271</v>
      </c>
      <c r="H157" s="350" t="s">
        <v>253</v>
      </c>
      <c r="I157" s="350" t="s">
        <v>253</v>
      </c>
      <c r="J157" s="371">
        <v>760000</v>
      </c>
      <c r="K157" s="371">
        <v>0</v>
      </c>
      <c r="L157" s="371">
        <v>0</v>
      </c>
      <c r="M157" s="371">
        <v>760000</v>
      </c>
      <c r="N157" s="371">
        <v>697202</v>
      </c>
      <c r="O157" s="384">
        <f t="shared" si="30"/>
        <v>0.91737105263157892</v>
      </c>
      <c r="P157" s="371">
        <v>0</v>
      </c>
      <c r="Q157" s="371">
        <v>0</v>
      </c>
      <c r="R157" s="371">
        <v>380292</v>
      </c>
      <c r="S157" s="371">
        <f t="shared" si="29"/>
        <v>316910</v>
      </c>
      <c r="T157" s="377" t="s">
        <v>272</v>
      </c>
      <c r="U157" s="350"/>
      <c r="V157" s="350" t="s">
        <v>273</v>
      </c>
      <c r="W157" s="350"/>
      <c r="X157" s="347"/>
      <c r="Y157" s="347"/>
      <c r="Z157" s="347"/>
      <c r="AA157" s="363" t="e">
        <f t="shared" si="31"/>
        <v>#DIV/0!</v>
      </c>
      <c r="AB157" s="345">
        <v>697202</v>
      </c>
      <c r="AC157" s="345">
        <v>-62798</v>
      </c>
      <c r="AD157" s="345">
        <v>91.737105263157886</v>
      </c>
      <c r="AE157" s="345">
        <v>100</v>
      </c>
      <c r="AF157" s="345">
        <v>1.9361486553566696</v>
      </c>
      <c r="AG157" s="345">
        <v>380000</v>
      </c>
      <c r="AH157" s="345">
        <v>0</v>
      </c>
      <c r="AI157" s="345">
        <v>0</v>
      </c>
      <c r="AJ157" s="345">
        <v>380000</v>
      </c>
      <c r="AK157" s="345">
        <v>380292</v>
      </c>
      <c r="AL157" s="345">
        <v>0</v>
      </c>
      <c r="AM157" s="345">
        <v>0</v>
      </c>
      <c r="AN157" s="345">
        <v>100.07684210526315</v>
      </c>
      <c r="AO157" s="345">
        <v>100</v>
      </c>
      <c r="AP157" s="345">
        <v>0.50645491904388196</v>
      </c>
      <c r="AQ157" s="345">
        <v>316910</v>
      </c>
      <c r="AR157" s="345">
        <v>83.333333333333343</v>
      </c>
      <c r="AS157" s="345">
        <v>1.4296937363127875</v>
      </c>
    </row>
    <row r="158" spans="1:45" ht="21" customHeight="1" x14ac:dyDescent="0.15">
      <c r="A158" s="378">
        <v>231150104001</v>
      </c>
      <c r="B158" s="381" t="s">
        <v>73</v>
      </c>
      <c r="C158" s="381" t="s">
        <v>40</v>
      </c>
      <c r="D158" s="381" t="s">
        <v>59</v>
      </c>
      <c r="E158" s="381" t="s">
        <v>40</v>
      </c>
      <c r="F158" s="381" t="s">
        <v>61</v>
      </c>
      <c r="G158" s="350" t="s">
        <v>76</v>
      </c>
      <c r="H158" s="350" t="s">
        <v>46</v>
      </c>
      <c r="I158" s="350" t="s">
        <v>190</v>
      </c>
      <c r="J158" s="375">
        <v>1597000</v>
      </c>
      <c r="K158" s="375">
        <v>0</v>
      </c>
      <c r="L158" s="375">
        <v>0</v>
      </c>
      <c r="M158" s="375">
        <v>1597000</v>
      </c>
      <c r="N158" s="375">
        <v>1597666</v>
      </c>
      <c r="O158" s="385">
        <f t="shared" si="30"/>
        <v>1.000417031934878</v>
      </c>
      <c r="P158" s="375">
        <v>0</v>
      </c>
      <c r="Q158" s="375">
        <v>0</v>
      </c>
      <c r="R158" s="375">
        <v>2558599</v>
      </c>
      <c r="S158" s="375">
        <f t="shared" si="29"/>
        <v>-960933</v>
      </c>
      <c r="T158" s="350" t="s">
        <v>228</v>
      </c>
      <c r="U158" s="350" t="s">
        <v>201</v>
      </c>
      <c r="V158" s="350" t="s">
        <v>231</v>
      </c>
      <c r="W158" s="350" t="s">
        <v>1041</v>
      </c>
      <c r="X158" s="347" t="s">
        <v>1041</v>
      </c>
      <c r="Y158" s="347" t="s">
        <v>1041</v>
      </c>
      <c r="Z158" s="347" t="s">
        <v>1041</v>
      </c>
      <c r="AA158" s="363" t="e">
        <f t="shared" si="31"/>
        <v>#VALUE!</v>
      </c>
      <c r="AB158" s="345">
        <v>1597666</v>
      </c>
      <c r="AC158" s="345">
        <v>666</v>
      </c>
      <c r="AD158" s="345">
        <v>100.04170319348779</v>
      </c>
      <c r="AE158" s="345">
        <v>100</v>
      </c>
      <c r="AF158" s="345">
        <v>1.0564559121984392</v>
      </c>
      <c r="AG158" s="345">
        <v>2558000</v>
      </c>
      <c r="AH158" s="345">
        <v>0</v>
      </c>
      <c r="AI158" s="345">
        <v>0</v>
      </c>
      <c r="AJ158" s="345">
        <v>2558000</v>
      </c>
      <c r="AK158" s="345">
        <v>2558599</v>
      </c>
      <c r="AL158" s="345">
        <v>0</v>
      </c>
      <c r="AM158" s="345">
        <v>0</v>
      </c>
      <c r="AN158" s="345">
        <v>100.02341673182174</v>
      </c>
      <c r="AO158" s="345">
        <v>100</v>
      </c>
      <c r="AP158" s="345">
        <v>1.6517347915326668</v>
      </c>
      <c r="AQ158" s="345">
        <v>-960933</v>
      </c>
      <c r="AR158" s="345">
        <v>-37.556998967012802</v>
      </c>
      <c r="AS158" s="345">
        <v>-0.59527887933422763</v>
      </c>
    </row>
    <row r="159" spans="1:45" ht="21" customHeight="1" x14ac:dyDescent="0.15">
      <c r="A159" s="378">
        <v>231150202001</v>
      </c>
      <c r="B159" s="347" t="s">
        <v>73</v>
      </c>
      <c r="C159" s="347" t="s">
        <v>56</v>
      </c>
      <c r="D159" s="347" t="s">
        <v>56</v>
      </c>
      <c r="E159" s="347" t="s">
        <v>40</v>
      </c>
      <c r="F159" s="347" t="s">
        <v>44</v>
      </c>
      <c r="G159" s="350" t="s">
        <v>838</v>
      </c>
      <c r="H159" s="350" t="s">
        <v>745</v>
      </c>
      <c r="I159" s="350" t="s">
        <v>745</v>
      </c>
      <c r="J159" s="371">
        <v>7589000</v>
      </c>
      <c r="K159" s="371">
        <v>0</v>
      </c>
      <c r="L159" s="371">
        <v>0</v>
      </c>
      <c r="M159" s="371">
        <v>7589000</v>
      </c>
      <c r="N159" s="371">
        <v>6665000</v>
      </c>
      <c r="O159" s="384">
        <f t="shared" si="30"/>
        <v>0.87824482804058501</v>
      </c>
      <c r="P159" s="371">
        <v>0</v>
      </c>
      <c r="Q159" s="371">
        <v>0</v>
      </c>
      <c r="R159" s="371">
        <v>8901000</v>
      </c>
      <c r="S159" s="371">
        <f t="shared" si="29"/>
        <v>-2236000</v>
      </c>
      <c r="T159" s="350" t="s">
        <v>839</v>
      </c>
      <c r="U159" s="350" t="s">
        <v>767</v>
      </c>
      <c r="V159" s="350" t="s">
        <v>840</v>
      </c>
      <c r="W159" s="350" t="s">
        <v>841</v>
      </c>
      <c r="X159" s="347">
        <v>166</v>
      </c>
      <c r="Y159" s="347">
        <v>120</v>
      </c>
      <c r="Z159" s="347" t="s">
        <v>565</v>
      </c>
      <c r="AA159" s="363">
        <f t="shared" si="31"/>
        <v>55541.666666666664</v>
      </c>
      <c r="AB159" s="345">
        <v>6665000</v>
      </c>
      <c r="AC159" s="345">
        <v>-924000</v>
      </c>
      <c r="AD159" s="345">
        <v>87.824482804058505</v>
      </c>
      <c r="AE159" s="345">
        <v>100</v>
      </c>
      <c r="AF159" s="345">
        <v>2.2552363788705216</v>
      </c>
      <c r="AG159" s="345">
        <v>6687000</v>
      </c>
      <c r="AH159" s="345">
        <v>0</v>
      </c>
      <c r="AI159" s="345">
        <v>0</v>
      </c>
      <c r="AJ159" s="345">
        <v>6687000</v>
      </c>
      <c r="AK159" s="345">
        <v>8901000</v>
      </c>
      <c r="AL159" s="344">
        <v>0</v>
      </c>
      <c r="AM159" s="344">
        <v>0</v>
      </c>
      <c r="AN159" s="344">
        <v>133.10901749663526</v>
      </c>
      <c r="AO159" s="344">
        <v>100</v>
      </c>
      <c r="AP159" s="344">
        <v>2.3975122501401538</v>
      </c>
      <c r="AQ159" s="344">
        <v>-2236000</v>
      </c>
      <c r="AR159" s="344">
        <v>-25.120772946859905</v>
      </c>
      <c r="AS159" s="344">
        <v>-0.14227587126963215</v>
      </c>
    </row>
    <row r="160" spans="1:45" ht="21" customHeight="1" x14ac:dyDescent="0.15">
      <c r="A160" s="378">
        <v>231150202002</v>
      </c>
      <c r="B160" s="347" t="s">
        <v>73</v>
      </c>
      <c r="C160" s="347" t="s">
        <v>56</v>
      </c>
      <c r="D160" s="347" t="s">
        <v>56</v>
      </c>
      <c r="E160" s="347" t="s">
        <v>40</v>
      </c>
      <c r="F160" s="347" t="s">
        <v>52</v>
      </c>
      <c r="G160" s="350" t="s">
        <v>790</v>
      </c>
      <c r="H160" s="350" t="s">
        <v>745</v>
      </c>
      <c r="I160" s="350" t="s">
        <v>745</v>
      </c>
      <c r="J160" s="371">
        <v>1516000</v>
      </c>
      <c r="K160" s="371">
        <v>-562000</v>
      </c>
      <c r="L160" s="371">
        <v>0</v>
      </c>
      <c r="M160" s="371">
        <v>954000</v>
      </c>
      <c r="N160" s="371">
        <v>781000</v>
      </c>
      <c r="O160" s="384">
        <f t="shared" si="30"/>
        <v>0.81865828092243187</v>
      </c>
      <c r="P160" s="371">
        <v>0</v>
      </c>
      <c r="Q160" s="371">
        <v>0</v>
      </c>
      <c r="R160" s="371">
        <v>873000</v>
      </c>
      <c r="S160" s="371">
        <f t="shared" si="29"/>
        <v>-92000</v>
      </c>
      <c r="T160" s="350" t="s">
        <v>842</v>
      </c>
      <c r="U160" s="350" t="s">
        <v>767</v>
      </c>
      <c r="V160" s="350" t="s">
        <v>824</v>
      </c>
      <c r="W160" s="350" t="s">
        <v>843</v>
      </c>
      <c r="X160" s="347">
        <v>475</v>
      </c>
      <c r="Y160" s="347">
        <v>233</v>
      </c>
      <c r="Z160" s="347" t="s">
        <v>345</v>
      </c>
      <c r="AA160" s="363">
        <f t="shared" si="31"/>
        <v>3351.9313304721031</v>
      </c>
      <c r="AB160" s="345">
        <v>781000</v>
      </c>
      <c r="AC160" s="345">
        <v>-173000</v>
      </c>
      <c r="AD160" s="345">
        <v>81.865828092243191</v>
      </c>
      <c r="AE160" s="345">
        <v>100</v>
      </c>
      <c r="AF160" s="345">
        <v>0.26426700853681578</v>
      </c>
      <c r="AG160" s="345">
        <v>1809000</v>
      </c>
      <c r="AH160" s="345">
        <v>-1075000</v>
      </c>
      <c r="AI160" s="345">
        <v>0</v>
      </c>
      <c r="AJ160" s="345">
        <v>734000</v>
      </c>
      <c r="AK160" s="345">
        <v>873000</v>
      </c>
      <c r="AL160" s="344">
        <v>0</v>
      </c>
      <c r="AM160" s="344">
        <v>0</v>
      </c>
      <c r="AN160" s="344">
        <v>118.93732970027249</v>
      </c>
      <c r="AO160" s="344">
        <v>100</v>
      </c>
      <c r="AP160" s="344">
        <v>0.23514528641415058</v>
      </c>
      <c r="AQ160" s="344">
        <v>-92000</v>
      </c>
      <c r="AR160" s="344">
        <v>-10.538373424971363</v>
      </c>
      <c r="AS160" s="344">
        <v>2.91217221226652E-2</v>
      </c>
    </row>
    <row r="161" spans="1:45" ht="21" customHeight="1" x14ac:dyDescent="0.15">
      <c r="A161" s="378">
        <v>231150202004</v>
      </c>
      <c r="B161" s="347" t="s">
        <v>73</v>
      </c>
      <c r="C161" s="347" t="s">
        <v>56</v>
      </c>
      <c r="D161" s="347" t="s">
        <v>56</v>
      </c>
      <c r="E161" s="347" t="s">
        <v>40</v>
      </c>
      <c r="F161" s="347" t="s">
        <v>129</v>
      </c>
      <c r="G161" s="350" t="s">
        <v>845</v>
      </c>
      <c r="H161" s="350" t="s">
        <v>745</v>
      </c>
      <c r="I161" s="350" t="s">
        <v>745</v>
      </c>
      <c r="J161" s="371">
        <v>1488000</v>
      </c>
      <c r="K161" s="371">
        <v>0</v>
      </c>
      <c r="L161" s="371">
        <v>0</v>
      </c>
      <c r="M161" s="371">
        <v>1488000</v>
      </c>
      <c r="N161" s="371">
        <v>1399000</v>
      </c>
      <c r="O161" s="384">
        <f t="shared" si="30"/>
        <v>0.94018817204301075</v>
      </c>
      <c r="P161" s="371">
        <v>0</v>
      </c>
      <c r="Q161" s="371">
        <v>0</v>
      </c>
      <c r="R161" s="371">
        <v>1461000</v>
      </c>
      <c r="S161" s="371">
        <f t="shared" si="29"/>
        <v>-62000</v>
      </c>
      <c r="T161" s="350" t="s">
        <v>846</v>
      </c>
      <c r="U161" s="350" t="s">
        <v>767</v>
      </c>
      <c r="V161" s="350" t="s">
        <v>837</v>
      </c>
      <c r="W161" s="350" t="s">
        <v>844</v>
      </c>
      <c r="X161" s="347">
        <v>3</v>
      </c>
      <c r="Y161" s="347">
        <v>3</v>
      </c>
      <c r="Z161" s="347" t="s">
        <v>345</v>
      </c>
      <c r="AA161" s="363">
        <f t="shared" si="31"/>
        <v>466333.33333333331</v>
      </c>
      <c r="AB161" s="345">
        <v>1399000</v>
      </c>
      <c r="AC161" s="345">
        <v>-89000</v>
      </c>
      <c r="AD161" s="345">
        <v>94.018817204301072</v>
      </c>
      <c r="AE161" s="345">
        <v>100</v>
      </c>
      <c r="AF161" s="345">
        <v>0.47337969903073668</v>
      </c>
      <c r="AG161" s="345">
        <v>1583000</v>
      </c>
      <c r="AH161" s="345">
        <v>-85000</v>
      </c>
      <c r="AI161" s="345">
        <v>0</v>
      </c>
      <c r="AJ161" s="345">
        <v>1498000</v>
      </c>
      <c r="AK161" s="345">
        <v>1461000</v>
      </c>
      <c r="AL161" s="344">
        <v>0</v>
      </c>
      <c r="AM161" s="344">
        <v>0</v>
      </c>
      <c r="AN161" s="344">
        <v>97.530040053404548</v>
      </c>
      <c r="AO161" s="344">
        <v>100</v>
      </c>
      <c r="AP161" s="344">
        <v>0.39352492949722107</v>
      </c>
      <c r="AQ161" s="344">
        <v>-62000</v>
      </c>
      <c r="AR161" s="344">
        <v>-4.2436687200547576</v>
      </c>
      <c r="AS161" s="344">
        <v>7.9854769533515613E-2</v>
      </c>
    </row>
    <row r="162" spans="1:45" ht="21" customHeight="1" x14ac:dyDescent="0.15">
      <c r="A162" s="378">
        <v>231150202005</v>
      </c>
      <c r="B162" s="347" t="s">
        <v>73</v>
      </c>
      <c r="C162" s="347" t="s">
        <v>56</v>
      </c>
      <c r="D162" s="347" t="s">
        <v>56</v>
      </c>
      <c r="E162" s="347" t="s">
        <v>56</v>
      </c>
      <c r="F162" s="347" t="s">
        <v>61</v>
      </c>
      <c r="G162" s="350" t="s">
        <v>847</v>
      </c>
      <c r="H162" s="350" t="s">
        <v>745</v>
      </c>
      <c r="I162" s="350" t="s">
        <v>745</v>
      </c>
      <c r="J162" s="371">
        <v>1394000</v>
      </c>
      <c r="K162" s="371">
        <v>0</v>
      </c>
      <c r="L162" s="371">
        <v>0</v>
      </c>
      <c r="M162" s="371">
        <v>1394000</v>
      </c>
      <c r="N162" s="371">
        <v>1582000</v>
      </c>
      <c r="O162" s="384">
        <f t="shared" si="30"/>
        <v>1.1348637015781922</v>
      </c>
      <c r="P162" s="371">
        <v>0</v>
      </c>
      <c r="Q162" s="371">
        <v>0</v>
      </c>
      <c r="R162" s="371">
        <v>1391000</v>
      </c>
      <c r="S162" s="371">
        <f t="shared" si="29"/>
        <v>191000</v>
      </c>
      <c r="T162" s="350" t="s">
        <v>848</v>
      </c>
      <c r="U162" s="350" t="s">
        <v>767</v>
      </c>
      <c r="V162" s="350" t="s">
        <v>849</v>
      </c>
      <c r="W162" s="350" t="s">
        <v>841</v>
      </c>
      <c r="X162" s="347"/>
      <c r="Y162" s="347">
        <v>111</v>
      </c>
      <c r="Z162" s="347" t="s">
        <v>750</v>
      </c>
      <c r="AA162" s="363">
        <f t="shared" si="31"/>
        <v>14252.252252252252</v>
      </c>
      <c r="AB162" s="345">
        <v>1582000</v>
      </c>
      <c r="AC162" s="345">
        <v>188000</v>
      </c>
      <c r="AD162" s="345">
        <v>113.48637015781921</v>
      </c>
      <c r="AE162" s="345">
        <v>100</v>
      </c>
      <c r="AF162" s="345">
        <v>0.53530141806048992</v>
      </c>
      <c r="AG162" s="345">
        <v>1413000</v>
      </c>
      <c r="AH162" s="345">
        <v>0</v>
      </c>
      <c r="AI162" s="345">
        <v>0</v>
      </c>
      <c r="AJ162" s="345">
        <v>1413000</v>
      </c>
      <c r="AK162" s="345">
        <v>1391000</v>
      </c>
      <c r="AL162" s="344">
        <v>0</v>
      </c>
      <c r="AM162" s="344">
        <v>0</v>
      </c>
      <c r="AN162" s="344">
        <v>98.443029016277421</v>
      </c>
      <c r="AO162" s="344">
        <v>100</v>
      </c>
      <c r="AP162" s="344">
        <v>0.37467021008256984</v>
      </c>
      <c r="AQ162" s="344">
        <v>191000</v>
      </c>
      <c r="AR162" s="344">
        <v>13.731128684399712</v>
      </c>
      <c r="AS162" s="344">
        <v>0.16063120797792008</v>
      </c>
    </row>
    <row r="163" spans="1:45" ht="21" customHeight="1" x14ac:dyDescent="0.15">
      <c r="A163" s="378">
        <v>231150202006</v>
      </c>
      <c r="B163" s="347" t="s">
        <v>73</v>
      </c>
      <c r="C163" s="347" t="s">
        <v>56</v>
      </c>
      <c r="D163" s="347" t="s">
        <v>56</v>
      </c>
      <c r="E163" s="347" t="s">
        <v>56</v>
      </c>
      <c r="F163" s="347" t="s">
        <v>124</v>
      </c>
      <c r="G163" s="350" t="s">
        <v>850</v>
      </c>
      <c r="H163" s="350" t="s">
        <v>745</v>
      </c>
      <c r="I163" s="350" t="s">
        <v>745</v>
      </c>
      <c r="J163" s="371">
        <v>1784000</v>
      </c>
      <c r="K163" s="371">
        <v>1610000</v>
      </c>
      <c r="L163" s="371">
        <v>0</v>
      </c>
      <c r="M163" s="371">
        <v>3394000</v>
      </c>
      <c r="N163" s="371">
        <v>3890000</v>
      </c>
      <c r="O163" s="384">
        <f t="shared" si="30"/>
        <v>1.1461402474955804</v>
      </c>
      <c r="P163" s="371">
        <v>0</v>
      </c>
      <c r="Q163" s="371">
        <v>0</v>
      </c>
      <c r="R163" s="371">
        <v>2099000</v>
      </c>
      <c r="S163" s="371">
        <f t="shared" si="29"/>
        <v>1791000</v>
      </c>
      <c r="T163" s="350" t="s">
        <v>1006</v>
      </c>
      <c r="U163" s="350" t="s">
        <v>767</v>
      </c>
      <c r="V163" s="350" t="s">
        <v>851</v>
      </c>
      <c r="W163" s="350" t="s">
        <v>841</v>
      </c>
      <c r="X163" s="347">
        <v>413</v>
      </c>
      <c r="Y163" s="347">
        <v>479</v>
      </c>
      <c r="Z163" s="347" t="s">
        <v>565</v>
      </c>
      <c r="AA163" s="363">
        <f t="shared" si="31"/>
        <v>8121.0855949895613</v>
      </c>
      <c r="AB163" s="345">
        <v>3890000</v>
      </c>
      <c r="AC163" s="345">
        <v>496000</v>
      </c>
      <c r="AD163" s="345">
        <v>114.61402474955804</v>
      </c>
      <c r="AE163" s="345">
        <v>100</v>
      </c>
      <c r="AF163" s="345">
        <v>1.3162594919439352</v>
      </c>
      <c r="AG163" s="345">
        <v>1954000</v>
      </c>
      <c r="AH163" s="345">
        <v>0</v>
      </c>
      <c r="AI163" s="345">
        <v>0</v>
      </c>
      <c r="AJ163" s="345">
        <v>1954000</v>
      </c>
      <c r="AK163" s="345">
        <v>2099000</v>
      </c>
      <c r="AL163" s="344">
        <v>0</v>
      </c>
      <c r="AM163" s="344">
        <v>0</v>
      </c>
      <c r="AN163" s="344">
        <v>107.42067553735926</v>
      </c>
      <c r="AO163" s="344">
        <v>100</v>
      </c>
      <c r="AP163" s="344">
        <v>0.5653722293050425</v>
      </c>
      <c r="AQ163" s="344">
        <v>1791000</v>
      </c>
      <c r="AR163" s="344">
        <v>85.326345878989997</v>
      </c>
      <c r="AS163" s="344">
        <v>0.75088726263889272</v>
      </c>
    </row>
    <row r="164" spans="1:45" ht="21" customHeight="1" x14ac:dyDescent="0.15">
      <c r="A164" s="378">
        <v>231150202007</v>
      </c>
      <c r="B164" s="347" t="s">
        <v>73</v>
      </c>
      <c r="C164" s="347" t="s">
        <v>56</v>
      </c>
      <c r="D164" s="347" t="s">
        <v>56</v>
      </c>
      <c r="E164" s="347" t="s">
        <v>56</v>
      </c>
      <c r="F164" s="347" t="s">
        <v>44</v>
      </c>
      <c r="G164" s="350" t="s">
        <v>796</v>
      </c>
      <c r="H164" s="350" t="s">
        <v>745</v>
      </c>
      <c r="I164" s="350" t="s">
        <v>745</v>
      </c>
      <c r="J164" s="371">
        <v>1790000</v>
      </c>
      <c r="K164" s="371">
        <v>-166000</v>
      </c>
      <c r="L164" s="371">
        <v>0</v>
      </c>
      <c r="M164" s="371">
        <v>1624000</v>
      </c>
      <c r="N164" s="371">
        <v>1558000</v>
      </c>
      <c r="O164" s="384">
        <f t="shared" si="30"/>
        <v>0.95935960591133007</v>
      </c>
      <c r="P164" s="371">
        <v>0</v>
      </c>
      <c r="Q164" s="371">
        <v>0</v>
      </c>
      <c r="R164" s="371">
        <v>2111000</v>
      </c>
      <c r="S164" s="371">
        <f t="shared" si="29"/>
        <v>-553000</v>
      </c>
      <c r="T164" s="350" t="s">
        <v>1000</v>
      </c>
      <c r="U164" s="350" t="s">
        <v>752</v>
      </c>
      <c r="V164" s="350" t="s">
        <v>852</v>
      </c>
      <c r="W164" s="350"/>
      <c r="X164" s="347"/>
      <c r="Y164" s="347"/>
      <c r="Z164" s="347"/>
      <c r="AA164" s="363" t="e">
        <f t="shared" si="31"/>
        <v>#DIV/0!</v>
      </c>
      <c r="AB164" s="345">
        <v>1558000</v>
      </c>
      <c r="AC164" s="345">
        <v>-66000</v>
      </c>
      <c r="AD164" s="345">
        <v>95.935960591133011</v>
      </c>
      <c r="AE164" s="345">
        <v>100</v>
      </c>
      <c r="AF164" s="345">
        <v>0.52718053687625999</v>
      </c>
      <c r="AG164" s="345">
        <v>2209000</v>
      </c>
      <c r="AH164" s="345">
        <v>-67000</v>
      </c>
      <c r="AI164" s="345">
        <v>0</v>
      </c>
      <c r="AJ164" s="345">
        <v>2142000</v>
      </c>
      <c r="AK164" s="345">
        <v>2111000</v>
      </c>
      <c r="AL164" s="344">
        <v>0</v>
      </c>
      <c r="AM164" s="344">
        <v>0</v>
      </c>
      <c r="AN164" s="344">
        <v>98.552754435107374</v>
      </c>
      <c r="AO164" s="344">
        <v>100</v>
      </c>
      <c r="AP164" s="344">
        <v>0.5686044669189827</v>
      </c>
      <c r="AQ164" s="344">
        <v>-553000</v>
      </c>
      <c r="AR164" s="344">
        <v>-26.196115585030793</v>
      </c>
      <c r="AS164" s="344">
        <v>-4.1423930042722712E-2</v>
      </c>
    </row>
    <row r="165" spans="1:45" ht="21" customHeight="1" x14ac:dyDescent="0.15">
      <c r="A165" s="378">
        <v>231150202008</v>
      </c>
      <c r="B165" s="347" t="s">
        <v>73</v>
      </c>
      <c r="C165" s="347" t="s">
        <v>56</v>
      </c>
      <c r="D165" s="347" t="s">
        <v>56</v>
      </c>
      <c r="E165" s="347" t="s">
        <v>56</v>
      </c>
      <c r="F165" s="347" t="s">
        <v>129</v>
      </c>
      <c r="G165" s="350" t="s">
        <v>802</v>
      </c>
      <c r="H165" s="350" t="s">
        <v>745</v>
      </c>
      <c r="I165" s="350" t="s">
        <v>745</v>
      </c>
      <c r="J165" s="371">
        <v>295000</v>
      </c>
      <c r="K165" s="371">
        <v>0</v>
      </c>
      <c r="L165" s="371">
        <v>0</v>
      </c>
      <c r="M165" s="371">
        <v>295000</v>
      </c>
      <c r="N165" s="371">
        <v>257000</v>
      </c>
      <c r="O165" s="384">
        <f t="shared" si="30"/>
        <v>0.87118644067796613</v>
      </c>
      <c r="P165" s="371">
        <v>0</v>
      </c>
      <c r="Q165" s="371">
        <v>0</v>
      </c>
      <c r="R165" s="371">
        <v>275000</v>
      </c>
      <c r="S165" s="371">
        <f t="shared" si="29"/>
        <v>-18000</v>
      </c>
      <c r="T165" s="350" t="s">
        <v>1007</v>
      </c>
      <c r="U165" s="350" t="s">
        <v>767</v>
      </c>
      <c r="V165" s="350" t="s">
        <v>803</v>
      </c>
      <c r="W165" s="350" t="s">
        <v>804</v>
      </c>
      <c r="X165" s="347">
        <v>33</v>
      </c>
      <c r="Y165" s="347">
        <v>29</v>
      </c>
      <c r="Z165" s="347" t="s">
        <v>345</v>
      </c>
      <c r="AA165" s="363">
        <f t="shared" si="31"/>
        <v>8862.0689655172409</v>
      </c>
      <c r="AB165" s="345">
        <v>257000</v>
      </c>
      <c r="AC165" s="345">
        <v>-38000</v>
      </c>
      <c r="AD165" s="345">
        <v>87.118644067796609</v>
      </c>
      <c r="AE165" s="345">
        <v>100</v>
      </c>
      <c r="AF165" s="345">
        <v>8.6961102681128888E-2</v>
      </c>
      <c r="AG165" s="345">
        <v>0</v>
      </c>
      <c r="AH165" s="345">
        <v>275000</v>
      </c>
      <c r="AI165" s="345">
        <v>0</v>
      </c>
      <c r="AJ165" s="345">
        <v>275000</v>
      </c>
      <c r="AK165" s="345">
        <v>275000</v>
      </c>
      <c r="AL165" s="344">
        <v>0</v>
      </c>
      <c r="AM165" s="344">
        <v>0</v>
      </c>
      <c r="AN165" s="344">
        <v>100</v>
      </c>
      <c r="AO165" s="344">
        <v>100</v>
      </c>
      <c r="AP165" s="344">
        <v>7.407211198612991E-2</v>
      </c>
      <c r="AQ165" s="344">
        <v>-18000</v>
      </c>
      <c r="AR165" s="344">
        <v>-6.5454545454545459</v>
      </c>
      <c r="AS165" s="344">
        <v>1.2888990694998978E-2</v>
      </c>
    </row>
    <row r="166" spans="1:45" ht="21" customHeight="1" x14ac:dyDescent="0.15">
      <c r="A166" s="378">
        <v>231150202009</v>
      </c>
      <c r="B166" s="347" t="s">
        <v>73</v>
      </c>
      <c r="C166" s="347" t="s">
        <v>56</v>
      </c>
      <c r="D166" s="347" t="s">
        <v>56</v>
      </c>
      <c r="E166" s="347" t="s">
        <v>56</v>
      </c>
      <c r="F166" s="347" t="s">
        <v>320</v>
      </c>
      <c r="G166" s="350" t="s">
        <v>853</v>
      </c>
      <c r="H166" s="350" t="s">
        <v>745</v>
      </c>
      <c r="I166" s="350" t="s">
        <v>745</v>
      </c>
      <c r="J166" s="371">
        <v>0</v>
      </c>
      <c r="K166" s="371">
        <v>127000</v>
      </c>
      <c r="L166" s="371">
        <v>0</v>
      </c>
      <c r="M166" s="371">
        <v>127000</v>
      </c>
      <c r="N166" s="371">
        <v>121000</v>
      </c>
      <c r="O166" s="384">
        <f t="shared" si="30"/>
        <v>0.952755905511811</v>
      </c>
      <c r="P166" s="371">
        <v>0</v>
      </c>
      <c r="Q166" s="371">
        <v>0</v>
      </c>
      <c r="R166" s="371">
        <v>0</v>
      </c>
      <c r="S166" s="371">
        <f t="shared" si="29"/>
        <v>121000</v>
      </c>
      <c r="T166" s="350" t="s">
        <v>1008</v>
      </c>
      <c r="U166" s="350" t="s">
        <v>767</v>
      </c>
      <c r="V166" s="350" t="s">
        <v>854</v>
      </c>
      <c r="W166" s="350" t="s">
        <v>807</v>
      </c>
      <c r="X166" s="347">
        <v>24</v>
      </c>
      <c r="Y166" s="347">
        <v>23</v>
      </c>
      <c r="Z166" s="347" t="s">
        <v>808</v>
      </c>
      <c r="AA166" s="363">
        <f t="shared" si="31"/>
        <v>5260.869565217391</v>
      </c>
      <c r="AB166" s="345">
        <v>121000</v>
      </c>
      <c r="AC166" s="345">
        <v>-6000</v>
      </c>
      <c r="AD166" s="345">
        <v>95.275590551181097</v>
      </c>
      <c r="AE166" s="345">
        <v>100</v>
      </c>
      <c r="AF166" s="345">
        <v>4.094277597049259E-2</v>
      </c>
      <c r="AG166" s="345" t="s">
        <v>38</v>
      </c>
      <c r="AH166" s="345" t="s">
        <v>38</v>
      </c>
      <c r="AI166" s="345" t="s">
        <v>38</v>
      </c>
      <c r="AJ166" s="345" t="s">
        <v>38</v>
      </c>
      <c r="AK166" s="345" t="s">
        <v>38</v>
      </c>
      <c r="AL166" s="344" t="s">
        <v>38</v>
      </c>
      <c r="AM166" s="344" t="s">
        <v>38</v>
      </c>
      <c r="AN166" s="344" t="s">
        <v>38</v>
      </c>
      <c r="AO166" s="344" t="s">
        <v>38</v>
      </c>
      <c r="AP166" s="344" t="s">
        <v>38</v>
      </c>
      <c r="AQ166" s="344">
        <v>121000</v>
      </c>
      <c r="AR166" s="344" t="s">
        <v>193</v>
      </c>
      <c r="AS166" s="344">
        <v>4.094277597049259E-2</v>
      </c>
    </row>
    <row r="167" spans="1:45" ht="21" customHeight="1" x14ac:dyDescent="0.15">
      <c r="A167" s="378">
        <v>231150202010</v>
      </c>
      <c r="B167" s="347" t="s">
        <v>73</v>
      </c>
      <c r="C167" s="347" t="s">
        <v>56</v>
      </c>
      <c r="D167" s="347" t="s">
        <v>56</v>
      </c>
      <c r="E167" s="347" t="s">
        <v>40</v>
      </c>
      <c r="F167" s="347" t="s">
        <v>61</v>
      </c>
      <c r="G167" s="350" t="s">
        <v>904</v>
      </c>
      <c r="H167" s="350" t="s">
        <v>888</v>
      </c>
      <c r="I167" s="350" t="s">
        <v>888</v>
      </c>
      <c r="J167" s="371">
        <v>223000</v>
      </c>
      <c r="K167" s="371">
        <v>0</v>
      </c>
      <c r="L167" s="371">
        <v>0</v>
      </c>
      <c r="M167" s="371">
        <v>223000</v>
      </c>
      <c r="N167" s="371">
        <v>223000</v>
      </c>
      <c r="O167" s="384">
        <f t="shared" si="30"/>
        <v>1</v>
      </c>
      <c r="P167" s="371">
        <v>0</v>
      </c>
      <c r="Q167" s="371">
        <v>0</v>
      </c>
      <c r="R167" s="371">
        <v>223000</v>
      </c>
      <c r="S167" s="372">
        <f t="shared" si="29"/>
        <v>0</v>
      </c>
      <c r="T167" s="350" t="s">
        <v>1037</v>
      </c>
      <c r="U167" s="350" t="s">
        <v>752</v>
      </c>
      <c r="V167" s="350" t="s">
        <v>905</v>
      </c>
      <c r="W167" s="359" t="s">
        <v>1041</v>
      </c>
      <c r="X167" s="366" t="s">
        <v>1041</v>
      </c>
      <c r="Y167" s="366" t="s">
        <v>1041</v>
      </c>
      <c r="Z167" s="366" t="s">
        <v>1041</v>
      </c>
      <c r="AA167" s="387" t="e">
        <f t="shared" si="31"/>
        <v>#VALUE!</v>
      </c>
      <c r="AB167" s="345">
        <v>223000</v>
      </c>
      <c r="AC167" s="345">
        <v>0</v>
      </c>
      <c r="AD167" s="345">
        <v>100</v>
      </c>
      <c r="AE167" s="345">
        <v>100</v>
      </c>
      <c r="AF167" s="345">
        <v>0.13523546523028571</v>
      </c>
      <c r="AG167" s="345">
        <v>223000</v>
      </c>
      <c r="AH167" s="345">
        <v>0</v>
      </c>
      <c r="AI167" s="345">
        <v>0</v>
      </c>
      <c r="AJ167" s="345">
        <v>223000</v>
      </c>
      <c r="AK167" s="345">
        <v>223000</v>
      </c>
      <c r="AL167" s="352">
        <v>0</v>
      </c>
      <c r="AM167" s="352">
        <v>0</v>
      </c>
      <c r="AN167" s="352">
        <v>100</v>
      </c>
      <c r="AO167" s="352">
        <v>100</v>
      </c>
      <c r="AP167" s="352">
        <v>0.11942826636241557</v>
      </c>
      <c r="AQ167" s="352">
        <v>0</v>
      </c>
      <c r="AR167" s="352">
        <v>0</v>
      </c>
      <c r="AS167" s="352">
        <v>1.5807198867870131E-2</v>
      </c>
    </row>
    <row r="168" spans="1:45" ht="21" customHeight="1" x14ac:dyDescent="0.15">
      <c r="A168" s="378">
        <v>231150202011</v>
      </c>
      <c r="B168" s="347" t="s">
        <v>73</v>
      </c>
      <c r="C168" s="347" t="s">
        <v>56</v>
      </c>
      <c r="D168" s="347" t="s">
        <v>56</v>
      </c>
      <c r="E168" s="347" t="s">
        <v>40</v>
      </c>
      <c r="F168" s="347" t="s">
        <v>124</v>
      </c>
      <c r="G168" s="350" t="s">
        <v>906</v>
      </c>
      <c r="H168" s="350" t="s">
        <v>888</v>
      </c>
      <c r="I168" s="350" t="s">
        <v>888</v>
      </c>
      <c r="J168" s="371">
        <v>1410000</v>
      </c>
      <c r="K168" s="371">
        <v>0</v>
      </c>
      <c r="L168" s="371">
        <v>0</v>
      </c>
      <c r="M168" s="371">
        <v>1410000</v>
      </c>
      <c r="N168" s="371">
        <v>1410000</v>
      </c>
      <c r="O168" s="384">
        <f t="shared" si="30"/>
        <v>1</v>
      </c>
      <c r="P168" s="371">
        <v>0</v>
      </c>
      <c r="Q168" s="371">
        <v>0</v>
      </c>
      <c r="R168" s="371">
        <v>1410000</v>
      </c>
      <c r="S168" s="372">
        <f t="shared" si="29"/>
        <v>0</v>
      </c>
      <c r="T168" s="350" t="s">
        <v>1038</v>
      </c>
      <c r="U168" s="350" t="s">
        <v>752</v>
      </c>
      <c r="V168" s="350" t="s">
        <v>905</v>
      </c>
      <c r="W168" s="359" t="s">
        <v>1041</v>
      </c>
      <c r="X168" s="366" t="s">
        <v>1041</v>
      </c>
      <c r="Y168" s="366" t="s">
        <v>1041</v>
      </c>
      <c r="Z168" s="366" t="s">
        <v>1041</v>
      </c>
      <c r="AA168" s="387" t="e">
        <f t="shared" si="31"/>
        <v>#VALUE!</v>
      </c>
      <c r="AB168" s="345">
        <v>1410000</v>
      </c>
      <c r="AC168" s="345">
        <v>0</v>
      </c>
      <c r="AD168" s="345">
        <v>100</v>
      </c>
      <c r="AE168" s="345">
        <v>100</v>
      </c>
      <c r="AF168" s="345">
        <v>0.85507625997624603</v>
      </c>
      <c r="AG168" s="345">
        <v>1380000</v>
      </c>
      <c r="AH168" s="345">
        <v>30000</v>
      </c>
      <c r="AI168" s="345">
        <v>0</v>
      </c>
      <c r="AJ168" s="345">
        <v>1410000</v>
      </c>
      <c r="AK168" s="345">
        <v>1410000</v>
      </c>
      <c r="AL168" s="352">
        <v>0</v>
      </c>
      <c r="AM168" s="352">
        <v>0</v>
      </c>
      <c r="AN168" s="352">
        <v>100</v>
      </c>
      <c r="AO168" s="352">
        <v>100</v>
      </c>
      <c r="AP168" s="352">
        <v>0.75512939717939886</v>
      </c>
      <c r="AQ168" s="352">
        <v>0</v>
      </c>
      <c r="AR168" s="352">
        <v>0</v>
      </c>
      <c r="AS168" s="352">
        <v>9.9946862796847169E-2</v>
      </c>
    </row>
    <row r="169" spans="1:45" ht="21" customHeight="1" x14ac:dyDescent="0.15">
      <c r="A169" s="378">
        <v>231150203000</v>
      </c>
      <c r="B169" s="347" t="s">
        <v>73</v>
      </c>
      <c r="C169" s="347" t="s">
        <v>56</v>
      </c>
      <c r="D169" s="347" t="s">
        <v>64</v>
      </c>
      <c r="E169" s="347" t="s">
        <v>40</v>
      </c>
      <c r="F169" s="347" t="s">
        <v>61</v>
      </c>
      <c r="G169" s="350" t="s">
        <v>720</v>
      </c>
      <c r="H169" s="350" t="s">
        <v>622</v>
      </c>
      <c r="I169" s="350" t="s">
        <v>622</v>
      </c>
      <c r="J169" s="371">
        <v>250000</v>
      </c>
      <c r="K169" s="371">
        <v>-250000</v>
      </c>
      <c r="L169" s="371">
        <v>0</v>
      </c>
      <c r="M169" s="371">
        <v>0</v>
      </c>
      <c r="N169" s="371">
        <v>0</v>
      </c>
      <c r="O169" s="384" t="e">
        <f t="shared" si="30"/>
        <v>#DIV/0!</v>
      </c>
      <c r="P169" s="371">
        <v>0</v>
      </c>
      <c r="Q169" s="371">
        <v>0</v>
      </c>
      <c r="R169" s="371">
        <v>268000</v>
      </c>
      <c r="S169" s="372">
        <f t="shared" si="29"/>
        <v>-268000</v>
      </c>
      <c r="T169" s="350" t="s">
        <v>721</v>
      </c>
      <c r="U169" s="350" t="s">
        <v>1041</v>
      </c>
      <c r="V169" s="350" t="s">
        <v>722</v>
      </c>
      <c r="W169" s="350" t="s">
        <v>1041</v>
      </c>
      <c r="X169" s="347"/>
      <c r="Y169" s="347"/>
      <c r="Z169" s="347"/>
      <c r="AA169" s="363" t="e">
        <f t="shared" si="31"/>
        <v>#DIV/0!</v>
      </c>
      <c r="AB169" s="345">
        <v>0</v>
      </c>
      <c r="AC169" s="345">
        <v>0</v>
      </c>
      <c r="AD169" s="345" t="s">
        <v>38</v>
      </c>
      <c r="AE169" s="345" t="s">
        <v>38</v>
      </c>
      <c r="AF169" s="345">
        <v>0</v>
      </c>
      <c r="AG169" s="345">
        <v>240000</v>
      </c>
      <c r="AH169" s="345">
        <v>28000</v>
      </c>
      <c r="AI169" s="345">
        <v>0</v>
      </c>
      <c r="AJ169" s="345">
        <v>268000</v>
      </c>
      <c r="AK169" s="345">
        <v>268000</v>
      </c>
      <c r="AL169" s="346">
        <v>0</v>
      </c>
      <c r="AM169" s="346">
        <v>0</v>
      </c>
      <c r="AN169" s="346">
        <v>100</v>
      </c>
      <c r="AO169" s="346">
        <v>100</v>
      </c>
      <c r="AP169" s="346">
        <v>2.8121642447717081E-2</v>
      </c>
      <c r="AQ169" s="346">
        <v>-268000</v>
      </c>
      <c r="AR169" s="346" t="s">
        <v>179</v>
      </c>
      <c r="AS169" s="346">
        <v>-2.8121642447717081E-2</v>
      </c>
    </row>
    <row r="170" spans="1:45" ht="21" customHeight="1" x14ac:dyDescent="0.15">
      <c r="A170" s="378">
        <v>231150203001</v>
      </c>
      <c r="B170" s="347" t="s">
        <v>73</v>
      </c>
      <c r="C170" s="347" t="s">
        <v>56</v>
      </c>
      <c r="D170" s="347" t="s">
        <v>64</v>
      </c>
      <c r="E170" s="347" t="s">
        <v>40</v>
      </c>
      <c r="F170" s="347" t="s">
        <v>44</v>
      </c>
      <c r="G170" s="350" t="s">
        <v>723</v>
      </c>
      <c r="H170" s="350" t="s">
        <v>622</v>
      </c>
      <c r="I170" s="350" t="s">
        <v>622</v>
      </c>
      <c r="J170" s="371">
        <v>2245000</v>
      </c>
      <c r="K170" s="371">
        <v>0</v>
      </c>
      <c r="L170" s="371">
        <v>0</v>
      </c>
      <c r="M170" s="371">
        <v>2245000</v>
      </c>
      <c r="N170" s="371">
        <v>1067000</v>
      </c>
      <c r="O170" s="384">
        <f t="shared" si="30"/>
        <v>0.47527839643652559</v>
      </c>
      <c r="P170" s="371">
        <v>0</v>
      </c>
      <c r="Q170" s="371">
        <v>0</v>
      </c>
      <c r="R170" s="371">
        <v>1078000</v>
      </c>
      <c r="S170" s="372">
        <f t="shared" si="29"/>
        <v>-11000</v>
      </c>
      <c r="T170" s="350" t="s">
        <v>724</v>
      </c>
      <c r="U170" s="350" t="s">
        <v>1041</v>
      </c>
      <c r="V170" s="350" t="s">
        <v>1041</v>
      </c>
      <c r="W170" s="350" t="s">
        <v>1041</v>
      </c>
      <c r="X170" s="347"/>
      <c r="Y170" s="347"/>
      <c r="Z170" s="347"/>
      <c r="AA170" s="363" t="e">
        <f t="shared" si="31"/>
        <v>#DIV/0!</v>
      </c>
      <c r="AB170" s="345">
        <v>1067000</v>
      </c>
      <c r="AC170" s="345">
        <v>-1178000</v>
      </c>
      <c r="AD170" s="345">
        <v>47.527839643652555</v>
      </c>
      <c r="AE170" s="345">
        <v>100</v>
      </c>
      <c r="AF170" s="345">
        <v>0.10789960897009798</v>
      </c>
      <c r="AG170" s="345">
        <v>2226000</v>
      </c>
      <c r="AH170" s="345">
        <v>8000</v>
      </c>
      <c r="AI170" s="345">
        <v>0</v>
      </c>
      <c r="AJ170" s="345">
        <v>2234000</v>
      </c>
      <c r="AK170" s="345">
        <v>1078000</v>
      </c>
      <c r="AL170" s="346">
        <v>0</v>
      </c>
      <c r="AM170" s="346">
        <v>0</v>
      </c>
      <c r="AN170" s="346">
        <v>48.254252461951658</v>
      </c>
      <c r="AO170" s="346">
        <v>100</v>
      </c>
      <c r="AP170" s="346">
        <v>0.11311615880089182</v>
      </c>
      <c r="AQ170" s="346">
        <v>-11000</v>
      </c>
      <c r="AR170" s="346">
        <v>-1.0204081632653061</v>
      </c>
      <c r="AS170" s="346">
        <v>-5.2165498307938374E-3</v>
      </c>
    </row>
    <row r="171" spans="1:45" ht="21" customHeight="1" x14ac:dyDescent="0.15">
      <c r="A171" s="378">
        <v>231150203002</v>
      </c>
      <c r="B171" s="347" t="s">
        <v>73</v>
      </c>
      <c r="C171" s="347" t="s">
        <v>56</v>
      </c>
      <c r="D171" s="347" t="s">
        <v>64</v>
      </c>
      <c r="E171" s="347" t="s">
        <v>40</v>
      </c>
      <c r="F171" s="347" t="s">
        <v>124</v>
      </c>
      <c r="G171" s="350" t="s">
        <v>907</v>
      </c>
      <c r="H171" s="350" t="s">
        <v>888</v>
      </c>
      <c r="I171" s="350" t="s">
        <v>888</v>
      </c>
      <c r="J171" s="371">
        <v>351000</v>
      </c>
      <c r="K171" s="371">
        <v>0</v>
      </c>
      <c r="L171" s="371">
        <v>0</v>
      </c>
      <c r="M171" s="371">
        <v>351000</v>
      </c>
      <c r="N171" s="371">
        <v>268000</v>
      </c>
      <c r="O171" s="384">
        <f t="shared" si="30"/>
        <v>0.76353276353276356</v>
      </c>
      <c r="P171" s="371">
        <v>0</v>
      </c>
      <c r="Q171" s="371">
        <v>0</v>
      </c>
      <c r="R171" s="371">
        <v>244000</v>
      </c>
      <c r="S171" s="372">
        <f t="shared" si="29"/>
        <v>24000</v>
      </c>
      <c r="T171" s="350" t="s">
        <v>908</v>
      </c>
      <c r="U171" s="350" t="s">
        <v>752</v>
      </c>
      <c r="V171" s="350" t="s">
        <v>889</v>
      </c>
      <c r="W171" s="359" t="s">
        <v>1041</v>
      </c>
      <c r="X171" s="366" t="s">
        <v>1041</v>
      </c>
      <c r="Y171" s="366" t="s">
        <v>1041</v>
      </c>
      <c r="Z171" s="366" t="s">
        <v>1041</v>
      </c>
      <c r="AA171" s="387" t="e">
        <f t="shared" si="31"/>
        <v>#VALUE!</v>
      </c>
      <c r="AB171" s="345">
        <v>268000</v>
      </c>
      <c r="AC171" s="345">
        <v>-83000</v>
      </c>
      <c r="AD171" s="345">
        <v>76.353276353276357</v>
      </c>
      <c r="AE171" s="345">
        <v>100</v>
      </c>
      <c r="AF171" s="345">
        <v>0.16252513310186803</v>
      </c>
      <c r="AG171" s="345">
        <v>282000</v>
      </c>
      <c r="AH171" s="345">
        <v>5000</v>
      </c>
      <c r="AI171" s="345">
        <v>0</v>
      </c>
      <c r="AJ171" s="345">
        <v>287000</v>
      </c>
      <c r="AK171" s="345">
        <v>244000</v>
      </c>
      <c r="AL171" s="352">
        <v>0</v>
      </c>
      <c r="AM171" s="352">
        <v>0</v>
      </c>
      <c r="AN171" s="352">
        <v>85.017421602787451</v>
      </c>
      <c r="AO171" s="352">
        <v>100</v>
      </c>
      <c r="AP171" s="352">
        <v>0.13067487440551301</v>
      </c>
      <c r="AQ171" s="352">
        <v>24000</v>
      </c>
      <c r="AR171" s="352">
        <v>9.8360655737704921</v>
      </c>
      <c r="AS171" s="352">
        <v>3.1850258696355022E-2</v>
      </c>
    </row>
    <row r="172" spans="1:45" ht="21" customHeight="1" x14ac:dyDescent="0.15">
      <c r="A172" s="378">
        <v>231150203003</v>
      </c>
      <c r="B172" s="347" t="s">
        <v>73</v>
      </c>
      <c r="C172" s="347" t="s">
        <v>56</v>
      </c>
      <c r="D172" s="347" t="s">
        <v>64</v>
      </c>
      <c r="E172" s="347" t="s">
        <v>40</v>
      </c>
      <c r="F172" s="347" t="s">
        <v>52</v>
      </c>
      <c r="G172" s="350" t="s">
        <v>909</v>
      </c>
      <c r="H172" s="350" t="s">
        <v>888</v>
      </c>
      <c r="I172" s="350" t="s">
        <v>888</v>
      </c>
      <c r="J172" s="371">
        <v>53000</v>
      </c>
      <c r="K172" s="371">
        <v>0</v>
      </c>
      <c r="L172" s="371">
        <v>0</v>
      </c>
      <c r="M172" s="371">
        <v>53000</v>
      </c>
      <c r="N172" s="371">
        <v>2000</v>
      </c>
      <c r="O172" s="384">
        <f t="shared" si="30"/>
        <v>3.7735849056603772E-2</v>
      </c>
      <c r="P172" s="371">
        <v>0</v>
      </c>
      <c r="Q172" s="371">
        <v>0</v>
      </c>
      <c r="R172" s="371">
        <v>2000</v>
      </c>
      <c r="S172" s="372">
        <f t="shared" si="29"/>
        <v>0</v>
      </c>
      <c r="T172" s="350" t="s">
        <v>1039</v>
      </c>
      <c r="U172" s="350" t="s">
        <v>752</v>
      </c>
      <c r="V172" s="350" t="s">
        <v>889</v>
      </c>
      <c r="W172" s="359" t="s">
        <v>1041</v>
      </c>
      <c r="X172" s="366" t="s">
        <v>1041</v>
      </c>
      <c r="Y172" s="366" t="s">
        <v>1041</v>
      </c>
      <c r="Z172" s="366" t="s">
        <v>1041</v>
      </c>
      <c r="AA172" s="387" t="e">
        <f t="shared" si="31"/>
        <v>#VALUE!</v>
      </c>
      <c r="AB172" s="345">
        <v>2000</v>
      </c>
      <c r="AC172" s="345">
        <v>-51000</v>
      </c>
      <c r="AD172" s="345">
        <v>3.7735849056603774</v>
      </c>
      <c r="AE172" s="345">
        <v>100</v>
      </c>
      <c r="AF172" s="345">
        <v>1.2128741276258809E-3</v>
      </c>
      <c r="AG172" s="345">
        <v>53000</v>
      </c>
      <c r="AH172" s="345">
        <v>-37000</v>
      </c>
      <c r="AI172" s="345">
        <v>0</v>
      </c>
      <c r="AJ172" s="345">
        <v>16000</v>
      </c>
      <c r="AK172" s="345">
        <v>2000</v>
      </c>
      <c r="AL172" s="352">
        <v>0</v>
      </c>
      <c r="AM172" s="352">
        <v>0</v>
      </c>
      <c r="AN172" s="352">
        <v>12.5</v>
      </c>
      <c r="AO172" s="352">
        <v>100</v>
      </c>
      <c r="AP172" s="352">
        <v>1.071105527914041E-3</v>
      </c>
      <c r="AQ172" s="352">
        <v>0</v>
      </c>
      <c r="AR172" s="352">
        <v>0</v>
      </c>
      <c r="AS172" s="352">
        <v>1.4176859971183988E-4</v>
      </c>
    </row>
    <row r="173" spans="1:45" ht="21" customHeight="1" x14ac:dyDescent="0.15">
      <c r="A173" s="378">
        <v>231150204001</v>
      </c>
      <c r="B173" s="347" t="s">
        <v>73</v>
      </c>
      <c r="C173" s="347" t="s">
        <v>56</v>
      </c>
      <c r="D173" s="347" t="s">
        <v>59</v>
      </c>
      <c r="E173" s="347" t="s">
        <v>40</v>
      </c>
      <c r="F173" s="347" t="s">
        <v>61</v>
      </c>
      <c r="G173" s="350" t="s">
        <v>575</v>
      </c>
      <c r="H173" s="350" t="s">
        <v>552</v>
      </c>
      <c r="I173" s="350" t="s">
        <v>552</v>
      </c>
      <c r="J173" s="371">
        <v>569000</v>
      </c>
      <c r="K173" s="371">
        <v>0</v>
      </c>
      <c r="L173" s="371">
        <v>0</v>
      </c>
      <c r="M173" s="371">
        <v>569000</v>
      </c>
      <c r="N173" s="371">
        <v>701000</v>
      </c>
      <c r="O173" s="384">
        <f t="shared" si="30"/>
        <v>1.2319859402460458</v>
      </c>
      <c r="P173" s="371">
        <v>0</v>
      </c>
      <c r="Q173" s="371">
        <v>0</v>
      </c>
      <c r="R173" s="371">
        <v>701000</v>
      </c>
      <c r="S173" s="372">
        <f t="shared" si="29"/>
        <v>0</v>
      </c>
      <c r="T173" s="350" t="s">
        <v>1053</v>
      </c>
      <c r="U173" s="350"/>
      <c r="V173" s="350"/>
      <c r="W173" s="350"/>
      <c r="X173" s="347"/>
      <c r="Y173" s="347"/>
      <c r="Z173" s="347"/>
      <c r="AA173" s="363" t="e">
        <f t="shared" si="31"/>
        <v>#DIV/0!</v>
      </c>
      <c r="AB173" s="345">
        <v>701000</v>
      </c>
      <c r="AC173" s="345">
        <v>132000</v>
      </c>
      <c r="AD173" s="345">
        <v>123.19859402460457</v>
      </c>
      <c r="AE173" s="345">
        <v>100</v>
      </c>
      <c r="AF173" s="345">
        <v>2.5499012213372096</v>
      </c>
      <c r="AG173" s="345">
        <v>582000</v>
      </c>
      <c r="AH173" s="345">
        <v>119000</v>
      </c>
      <c r="AI173" s="345">
        <v>0</v>
      </c>
      <c r="AJ173" s="345">
        <v>701000</v>
      </c>
      <c r="AK173" s="345">
        <v>701000</v>
      </c>
      <c r="AL173" s="346">
        <v>0</v>
      </c>
      <c r="AM173" s="346">
        <v>0</v>
      </c>
      <c r="AN173" s="346">
        <v>100</v>
      </c>
      <c r="AO173" s="346">
        <v>100</v>
      </c>
      <c r="AP173" s="346">
        <v>2.9779607961019554</v>
      </c>
      <c r="AQ173" s="346">
        <v>0</v>
      </c>
      <c r="AR173" s="346">
        <v>0</v>
      </c>
      <c r="AS173" s="346">
        <v>-0.42805957476474576</v>
      </c>
    </row>
    <row r="174" spans="1:45" ht="21" customHeight="1" x14ac:dyDescent="0.15">
      <c r="A174" s="378">
        <v>231150204002</v>
      </c>
      <c r="B174" s="347" t="s">
        <v>73</v>
      </c>
      <c r="C174" s="347" t="s">
        <v>56</v>
      </c>
      <c r="D174" s="347" t="s">
        <v>59</v>
      </c>
      <c r="E174" s="347" t="s">
        <v>40</v>
      </c>
      <c r="F174" s="347" t="s">
        <v>124</v>
      </c>
      <c r="G174" s="350" t="s">
        <v>576</v>
      </c>
      <c r="H174" s="350" t="s">
        <v>552</v>
      </c>
      <c r="I174" s="350" t="s">
        <v>552</v>
      </c>
      <c r="J174" s="371">
        <v>86000</v>
      </c>
      <c r="K174" s="371">
        <v>0</v>
      </c>
      <c r="L174" s="371">
        <v>0</v>
      </c>
      <c r="M174" s="371">
        <v>86000</v>
      </c>
      <c r="N174" s="371">
        <v>86000</v>
      </c>
      <c r="O174" s="384">
        <f t="shared" si="30"/>
        <v>1</v>
      </c>
      <c r="P174" s="371">
        <v>0</v>
      </c>
      <c r="Q174" s="371">
        <v>0</v>
      </c>
      <c r="R174" s="371">
        <v>86000</v>
      </c>
      <c r="S174" s="372">
        <f t="shared" si="29"/>
        <v>0</v>
      </c>
      <c r="T174" s="350" t="s">
        <v>1054</v>
      </c>
      <c r="U174" s="350"/>
      <c r="V174" s="350"/>
      <c r="W174" s="350"/>
      <c r="X174" s="347"/>
      <c r="Y174" s="347"/>
      <c r="Z174" s="347"/>
      <c r="AA174" s="363" t="e">
        <f t="shared" si="31"/>
        <v>#DIV/0!</v>
      </c>
      <c r="AB174" s="345">
        <v>86000</v>
      </c>
      <c r="AC174" s="345">
        <v>0</v>
      </c>
      <c r="AD174" s="345">
        <v>100</v>
      </c>
      <c r="AE174" s="345">
        <v>100</v>
      </c>
      <c r="AF174" s="345">
        <v>0.31282668335948649</v>
      </c>
      <c r="AG174" s="345">
        <v>86000</v>
      </c>
      <c r="AH174" s="345">
        <v>0</v>
      </c>
      <c r="AI174" s="345">
        <v>0</v>
      </c>
      <c r="AJ174" s="345">
        <v>86000</v>
      </c>
      <c r="AK174" s="345">
        <v>86000</v>
      </c>
      <c r="AL174" s="346">
        <v>0</v>
      </c>
      <c r="AM174" s="346">
        <v>0</v>
      </c>
      <c r="AN174" s="346">
        <v>100</v>
      </c>
      <c r="AO174" s="346">
        <v>100</v>
      </c>
      <c r="AP174" s="346">
        <v>0.36534183803818571</v>
      </c>
      <c r="AQ174" s="346">
        <v>0</v>
      </c>
      <c r="AR174" s="346">
        <v>0</v>
      </c>
      <c r="AS174" s="346">
        <v>-5.2515154678699216E-2</v>
      </c>
    </row>
    <row r="175" spans="1:45" ht="21" customHeight="1" x14ac:dyDescent="0.15">
      <c r="A175" s="378">
        <v>231150204003</v>
      </c>
      <c r="B175" s="347" t="s">
        <v>73</v>
      </c>
      <c r="C175" s="347" t="s">
        <v>56</v>
      </c>
      <c r="D175" s="347" t="s">
        <v>59</v>
      </c>
      <c r="E175" s="347" t="s">
        <v>40</v>
      </c>
      <c r="F175" s="347" t="s">
        <v>52</v>
      </c>
      <c r="G175" s="350" t="s">
        <v>577</v>
      </c>
      <c r="H175" s="350" t="s">
        <v>552</v>
      </c>
      <c r="I175" s="350" t="s">
        <v>552</v>
      </c>
      <c r="J175" s="371">
        <v>59000</v>
      </c>
      <c r="K175" s="371">
        <v>0</v>
      </c>
      <c r="L175" s="371">
        <v>0</v>
      </c>
      <c r="M175" s="371">
        <v>59000</v>
      </c>
      <c r="N175" s="371">
        <v>58828</v>
      </c>
      <c r="O175" s="384">
        <f t="shared" si="30"/>
        <v>0.99708474576271189</v>
      </c>
      <c r="P175" s="371">
        <v>0</v>
      </c>
      <c r="Q175" s="371">
        <v>0</v>
      </c>
      <c r="R175" s="371">
        <v>621335</v>
      </c>
      <c r="S175" s="372">
        <f t="shared" si="29"/>
        <v>-562507</v>
      </c>
      <c r="T175" s="350" t="s">
        <v>1055</v>
      </c>
      <c r="U175" s="350"/>
      <c r="V175" s="350" t="s">
        <v>578</v>
      </c>
      <c r="W175" s="350"/>
      <c r="X175" s="347"/>
      <c r="Y175" s="347"/>
      <c r="Z175" s="347"/>
      <c r="AA175" s="363" t="e">
        <f t="shared" si="31"/>
        <v>#DIV/0!</v>
      </c>
      <c r="AB175" s="345">
        <v>58828</v>
      </c>
      <c r="AC175" s="345">
        <v>-172</v>
      </c>
      <c r="AD175" s="345">
        <v>99.708474576271186</v>
      </c>
      <c r="AE175" s="345">
        <v>100</v>
      </c>
      <c r="AF175" s="345">
        <v>0.21398800149618455</v>
      </c>
      <c r="AG175" s="345">
        <v>0</v>
      </c>
      <c r="AH175" s="345">
        <v>621000</v>
      </c>
      <c r="AI175" s="345">
        <v>0</v>
      </c>
      <c r="AJ175" s="345">
        <v>621000</v>
      </c>
      <c r="AK175" s="345">
        <v>621335</v>
      </c>
      <c r="AL175" s="346">
        <v>0</v>
      </c>
      <c r="AM175" s="346">
        <v>0</v>
      </c>
      <c r="AN175" s="346">
        <v>100.05394524959743</v>
      </c>
      <c r="AO175" s="346">
        <v>100</v>
      </c>
      <c r="AP175" s="346">
        <v>2.6395310574122801</v>
      </c>
      <c r="AQ175" s="346">
        <v>-562507</v>
      </c>
      <c r="AR175" s="346">
        <v>-90.531999645923705</v>
      </c>
      <c r="AS175" s="346">
        <v>-2.4255430559160955</v>
      </c>
    </row>
    <row r="176" spans="1:45" ht="21" customHeight="1" x14ac:dyDescent="0.15">
      <c r="A176" s="378">
        <v>231150204004</v>
      </c>
      <c r="B176" s="347" t="s">
        <v>73</v>
      </c>
      <c r="C176" s="347" t="s">
        <v>56</v>
      </c>
      <c r="D176" s="347" t="s">
        <v>59</v>
      </c>
      <c r="E176" s="347" t="s">
        <v>56</v>
      </c>
      <c r="F176" s="347" t="s">
        <v>61</v>
      </c>
      <c r="G176" s="350" t="s">
        <v>579</v>
      </c>
      <c r="H176" s="350" t="s">
        <v>552</v>
      </c>
      <c r="I176" s="350" t="s">
        <v>552</v>
      </c>
      <c r="J176" s="371">
        <v>5100000</v>
      </c>
      <c r="K176" s="371">
        <v>0</v>
      </c>
      <c r="L176" s="371">
        <v>0</v>
      </c>
      <c r="M176" s="371">
        <v>5100000</v>
      </c>
      <c r="N176" s="371">
        <v>3770451</v>
      </c>
      <c r="O176" s="384">
        <f t="shared" si="30"/>
        <v>0.73930411764705883</v>
      </c>
      <c r="P176" s="371">
        <v>0</v>
      </c>
      <c r="Q176" s="371">
        <v>0</v>
      </c>
      <c r="R176" s="371">
        <v>6263495</v>
      </c>
      <c r="S176" s="372">
        <f t="shared" si="29"/>
        <v>-2493044</v>
      </c>
      <c r="T176" s="350" t="s">
        <v>1056</v>
      </c>
      <c r="U176" s="350"/>
      <c r="V176" s="350" t="s">
        <v>580</v>
      </c>
      <c r="W176" s="350"/>
      <c r="X176" s="347"/>
      <c r="Y176" s="347"/>
      <c r="Z176" s="347"/>
      <c r="AA176" s="363" t="e">
        <f t="shared" si="31"/>
        <v>#DIV/0!</v>
      </c>
      <c r="AB176" s="345">
        <v>3770451</v>
      </c>
      <c r="AC176" s="345">
        <v>-1329549</v>
      </c>
      <c r="AD176" s="345">
        <v>73.93041176470588</v>
      </c>
      <c r="AE176" s="345">
        <v>100</v>
      </c>
      <c r="AF176" s="345">
        <v>13.71508931510999</v>
      </c>
      <c r="AG176" s="345">
        <v>5810000</v>
      </c>
      <c r="AH176" s="345">
        <v>453000</v>
      </c>
      <c r="AI176" s="345">
        <v>0</v>
      </c>
      <c r="AJ176" s="345">
        <v>6263000</v>
      </c>
      <c r="AK176" s="345">
        <v>6263495</v>
      </c>
      <c r="AL176" s="346">
        <v>0</v>
      </c>
      <c r="AM176" s="346">
        <v>0</v>
      </c>
      <c r="AN176" s="346">
        <v>100.00790356059397</v>
      </c>
      <c r="AO176" s="346">
        <v>100</v>
      </c>
      <c r="AP176" s="346">
        <v>26.608334602825419</v>
      </c>
      <c r="AQ176" s="346">
        <v>-2493044</v>
      </c>
      <c r="AR176" s="346">
        <v>-39.80276187655614</v>
      </c>
      <c r="AS176" s="346">
        <v>-12.893245287715429</v>
      </c>
    </row>
    <row r="177" spans="1:45" ht="21" customHeight="1" x14ac:dyDescent="0.15">
      <c r="A177" s="378">
        <v>231150204005</v>
      </c>
      <c r="B177" s="347" t="s">
        <v>73</v>
      </c>
      <c r="C177" s="347" t="s">
        <v>56</v>
      </c>
      <c r="D177" s="347" t="s">
        <v>59</v>
      </c>
      <c r="E177" s="347" t="s">
        <v>56</v>
      </c>
      <c r="F177" s="347" t="s">
        <v>124</v>
      </c>
      <c r="G177" s="350" t="s">
        <v>581</v>
      </c>
      <c r="H177" s="350" t="s">
        <v>552</v>
      </c>
      <c r="I177" s="350" t="s">
        <v>552</v>
      </c>
      <c r="J177" s="371">
        <v>1161000</v>
      </c>
      <c r="K177" s="371">
        <v>-1161000</v>
      </c>
      <c r="L177" s="371">
        <v>0</v>
      </c>
      <c r="M177" s="371">
        <v>0</v>
      </c>
      <c r="N177" s="371">
        <v>0</v>
      </c>
      <c r="O177" s="384" t="e">
        <f t="shared" si="30"/>
        <v>#DIV/0!</v>
      </c>
      <c r="P177" s="371">
        <v>0</v>
      </c>
      <c r="Q177" s="371">
        <v>0</v>
      </c>
      <c r="R177" s="371">
        <v>437020</v>
      </c>
      <c r="S177" s="372">
        <f t="shared" si="29"/>
        <v>-437020</v>
      </c>
      <c r="T177" s="350" t="s">
        <v>1057</v>
      </c>
      <c r="U177" s="350"/>
      <c r="V177" s="350" t="s">
        <v>582</v>
      </c>
      <c r="W177" s="350"/>
      <c r="X177" s="347"/>
      <c r="Y177" s="347"/>
      <c r="Z177" s="347"/>
      <c r="AA177" s="363" t="e">
        <f t="shared" si="31"/>
        <v>#DIV/0!</v>
      </c>
      <c r="AB177" s="345">
        <v>0</v>
      </c>
      <c r="AC177" s="345">
        <v>0</v>
      </c>
      <c r="AD177" s="345" t="s">
        <v>38</v>
      </c>
      <c r="AE177" s="345" t="s">
        <v>38</v>
      </c>
      <c r="AF177" s="345">
        <v>0</v>
      </c>
      <c r="AG177" s="345">
        <v>922000</v>
      </c>
      <c r="AH177" s="345">
        <v>-485000</v>
      </c>
      <c r="AI177" s="345">
        <v>0</v>
      </c>
      <c r="AJ177" s="345">
        <v>437000</v>
      </c>
      <c r="AK177" s="345">
        <v>437020</v>
      </c>
      <c r="AL177" s="346">
        <v>0</v>
      </c>
      <c r="AM177" s="346">
        <v>0</v>
      </c>
      <c r="AN177" s="346">
        <v>100.0045766590389</v>
      </c>
      <c r="AO177" s="346">
        <v>100</v>
      </c>
      <c r="AP177" s="346">
        <v>1.8565312797610221</v>
      </c>
      <c r="AQ177" s="346">
        <v>-437020</v>
      </c>
      <c r="AR177" s="346" t="s">
        <v>179</v>
      </c>
      <c r="AS177" s="346">
        <v>-1.8565312797610221</v>
      </c>
    </row>
    <row r="178" spans="1:45" ht="21" customHeight="1" x14ac:dyDescent="0.15">
      <c r="A178" s="378">
        <v>231150204006</v>
      </c>
      <c r="B178" s="347" t="s">
        <v>73</v>
      </c>
      <c r="C178" s="347" t="s">
        <v>56</v>
      </c>
      <c r="D178" s="347" t="s">
        <v>59</v>
      </c>
      <c r="E178" s="347" t="s">
        <v>64</v>
      </c>
      <c r="F178" s="347" t="s">
        <v>61</v>
      </c>
      <c r="G178" s="350" t="s">
        <v>583</v>
      </c>
      <c r="H178" s="350" t="s">
        <v>552</v>
      </c>
      <c r="I178" s="350" t="s">
        <v>552</v>
      </c>
      <c r="J178" s="371">
        <v>0</v>
      </c>
      <c r="K178" s="371">
        <v>0</v>
      </c>
      <c r="L178" s="371">
        <v>2860000</v>
      </c>
      <c r="M178" s="371">
        <v>2860000</v>
      </c>
      <c r="N178" s="371">
        <v>2860000</v>
      </c>
      <c r="O178" s="384">
        <f t="shared" si="30"/>
        <v>1</v>
      </c>
      <c r="P178" s="371">
        <v>0</v>
      </c>
      <c r="Q178" s="371">
        <v>0</v>
      </c>
      <c r="R178" s="371">
        <v>0</v>
      </c>
      <c r="S178" s="372">
        <f t="shared" si="29"/>
        <v>2860000</v>
      </c>
      <c r="T178" s="350" t="s">
        <v>1058</v>
      </c>
      <c r="U178" s="350"/>
      <c r="V178" s="350" t="s">
        <v>584</v>
      </c>
      <c r="W178" s="350"/>
      <c r="X178" s="347"/>
      <c r="Y178" s="347"/>
      <c r="Z178" s="347"/>
      <c r="AA178" s="363" t="e">
        <f t="shared" si="31"/>
        <v>#DIV/0!</v>
      </c>
      <c r="AB178" s="345">
        <v>2860000</v>
      </c>
      <c r="AC178" s="345">
        <v>0</v>
      </c>
      <c r="AD178" s="345">
        <v>100</v>
      </c>
      <c r="AE178" s="345">
        <v>100</v>
      </c>
      <c r="AF178" s="345">
        <v>10.403305981489899</v>
      </c>
      <c r="AG178" s="345">
        <v>4587000</v>
      </c>
      <c r="AH178" s="345">
        <v>-1727000</v>
      </c>
      <c r="AI178" s="345">
        <v>0</v>
      </c>
      <c r="AJ178" s="345">
        <v>2860000</v>
      </c>
      <c r="AK178" s="345">
        <v>0</v>
      </c>
      <c r="AL178" s="346">
        <v>0</v>
      </c>
      <c r="AM178" s="346">
        <v>0</v>
      </c>
      <c r="AN178" s="346">
        <v>0</v>
      </c>
      <c r="AO178" s="346" t="s">
        <v>38</v>
      </c>
      <c r="AP178" s="346">
        <v>0</v>
      </c>
      <c r="AQ178" s="346">
        <v>2860000</v>
      </c>
      <c r="AR178" s="346" t="s">
        <v>193</v>
      </c>
      <c r="AS178" s="346">
        <v>10.403305981489899</v>
      </c>
    </row>
    <row r="179" spans="1:45" ht="21" customHeight="1" x14ac:dyDescent="0.15">
      <c r="A179" s="378">
        <v>231150205001</v>
      </c>
      <c r="B179" s="347" t="s">
        <v>73</v>
      </c>
      <c r="C179" s="347" t="s">
        <v>56</v>
      </c>
      <c r="D179" s="347" t="s">
        <v>62</v>
      </c>
      <c r="E179" s="347" t="s">
        <v>40</v>
      </c>
      <c r="F179" s="347" t="s">
        <v>61</v>
      </c>
      <c r="G179" s="350" t="s">
        <v>274</v>
      </c>
      <c r="H179" s="350" t="s">
        <v>253</v>
      </c>
      <c r="I179" s="350" t="s">
        <v>253</v>
      </c>
      <c r="J179" s="371">
        <v>3663000</v>
      </c>
      <c r="K179" s="371">
        <v>-747000</v>
      </c>
      <c r="L179" s="371">
        <v>0</v>
      </c>
      <c r="M179" s="371">
        <v>2916000</v>
      </c>
      <c r="N179" s="371">
        <v>2916000</v>
      </c>
      <c r="O179" s="384">
        <f t="shared" si="30"/>
        <v>1</v>
      </c>
      <c r="P179" s="371">
        <v>0</v>
      </c>
      <c r="Q179" s="371">
        <v>0</v>
      </c>
      <c r="R179" s="371">
        <v>2640000</v>
      </c>
      <c r="S179" s="371">
        <f t="shared" si="29"/>
        <v>276000</v>
      </c>
      <c r="T179" s="350" t="s">
        <v>275</v>
      </c>
      <c r="U179" s="350"/>
      <c r="V179" s="350" t="s">
        <v>258</v>
      </c>
      <c r="W179" s="350"/>
      <c r="X179" s="347"/>
      <c r="Y179" s="347"/>
      <c r="Z179" s="347"/>
      <c r="AA179" s="363" t="e">
        <f t="shared" si="31"/>
        <v>#DIV/0!</v>
      </c>
      <c r="AB179" s="345">
        <v>2916000</v>
      </c>
      <c r="AC179" s="345">
        <v>0</v>
      </c>
      <c r="AD179" s="345">
        <v>100</v>
      </c>
      <c r="AE179" s="345">
        <v>100</v>
      </c>
      <c r="AF179" s="345">
        <v>8.0978102171537785</v>
      </c>
      <c r="AG179" s="345">
        <v>2775000</v>
      </c>
      <c r="AH179" s="345">
        <v>-135000</v>
      </c>
      <c r="AI179" s="345">
        <v>0</v>
      </c>
      <c r="AJ179" s="345">
        <v>2640000</v>
      </c>
      <c r="AK179" s="345">
        <v>2640000</v>
      </c>
      <c r="AL179" s="345">
        <v>0</v>
      </c>
      <c r="AM179" s="345">
        <v>0</v>
      </c>
      <c r="AN179" s="345">
        <v>100</v>
      </c>
      <c r="AO179" s="345">
        <v>100</v>
      </c>
      <c r="AP179" s="345">
        <v>3.5158272755562789</v>
      </c>
      <c r="AQ179" s="345">
        <v>276000</v>
      </c>
      <c r="AR179" s="345">
        <v>10.454545454545453</v>
      </c>
      <c r="AS179" s="345">
        <v>4.5819829415974995</v>
      </c>
    </row>
    <row r="180" spans="1:45" ht="21" customHeight="1" x14ac:dyDescent="0.15">
      <c r="A180" s="378">
        <v>231150205002</v>
      </c>
      <c r="B180" s="347" t="s">
        <v>73</v>
      </c>
      <c r="C180" s="347" t="s">
        <v>56</v>
      </c>
      <c r="D180" s="347" t="s">
        <v>62</v>
      </c>
      <c r="E180" s="347" t="s">
        <v>56</v>
      </c>
      <c r="F180" s="347" t="s">
        <v>61</v>
      </c>
      <c r="G180" s="350" t="s">
        <v>276</v>
      </c>
      <c r="H180" s="350" t="s">
        <v>253</v>
      </c>
      <c r="I180" s="350" t="s">
        <v>253</v>
      </c>
      <c r="J180" s="371">
        <v>0</v>
      </c>
      <c r="K180" s="371">
        <v>0</v>
      </c>
      <c r="L180" s="371">
        <v>0</v>
      </c>
      <c r="M180" s="371">
        <v>0</v>
      </c>
      <c r="N180" s="371">
        <v>0</v>
      </c>
      <c r="O180" s="384" t="e">
        <f t="shared" si="30"/>
        <v>#DIV/0!</v>
      </c>
      <c r="P180" s="371">
        <v>0</v>
      </c>
      <c r="Q180" s="371">
        <v>0</v>
      </c>
      <c r="R180" s="371">
        <v>2426000</v>
      </c>
      <c r="S180" s="371">
        <f t="shared" si="29"/>
        <v>-2426000</v>
      </c>
      <c r="T180" s="350" t="s">
        <v>1044</v>
      </c>
      <c r="U180" s="350"/>
      <c r="V180" s="350" t="s">
        <v>266</v>
      </c>
      <c r="W180" s="350"/>
      <c r="X180" s="347"/>
      <c r="Y180" s="347"/>
      <c r="Z180" s="347"/>
      <c r="AA180" s="363" t="e">
        <f t="shared" si="31"/>
        <v>#DIV/0!</v>
      </c>
      <c r="AB180" s="345">
        <v>0</v>
      </c>
      <c r="AC180" s="345">
        <v>0</v>
      </c>
      <c r="AD180" s="345" t="s">
        <v>38</v>
      </c>
      <c r="AE180" s="345" t="s">
        <v>38</v>
      </c>
      <c r="AF180" s="345">
        <v>0</v>
      </c>
      <c r="AG180" s="345">
        <v>2546000</v>
      </c>
      <c r="AH180" s="345">
        <v>-120000</v>
      </c>
      <c r="AI180" s="345">
        <v>0</v>
      </c>
      <c r="AJ180" s="345">
        <v>2426000</v>
      </c>
      <c r="AK180" s="345">
        <v>2426000</v>
      </c>
      <c r="AL180" s="345">
        <v>0</v>
      </c>
      <c r="AM180" s="345">
        <v>0</v>
      </c>
      <c r="AN180" s="345">
        <v>100</v>
      </c>
      <c r="AO180" s="345">
        <v>100</v>
      </c>
      <c r="AP180" s="345">
        <v>3.2308321857952773</v>
      </c>
      <c r="AQ180" s="345">
        <v>-2426000</v>
      </c>
      <c r="AR180" s="345" t="s">
        <v>179</v>
      </c>
      <c r="AS180" s="345">
        <v>-3.2308321857952773</v>
      </c>
    </row>
    <row r="181" spans="1:45" ht="21" customHeight="1" x14ac:dyDescent="0.15">
      <c r="A181" s="378">
        <v>231150207001</v>
      </c>
      <c r="B181" s="363" t="s">
        <v>73</v>
      </c>
      <c r="C181" s="363" t="s">
        <v>56</v>
      </c>
      <c r="D181" s="363" t="s">
        <v>366</v>
      </c>
      <c r="E181" s="363" t="s">
        <v>40</v>
      </c>
      <c r="F181" s="363" t="s">
        <v>61</v>
      </c>
      <c r="G181" s="358" t="s">
        <v>367</v>
      </c>
      <c r="H181" s="358" t="s">
        <v>328</v>
      </c>
      <c r="I181" s="358" t="s">
        <v>328</v>
      </c>
      <c r="J181" s="371">
        <v>301000</v>
      </c>
      <c r="K181" s="371">
        <v>-21000</v>
      </c>
      <c r="L181" s="371">
        <v>0</v>
      </c>
      <c r="M181" s="371">
        <v>280000</v>
      </c>
      <c r="N181" s="371">
        <v>280000</v>
      </c>
      <c r="O181" s="384">
        <f t="shared" si="30"/>
        <v>1</v>
      </c>
      <c r="P181" s="371">
        <v>0</v>
      </c>
      <c r="Q181" s="371">
        <v>0</v>
      </c>
      <c r="R181" s="371">
        <v>229000</v>
      </c>
      <c r="S181" s="371">
        <f t="shared" si="29"/>
        <v>51000</v>
      </c>
      <c r="T181" s="389" t="s">
        <v>1045</v>
      </c>
      <c r="U181" s="389" t="s">
        <v>1046</v>
      </c>
      <c r="V181" s="389" t="s">
        <v>1047</v>
      </c>
      <c r="W181" s="358"/>
      <c r="X181" s="363"/>
      <c r="Y181" s="363"/>
      <c r="Z181" s="363"/>
      <c r="AA181" s="363" t="e">
        <f t="shared" si="31"/>
        <v>#DIV/0!</v>
      </c>
      <c r="AB181" s="344">
        <v>280000</v>
      </c>
      <c r="AC181" s="344">
        <v>0</v>
      </c>
      <c r="AD181" s="344">
        <f t="shared" ref="AD181:AD186" si="33">IF(OR(N181="", M181="", M181=0), "", N181/M181*100)</f>
        <v>100</v>
      </c>
      <c r="AE181" s="344">
        <f t="shared" ref="AE181:AE186" si="34">IF(OR(N181="", AB181="", AB181=0), "", N181/AB181*100)</f>
        <v>100</v>
      </c>
      <c r="AF181" s="344" t="str">
        <f>IF(OR(N181="", N445="", N445=0), "", N181/#REF!*100)</f>
        <v/>
      </c>
      <c r="AG181" s="344">
        <v>286000</v>
      </c>
      <c r="AH181" s="344">
        <v>-57000</v>
      </c>
      <c r="AI181" s="344">
        <v>0</v>
      </c>
      <c r="AJ181" s="344">
        <v>229000</v>
      </c>
      <c r="AK181" s="344">
        <v>229000</v>
      </c>
      <c r="AL181" s="344">
        <v>0</v>
      </c>
      <c r="AM181" s="344">
        <v>0</v>
      </c>
      <c r="AN181" s="344">
        <f t="shared" ref="AN181:AN186" si="35">IF(OR(R181="", AJ181="", AJ181=0), "", R181/AJ181*100)</f>
        <v>100</v>
      </c>
      <c r="AO181" s="344">
        <f t="shared" ref="AO181:AO186" si="36">IF(OR(R181="", AK181="", AK181=0), "", R181/AK181*100)</f>
        <v>100</v>
      </c>
      <c r="AP181" s="344" t="str">
        <f>IF(OR(R181="", R445="", R445=0), "", R181/#REF!*100)</f>
        <v/>
      </c>
      <c r="AQ181" s="344">
        <v>51000</v>
      </c>
      <c r="AR181" s="344">
        <f t="shared" ref="AR181:AR186" si="37">IF(AQ181=0, 0, IF(AND(OR(N181="", N181=0), R181&lt;&gt;"", R181&lt;&gt;0), "皆減", IF(AND(OR(R181="", R181=0), N181&lt;&gt;"", N181&lt;&gt;0), "皆増", AQ181/R181*100)))</f>
        <v>22.270742358078603</v>
      </c>
      <c r="AS181" s="344" t="str">
        <f t="shared" ref="AS181:AS186" si="38">IF(AF181="", IF(AP181="", "", 0-AP181), IF(AP181="", AF181, AF181-AP181))</f>
        <v/>
      </c>
    </row>
    <row r="182" spans="1:45" ht="21" customHeight="1" x14ac:dyDescent="0.15">
      <c r="A182" s="378">
        <v>231150207002</v>
      </c>
      <c r="B182" s="363" t="s">
        <v>73</v>
      </c>
      <c r="C182" s="363" t="s">
        <v>56</v>
      </c>
      <c r="D182" s="363" t="s">
        <v>366</v>
      </c>
      <c r="E182" s="363" t="s">
        <v>40</v>
      </c>
      <c r="F182" s="363" t="s">
        <v>52</v>
      </c>
      <c r="G182" s="358" t="s">
        <v>368</v>
      </c>
      <c r="H182" s="358" t="s">
        <v>328</v>
      </c>
      <c r="I182" s="358" t="s">
        <v>328</v>
      </c>
      <c r="J182" s="371">
        <v>635000</v>
      </c>
      <c r="K182" s="371">
        <v>-247000</v>
      </c>
      <c r="L182" s="371">
        <v>0</v>
      </c>
      <c r="M182" s="371">
        <v>388000</v>
      </c>
      <c r="N182" s="371">
        <v>388000</v>
      </c>
      <c r="O182" s="384">
        <f t="shared" si="30"/>
        <v>1</v>
      </c>
      <c r="P182" s="371">
        <v>0</v>
      </c>
      <c r="Q182" s="371">
        <v>0</v>
      </c>
      <c r="R182" s="371">
        <v>410000</v>
      </c>
      <c r="S182" s="371">
        <f t="shared" si="29"/>
        <v>-22000</v>
      </c>
      <c r="T182" s="389" t="s">
        <v>1048</v>
      </c>
      <c r="U182" s="389" t="s">
        <v>1046</v>
      </c>
      <c r="V182" s="389" t="s">
        <v>1049</v>
      </c>
      <c r="W182" s="358"/>
      <c r="X182" s="363"/>
      <c r="Y182" s="363"/>
      <c r="Z182" s="363"/>
      <c r="AA182" s="363" t="e">
        <f t="shared" si="31"/>
        <v>#DIV/0!</v>
      </c>
      <c r="AB182" s="344">
        <v>388000</v>
      </c>
      <c r="AC182" s="344">
        <v>0</v>
      </c>
      <c r="AD182" s="344">
        <f t="shared" si="33"/>
        <v>100</v>
      </c>
      <c r="AE182" s="344">
        <f t="shared" si="34"/>
        <v>100</v>
      </c>
      <c r="AF182" s="344" t="str">
        <f>IF(OR(N182="", N445="", N445=0), "", N182/#REF!*100)</f>
        <v/>
      </c>
      <c r="AG182" s="344">
        <v>651000</v>
      </c>
      <c r="AH182" s="344">
        <v>-241000</v>
      </c>
      <c r="AI182" s="344">
        <v>0</v>
      </c>
      <c r="AJ182" s="344">
        <v>410000</v>
      </c>
      <c r="AK182" s="344">
        <v>410000</v>
      </c>
      <c r="AL182" s="344">
        <v>0</v>
      </c>
      <c r="AM182" s="344">
        <v>0</v>
      </c>
      <c r="AN182" s="344">
        <f t="shared" si="35"/>
        <v>100</v>
      </c>
      <c r="AO182" s="344">
        <f t="shared" si="36"/>
        <v>100</v>
      </c>
      <c r="AP182" s="344" t="str">
        <f>IF(OR(R182="", R445="", R445=0), "", R182/#REF!*100)</f>
        <v/>
      </c>
      <c r="AQ182" s="344">
        <v>-22000</v>
      </c>
      <c r="AR182" s="344">
        <f t="shared" si="37"/>
        <v>-5.3658536585365857</v>
      </c>
      <c r="AS182" s="344" t="str">
        <f t="shared" si="38"/>
        <v/>
      </c>
    </row>
    <row r="183" spans="1:45" ht="21" customHeight="1" x14ac:dyDescent="0.15">
      <c r="A183" s="378">
        <v>231150207003</v>
      </c>
      <c r="B183" s="363" t="s">
        <v>73</v>
      </c>
      <c r="C183" s="363" t="s">
        <v>56</v>
      </c>
      <c r="D183" s="363" t="s">
        <v>366</v>
      </c>
      <c r="E183" s="363" t="s">
        <v>40</v>
      </c>
      <c r="F183" s="363" t="s">
        <v>127</v>
      </c>
      <c r="G183" s="358" t="s">
        <v>369</v>
      </c>
      <c r="H183" s="358" t="s">
        <v>328</v>
      </c>
      <c r="I183" s="358" t="s">
        <v>328</v>
      </c>
      <c r="J183" s="371">
        <v>30000</v>
      </c>
      <c r="K183" s="371">
        <v>0</v>
      </c>
      <c r="L183" s="371">
        <v>0</v>
      </c>
      <c r="M183" s="371">
        <v>30000</v>
      </c>
      <c r="N183" s="371">
        <v>9000</v>
      </c>
      <c r="O183" s="384">
        <f t="shared" si="30"/>
        <v>0.3</v>
      </c>
      <c r="P183" s="371">
        <v>0</v>
      </c>
      <c r="Q183" s="371">
        <v>0</v>
      </c>
      <c r="R183" s="371">
        <v>18000</v>
      </c>
      <c r="S183" s="371">
        <f t="shared" si="29"/>
        <v>-9000</v>
      </c>
      <c r="T183" s="358" t="s">
        <v>370</v>
      </c>
      <c r="U183" s="358" t="s">
        <v>330</v>
      </c>
      <c r="V183" s="358" t="s">
        <v>371</v>
      </c>
      <c r="W183" s="358"/>
      <c r="X183" s="363"/>
      <c r="Y183" s="363"/>
      <c r="Z183" s="363"/>
      <c r="AA183" s="363" t="e">
        <f t="shared" si="31"/>
        <v>#DIV/0!</v>
      </c>
      <c r="AB183" s="344">
        <v>9000</v>
      </c>
      <c r="AC183" s="344">
        <v>-21000</v>
      </c>
      <c r="AD183" s="344">
        <f t="shared" si="33"/>
        <v>30</v>
      </c>
      <c r="AE183" s="344">
        <f t="shared" si="34"/>
        <v>100</v>
      </c>
      <c r="AF183" s="344" t="str">
        <f>IF(OR(N183="", N445="", N445=0), "", N183/#REF!*100)</f>
        <v/>
      </c>
      <c r="AG183" s="344">
        <v>0</v>
      </c>
      <c r="AH183" s="344">
        <v>30000</v>
      </c>
      <c r="AI183" s="344">
        <v>0</v>
      </c>
      <c r="AJ183" s="344">
        <v>30000</v>
      </c>
      <c r="AK183" s="344">
        <v>18000</v>
      </c>
      <c r="AL183" s="344">
        <v>0</v>
      </c>
      <c r="AM183" s="344">
        <v>0</v>
      </c>
      <c r="AN183" s="344">
        <f t="shared" si="35"/>
        <v>60</v>
      </c>
      <c r="AO183" s="344">
        <f t="shared" si="36"/>
        <v>100</v>
      </c>
      <c r="AP183" s="344" t="str">
        <f>IF(OR(R183="", R445="", R445=0), "", R183/#REF!*100)</f>
        <v/>
      </c>
      <c r="AQ183" s="344">
        <v>-9000</v>
      </c>
      <c r="AR183" s="344">
        <f t="shared" si="37"/>
        <v>-50</v>
      </c>
      <c r="AS183" s="344" t="str">
        <f t="shared" si="38"/>
        <v/>
      </c>
    </row>
    <row r="184" spans="1:45" ht="21" customHeight="1" x14ac:dyDescent="0.15">
      <c r="A184" s="378">
        <v>231150207004</v>
      </c>
      <c r="B184" s="363" t="s">
        <v>73</v>
      </c>
      <c r="C184" s="363" t="s">
        <v>56</v>
      </c>
      <c r="D184" s="363" t="s">
        <v>366</v>
      </c>
      <c r="E184" s="363" t="s">
        <v>40</v>
      </c>
      <c r="F184" s="363" t="s">
        <v>129</v>
      </c>
      <c r="G184" s="358" t="s">
        <v>372</v>
      </c>
      <c r="H184" s="358" t="s">
        <v>328</v>
      </c>
      <c r="I184" s="358" t="s">
        <v>328</v>
      </c>
      <c r="J184" s="371">
        <v>0</v>
      </c>
      <c r="K184" s="371">
        <v>174000</v>
      </c>
      <c r="L184" s="371">
        <v>0</v>
      </c>
      <c r="M184" s="371">
        <v>174000</v>
      </c>
      <c r="N184" s="371">
        <v>174900</v>
      </c>
      <c r="O184" s="384">
        <f t="shared" si="30"/>
        <v>1.0051724137931035</v>
      </c>
      <c r="P184" s="371">
        <v>0</v>
      </c>
      <c r="Q184" s="371">
        <v>0</v>
      </c>
      <c r="R184" s="371">
        <v>0</v>
      </c>
      <c r="S184" s="371">
        <f t="shared" si="29"/>
        <v>174900</v>
      </c>
      <c r="T184" s="358" t="s">
        <v>373</v>
      </c>
      <c r="U184" s="358" t="s">
        <v>330</v>
      </c>
      <c r="V184" s="358" t="s">
        <v>374</v>
      </c>
      <c r="W184" s="358"/>
      <c r="X184" s="363"/>
      <c r="Y184" s="363"/>
      <c r="Z184" s="363"/>
      <c r="AA184" s="363" t="e">
        <f t="shared" si="31"/>
        <v>#DIV/0!</v>
      </c>
      <c r="AB184" s="344">
        <v>174900</v>
      </c>
      <c r="AC184" s="344">
        <v>900</v>
      </c>
      <c r="AD184" s="344">
        <f t="shared" si="33"/>
        <v>100.51724137931035</v>
      </c>
      <c r="AE184" s="344">
        <f t="shared" si="34"/>
        <v>100</v>
      </c>
      <c r="AF184" s="344" t="str">
        <f>IF(OR(N184="", N445="", N445=0), "", N184/#REF!*100)</f>
        <v/>
      </c>
      <c r="AG184" s="344" t="s">
        <v>38</v>
      </c>
      <c r="AH184" s="344" t="s">
        <v>38</v>
      </c>
      <c r="AI184" s="344" t="s">
        <v>38</v>
      </c>
      <c r="AJ184" s="344" t="s">
        <v>38</v>
      </c>
      <c r="AK184" s="344" t="s">
        <v>38</v>
      </c>
      <c r="AL184" s="344" t="s">
        <v>38</v>
      </c>
      <c r="AM184" s="344" t="s">
        <v>38</v>
      </c>
      <c r="AN184" s="344" t="str">
        <f t="shared" si="35"/>
        <v/>
      </c>
      <c r="AO184" s="344" t="str">
        <f t="shared" si="36"/>
        <v/>
      </c>
      <c r="AP184" s="344" t="str">
        <f>IF(OR(R184="", R445="", R445=0), "", R184/#REF!*100)</f>
        <v/>
      </c>
      <c r="AQ184" s="344">
        <v>174900</v>
      </c>
      <c r="AR184" s="344" t="str">
        <f t="shared" si="37"/>
        <v>皆増</v>
      </c>
      <c r="AS184" s="344" t="str">
        <f t="shared" si="38"/>
        <v/>
      </c>
    </row>
    <row r="185" spans="1:45" ht="21" customHeight="1" x14ac:dyDescent="0.15">
      <c r="A185" s="378">
        <v>231150208001</v>
      </c>
      <c r="B185" s="381" t="s">
        <v>73</v>
      </c>
      <c r="C185" s="381" t="s">
        <v>56</v>
      </c>
      <c r="D185" s="381" t="s">
        <v>446</v>
      </c>
      <c r="E185" s="381" t="s">
        <v>40</v>
      </c>
      <c r="F185" s="381" t="s">
        <v>61</v>
      </c>
      <c r="G185" s="350" t="s">
        <v>468</v>
      </c>
      <c r="H185" s="350" t="s">
        <v>434</v>
      </c>
      <c r="I185" s="350" t="s">
        <v>434</v>
      </c>
      <c r="J185" s="374">
        <v>10953000</v>
      </c>
      <c r="K185" s="374">
        <v>-1104000</v>
      </c>
      <c r="L185" s="374">
        <v>0</v>
      </c>
      <c r="M185" s="374">
        <v>9849000</v>
      </c>
      <c r="N185" s="374">
        <v>10317000</v>
      </c>
      <c r="O185" s="384">
        <f t="shared" si="30"/>
        <v>1.0475175144684739</v>
      </c>
      <c r="P185" s="374">
        <v>0</v>
      </c>
      <c r="Q185" s="374">
        <v>0</v>
      </c>
      <c r="R185" s="374">
        <v>10708000</v>
      </c>
      <c r="S185" s="372">
        <f t="shared" si="29"/>
        <v>-391000</v>
      </c>
      <c r="T185" s="350" t="s">
        <v>469</v>
      </c>
      <c r="U185" s="350" t="s">
        <v>435</v>
      </c>
      <c r="V185" s="350" t="s">
        <v>435</v>
      </c>
      <c r="W185" s="350"/>
      <c r="X185" s="347"/>
      <c r="Y185" s="347"/>
      <c r="Z185" s="347"/>
      <c r="AA185" s="363" t="e">
        <f t="shared" si="31"/>
        <v>#DIV/0!</v>
      </c>
      <c r="AB185" s="349">
        <v>10317000</v>
      </c>
      <c r="AC185" s="349">
        <v>468000</v>
      </c>
      <c r="AD185" s="349">
        <f t="shared" si="33"/>
        <v>104.75175144684738</v>
      </c>
      <c r="AE185" s="349">
        <f t="shared" si="34"/>
        <v>100</v>
      </c>
      <c r="AF185" s="349" t="str">
        <f>IF(OR(N185="", N394="", N394=0), "", N185/N$71*100)</f>
        <v/>
      </c>
      <c r="AG185" s="349">
        <v>7287000</v>
      </c>
      <c r="AH185" s="349">
        <v>2155000</v>
      </c>
      <c r="AI185" s="349">
        <v>7927000</v>
      </c>
      <c r="AJ185" s="349">
        <v>17369000</v>
      </c>
      <c r="AK185" s="349">
        <v>10708000</v>
      </c>
      <c r="AL185" s="349">
        <v>0</v>
      </c>
      <c r="AM185" s="349">
        <v>0</v>
      </c>
      <c r="AN185" s="349">
        <f t="shared" si="35"/>
        <v>61.650066209914215</v>
      </c>
      <c r="AO185" s="349">
        <f t="shared" si="36"/>
        <v>100</v>
      </c>
      <c r="AP185" s="349" t="str">
        <f>IF(OR(R185="", R394="", R394=0), "", R185/R$71*100)</f>
        <v/>
      </c>
      <c r="AQ185" s="349">
        <v>-391000</v>
      </c>
      <c r="AR185" s="349">
        <f t="shared" si="37"/>
        <v>-3.6514755323122898</v>
      </c>
      <c r="AS185" s="349" t="str">
        <f t="shared" si="38"/>
        <v/>
      </c>
    </row>
    <row r="186" spans="1:45" ht="21" customHeight="1" x14ac:dyDescent="0.15">
      <c r="A186" s="378">
        <v>231150209001</v>
      </c>
      <c r="B186" s="363" t="s">
        <v>73</v>
      </c>
      <c r="C186" s="363" t="s">
        <v>56</v>
      </c>
      <c r="D186" s="363" t="s">
        <v>375</v>
      </c>
      <c r="E186" s="363" t="s">
        <v>40</v>
      </c>
      <c r="F186" s="363" t="s">
        <v>61</v>
      </c>
      <c r="G186" s="358" t="s">
        <v>376</v>
      </c>
      <c r="H186" s="358" t="s">
        <v>328</v>
      </c>
      <c r="I186" s="358" t="s">
        <v>328</v>
      </c>
      <c r="J186" s="371">
        <v>1296000</v>
      </c>
      <c r="K186" s="371">
        <v>0</v>
      </c>
      <c r="L186" s="371">
        <v>0</v>
      </c>
      <c r="M186" s="371">
        <v>1296000</v>
      </c>
      <c r="N186" s="371">
        <v>950000</v>
      </c>
      <c r="O186" s="384">
        <f t="shared" si="30"/>
        <v>0.73302469135802473</v>
      </c>
      <c r="P186" s="371">
        <v>0</v>
      </c>
      <c r="Q186" s="371">
        <v>0</v>
      </c>
      <c r="R186" s="371">
        <v>823000</v>
      </c>
      <c r="S186" s="371">
        <f t="shared" si="29"/>
        <v>127000</v>
      </c>
      <c r="T186" s="389" t="s">
        <v>1050</v>
      </c>
      <c r="U186" s="389" t="s">
        <v>1046</v>
      </c>
      <c r="V186" s="389" t="s">
        <v>1051</v>
      </c>
      <c r="W186" s="358"/>
      <c r="X186" s="363"/>
      <c r="Y186" s="363"/>
      <c r="Z186" s="363"/>
      <c r="AA186" s="363" t="e">
        <f t="shared" si="31"/>
        <v>#DIV/0!</v>
      </c>
      <c r="AB186" s="344">
        <v>950000</v>
      </c>
      <c r="AC186" s="344">
        <v>-346000</v>
      </c>
      <c r="AD186" s="344">
        <f t="shared" si="33"/>
        <v>73.302469135802468</v>
      </c>
      <c r="AE186" s="344">
        <f t="shared" si="34"/>
        <v>100</v>
      </c>
      <c r="AF186" s="344" t="str">
        <f>IF(OR(N186="", N446="", N446=0), "", N186/#REF!*100)</f>
        <v/>
      </c>
      <c r="AG186" s="344">
        <v>1217000</v>
      </c>
      <c r="AH186" s="344">
        <v>0</v>
      </c>
      <c r="AI186" s="344">
        <v>0</v>
      </c>
      <c r="AJ186" s="344">
        <v>1217000</v>
      </c>
      <c r="AK186" s="344">
        <v>823000</v>
      </c>
      <c r="AL186" s="344">
        <v>0</v>
      </c>
      <c r="AM186" s="344">
        <v>0</v>
      </c>
      <c r="AN186" s="344">
        <f t="shared" si="35"/>
        <v>67.625308134757603</v>
      </c>
      <c r="AO186" s="344">
        <f t="shared" si="36"/>
        <v>100</v>
      </c>
      <c r="AP186" s="344" t="str">
        <f>IF(OR(R186="", R446="", R446=0), "", R186/#REF!*100)</f>
        <v/>
      </c>
      <c r="AQ186" s="344">
        <v>127000</v>
      </c>
      <c r="AR186" s="344">
        <f t="shared" si="37"/>
        <v>15.431348724179831</v>
      </c>
      <c r="AS186" s="344" t="str">
        <f t="shared" si="38"/>
        <v/>
      </c>
    </row>
    <row r="187" spans="1:45" ht="21" customHeight="1" x14ac:dyDescent="0.15">
      <c r="A187" s="378">
        <v>231150209002</v>
      </c>
      <c r="B187" s="347" t="s">
        <v>73</v>
      </c>
      <c r="C187" s="347" t="s">
        <v>56</v>
      </c>
      <c r="D187" s="347" t="s">
        <v>375</v>
      </c>
      <c r="E187" s="347" t="s">
        <v>40</v>
      </c>
      <c r="F187" s="347" t="s">
        <v>124</v>
      </c>
      <c r="G187" s="350" t="s">
        <v>585</v>
      </c>
      <c r="H187" s="350" t="s">
        <v>552</v>
      </c>
      <c r="I187" s="350" t="s">
        <v>552</v>
      </c>
      <c r="J187" s="371">
        <v>3894000</v>
      </c>
      <c r="K187" s="371">
        <v>0</v>
      </c>
      <c r="L187" s="371">
        <v>0</v>
      </c>
      <c r="M187" s="371">
        <v>3894000</v>
      </c>
      <c r="N187" s="371">
        <v>2569000</v>
      </c>
      <c r="O187" s="384">
        <f t="shared" si="30"/>
        <v>0.65973292244478687</v>
      </c>
      <c r="P187" s="371">
        <v>0</v>
      </c>
      <c r="Q187" s="371">
        <v>0</v>
      </c>
      <c r="R187" s="371">
        <v>1969000</v>
      </c>
      <c r="S187" s="372">
        <f t="shared" si="29"/>
        <v>600000</v>
      </c>
      <c r="T187" s="350" t="s">
        <v>1059</v>
      </c>
      <c r="U187" s="350"/>
      <c r="V187" s="350" t="s">
        <v>586</v>
      </c>
      <c r="W187" s="350"/>
      <c r="X187" s="347"/>
      <c r="Y187" s="347"/>
      <c r="Z187" s="347"/>
      <c r="AA187" s="363" t="e">
        <f t="shared" si="31"/>
        <v>#DIV/0!</v>
      </c>
      <c r="AB187" s="345">
        <v>2569000</v>
      </c>
      <c r="AC187" s="345">
        <v>-1325000</v>
      </c>
      <c r="AD187" s="345">
        <v>65.973292244478685</v>
      </c>
      <c r="AE187" s="345">
        <v>100</v>
      </c>
      <c r="AF187" s="345">
        <v>9.3447877854711709</v>
      </c>
      <c r="AG187" s="345">
        <v>3793000</v>
      </c>
      <c r="AH187" s="345">
        <v>-1824000</v>
      </c>
      <c r="AI187" s="345">
        <v>0</v>
      </c>
      <c r="AJ187" s="345">
        <v>1969000</v>
      </c>
      <c r="AK187" s="345">
        <v>1969000</v>
      </c>
      <c r="AL187" s="346">
        <v>0</v>
      </c>
      <c r="AM187" s="346">
        <v>0</v>
      </c>
      <c r="AN187" s="346">
        <v>100</v>
      </c>
      <c r="AO187" s="346">
        <v>100</v>
      </c>
      <c r="AP187" s="346">
        <v>8.3646288267114848</v>
      </c>
      <c r="AQ187" s="346">
        <v>600000</v>
      </c>
      <c r="AR187" s="346">
        <v>30.472320975114268</v>
      </c>
      <c r="AS187" s="346">
        <v>0.98015895875968617</v>
      </c>
    </row>
    <row r="188" spans="1:45" ht="21" customHeight="1" x14ac:dyDescent="0.15">
      <c r="A188" s="378">
        <v>231150209003</v>
      </c>
      <c r="B188" s="347" t="s">
        <v>73</v>
      </c>
      <c r="C188" s="347" t="s">
        <v>56</v>
      </c>
      <c r="D188" s="347" t="s">
        <v>375</v>
      </c>
      <c r="E188" s="347" t="s">
        <v>40</v>
      </c>
      <c r="F188" s="347" t="s">
        <v>44</v>
      </c>
      <c r="G188" s="350" t="s">
        <v>587</v>
      </c>
      <c r="H188" s="350" t="s">
        <v>552</v>
      </c>
      <c r="I188" s="350" t="s">
        <v>552</v>
      </c>
      <c r="J188" s="371">
        <v>160000</v>
      </c>
      <c r="K188" s="371">
        <v>0</v>
      </c>
      <c r="L188" s="371">
        <v>0</v>
      </c>
      <c r="M188" s="371">
        <v>160000</v>
      </c>
      <c r="N188" s="371">
        <v>160000</v>
      </c>
      <c r="O188" s="384">
        <f t="shared" si="30"/>
        <v>1</v>
      </c>
      <c r="P188" s="371">
        <v>0</v>
      </c>
      <c r="Q188" s="371">
        <v>0</v>
      </c>
      <c r="R188" s="371">
        <v>160000</v>
      </c>
      <c r="S188" s="372">
        <f t="shared" si="29"/>
        <v>0</v>
      </c>
      <c r="T188" s="350" t="s">
        <v>588</v>
      </c>
      <c r="U188" s="350"/>
      <c r="V188" s="350"/>
      <c r="W188" s="350"/>
      <c r="X188" s="347"/>
      <c r="Y188" s="347"/>
      <c r="Z188" s="347"/>
      <c r="AA188" s="363" t="e">
        <f t="shared" si="31"/>
        <v>#DIV/0!</v>
      </c>
      <c r="AB188" s="345">
        <v>160000</v>
      </c>
      <c r="AC188" s="345">
        <v>0</v>
      </c>
      <c r="AD188" s="345">
        <v>100</v>
      </c>
      <c r="AE188" s="345">
        <v>100</v>
      </c>
      <c r="AF188" s="345">
        <v>0.58200313183160279</v>
      </c>
      <c r="AG188" s="345">
        <v>160000</v>
      </c>
      <c r="AH188" s="345">
        <v>0</v>
      </c>
      <c r="AI188" s="345">
        <v>0</v>
      </c>
      <c r="AJ188" s="345">
        <v>160000</v>
      </c>
      <c r="AK188" s="345">
        <v>160000</v>
      </c>
      <c r="AL188" s="346">
        <v>0</v>
      </c>
      <c r="AM188" s="346">
        <v>0</v>
      </c>
      <c r="AN188" s="346">
        <v>100</v>
      </c>
      <c r="AO188" s="346">
        <v>100</v>
      </c>
      <c r="AP188" s="346">
        <v>0.6797057451873223</v>
      </c>
      <c r="AQ188" s="346">
        <v>0</v>
      </c>
      <c r="AR188" s="346">
        <v>0</v>
      </c>
      <c r="AS188" s="346">
        <v>-9.7702613355719503E-2</v>
      </c>
    </row>
    <row r="189" spans="1:45" ht="21" customHeight="1" x14ac:dyDescent="0.15">
      <c r="A189" s="378">
        <v>231150210001</v>
      </c>
      <c r="B189" s="347" t="s">
        <v>73</v>
      </c>
      <c r="C189" s="347" t="s">
        <v>56</v>
      </c>
      <c r="D189" s="347" t="s">
        <v>452</v>
      </c>
      <c r="E189" s="347" t="s">
        <v>40</v>
      </c>
      <c r="F189" s="347" t="s">
        <v>61</v>
      </c>
      <c r="G189" s="350" t="s">
        <v>725</v>
      </c>
      <c r="H189" s="350" t="s">
        <v>622</v>
      </c>
      <c r="I189" s="350" t="s">
        <v>622</v>
      </c>
      <c r="J189" s="371">
        <v>5800000</v>
      </c>
      <c r="K189" s="371">
        <v>-500000</v>
      </c>
      <c r="L189" s="371">
        <v>0</v>
      </c>
      <c r="M189" s="371">
        <v>5300000</v>
      </c>
      <c r="N189" s="371">
        <v>5300000</v>
      </c>
      <c r="O189" s="384">
        <f t="shared" si="30"/>
        <v>1</v>
      </c>
      <c r="P189" s="371">
        <v>0</v>
      </c>
      <c r="Q189" s="371">
        <v>0</v>
      </c>
      <c r="R189" s="371">
        <v>11500000</v>
      </c>
      <c r="S189" s="372">
        <f t="shared" si="29"/>
        <v>-6200000</v>
      </c>
      <c r="T189" s="350" t="s">
        <v>726</v>
      </c>
      <c r="U189" s="350" t="s">
        <v>1041</v>
      </c>
      <c r="V189" s="350" t="s">
        <v>727</v>
      </c>
      <c r="W189" s="350" t="s">
        <v>1041</v>
      </c>
      <c r="X189" s="347"/>
      <c r="Y189" s="347"/>
      <c r="Z189" s="347"/>
      <c r="AA189" s="363" t="e">
        <f t="shared" si="31"/>
        <v>#DIV/0!</v>
      </c>
      <c r="AB189" s="345">
        <v>5300000</v>
      </c>
      <c r="AC189" s="345">
        <v>0</v>
      </c>
      <c r="AD189" s="345">
        <v>100</v>
      </c>
      <c r="AE189" s="345">
        <v>100</v>
      </c>
      <c r="AF189" s="345">
        <v>0.53595869497799375</v>
      </c>
      <c r="AG189" s="345">
        <v>12400000</v>
      </c>
      <c r="AH189" s="345">
        <v>-900000</v>
      </c>
      <c r="AI189" s="345">
        <v>0</v>
      </c>
      <c r="AJ189" s="345">
        <v>11500000</v>
      </c>
      <c r="AK189" s="345">
        <v>11500000</v>
      </c>
      <c r="AL189" s="346">
        <v>0</v>
      </c>
      <c r="AM189" s="346">
        <v>0</v>
      </c>
      <c r="AN189" s="346">
        <v>100</v>
      </c>
      <c r="AO189" s="346">
        <v>100</v>
      </c>
      <c r="AP189" s="346">
        <v>1.2067122692117402</v>
      </c>
      <c r="AQ189" s="346">
        <v>-6200000</v>
      </c>
      <c r="AR189" s="346">
        <v>-53.913043478260867</v>
      </c>
      <c r="AS189" s="346">
        <v>-0.67075357423374649</v>
      </c>
    </row>
    <row r="190" spans="1:45" ht="21" customHeight="1" x14ac:dyDescent="0.15">
      <c r="A190" s="378">
        <v>231150301001</v>
      </c>
      <c r="B190" s="381" t="s">
        <v>73</v>
      </c>
      <c r="C190" s="381" t="s">
        <v>64</v>
      </c>
      <c r="D190" s="381" t="s">
        <v>40</v>
      </c>
      <c r="E190" s="381" t="s">
        <v>59</v>
      </c>
      <c r="F190" s="381" t="s">
        <v>61</v>
      </c>
      <c r="G190" s="350" t="s">
        <v>122</v>
      </c>
      <c r="H190" s="350" t="s">
        <v>123</v>
      </c>
      <c r="I190" s="350" t="s">
        <v>142</v>
      </c>
      <c r="J190" s="375">
        <v>6000</v>
      </c>
      <c r="K190" s="375">
        <v>1000</v>
      </c>
      <c r="L190" s="375">
        <v>0</v>
      </c>
      <c r="M190" s="375">
        <v>7000</v>
      </c>
      <c r="N190" s="375">
        <v>7000</v>
      </c>
      <c r="O190" s="385">
        <f t="shared" si="30"/>
        <v>1</v>
      </c>
      <c r="P190" s="375">
        <v>0</v>
      </c>
      <c r="Q190" s="375">
        <v>0</v>
      </c>
      <c r="R190" s="375">
        <v>6500</v>
      </c>
      <c r="S190" s="375">
        <f t="shared" si="29"/>
        <v>500</v>
      </c>
      <c r="T190" s="350" t="s">
        <v>122</v>
      </c>
      <c r="U190" s="350" t="s">
        <v>201</v>
      </c>
      <c r="V190" s="350" t="s">
        <v>216</v>
      </c>
      <c r="W190" s="350"/>
      <c r="X190" s="347"/>
      <c r="Y190" s="347"/>
      <c r="Z190" s="347"/>
      <c r="AA190" s="363" t="e">
        <f t="shared" si="31"/>
        <v>#DIV/0!</v>
      </c>
      <c r="AB190" s="345">
        <v>7000</v>
      </c>
      <c r="AC190" s="345">
        <v>0</v>
      </c>
      <c r="AD190" s="345" t="s">
        <v>38</v>
      </c>
      <c r="AE190" s="345" t="s">
        <v>38</v>
      </c>
      <c r="AF190" s="345" t="s">
        <v>38</v>
      </c>
      <c r="AG190" s="345">
        <v>6000</v>
      </c>
      <c r="AH190" s="345">
        <v>0</v>
      </c>
      <c r="AI190" s="345">
        <v>0</v>
      </c>
      <c r="AJ190" s="345">
        <v>6000</v>
      </c>
      <c r="AK190" s="345">
        <v>6500</v>
      </c>
      <c r="AL190" s="345">
        <v>0</v>
      </c>
      <c r="AM190" s="345">
        <v>0</v>
      </c>
      <c r="AN190" s="345" t="s">
        <v>38</v>
      </c>
      <c r="AO190" s="345" t="s">
        <v>38</v>
      </c>
      <c r="AP190" s="345" t="s">
        <v>38</v>
      </c>
      <c r="AQ190" s="345">
        <v>500</v>
      </c>
      <c r="AR190" s="345" t="s">
        <v>38</v>
      </c>
      <c r="AS190" s="345" t="s">
        <v>38</v>
      </c>
    </row>
    <row r="191" spans="1:45" ht="21" customHeight="1" x14ac:dyDescent="0.15">
      <c r="A191" s="378">
        <v>231150301002</v>
      </c>
      <c r="B191" s="381" t="s">
        <v>73</v>
      </c>
      <c r="C191" s="381" t="s">
        <v>64</v>
      </c>
      <c r="D191" s="381" t="s">
        <v>40</v>
      </c>
      <c r="E191" s="381" t="s">
        <v>59</v>
      </c>
      <c r="F191" s="381" t="s">
        <v>124</v>
      </c>
      <c r="G191" s="350" t="s">
        <v>125</v>
      </c>
      <c r="H191" s="350" t="s">
        <v>123</v>
      </c>
      <c r="I191" s="350" t="s">
        <v>142</v>
      </c>
      <c r="J191" s="375">
        <v>55000</v>
      </c>
      <c r="K191" s="375">
        <v>4000</v>
      </c>
      <c r="L191" s="375">
        <v>0</v>
      </c>
      <c r="M191" s="375">
        <v>59000</v>
      </c>
      <c r="N191" s="375">
        <v>59000</v>
      </c>
      <c r="O191" s="385">
        <f t="shared" si="30"/>
        <v>1</v>
      </c>
      <c r="P191" s="375">
        <v>0</v>
      </c>
      <c r="Q191" s="375">
        <v>0</v>
      </c>
      <c r="R191" s="375">
        <v>58000</v>
      </c>
      <c r="S191" s="375">
        <f t="shared" ref="S191:S248" si="39">N191-R191</f>
        <v>1000</v>
      </c>
      <c r="T191" s="350" t="s">
        <v>125</v>
      </c>
      <c r="U191" s="350" t="s">
        <v>201</v>
      </c>
      <c r="V191" s="350" t="s">
        <v>216</v>
      </c>
      <c r="W191" s="350"/>
      <c r="X191" s="347"/>
      <c r="Y191" s="347"/>
      <c r="Z191" s="347"/>
      <c r="AA191" s="363" t="e">
        <f t="shared" si="31"/>
        <v>#DIV/0!</v>
      </c>
      <c r="AB191" s="345">
        <v>59000</v>
      </c>
      <c r="AC191" s="345">
        <v>0</v>
      </c>
      <c r="AD191" s="345" t="s">
        <v>38</v>
      </c>
      <c r="AE191" s="345" t="s">
        <v>38</v>
      </c>
      <c r="AF191" s="345" t="s">
        <v>38</v>
      </c>
      <c r="AG191" s="345">
        <v>55000</v>
      </c>
      <c r="AH191" s="345">
        <v>3000</v>
      </c>
      <c r="AI191" s="345">
        <v>0</v>
      </c>
      <c r="AJ191" s="345">
        <v>58000</v>
      </c>
      <c r="AK191" s="345">
        <v>58000</v>
      </c>
      <c r="AL191" s="345">
        <v>0</v>
      </c>
      <c r="AM191" s="345">
        <v>0</v>
      </c>
      <c r="AN191" s="345" t="s">
        <v>38</v>
      </c>
      <c r="AO191" s="345" t="s">
        <v>38</v>
      </c>
      <c r="AP191" s="345" t="s">
        <v>38</v>
      </c>
      <c r="AQ191" s="345">
        <v>1000</v>
      </c>
      <c r="AR191" s="345" t="s">
        <v>38</v>
      </c>
      <c r="AS191" s="345" t="s">
        <v>38</v>
      </c>
    </row>
    <row r="192" spans="1:45" ht="21" customHeight="1" x14ac:dyDescent="0.15">
      <c r="A192" s="378">
        <v>231150301003</v>
      </c>
      <c r="B192" s="381" t="s">
        <v>73</v>
      </c>
      <c r="C192" s="381" t="s">
        <v>64</v>
      </c>
      <c r="D192" s="381" t="s">
        <v>40</v>
      </c>
      <c r="E192" s="381" t="s">
        <v>59</v>
      </c>
      <c r="F192" s="381" t="s">
        <v>52</v>
      </c>
      <c r="G192" s="350" t="s">
        <v>126</v>
      </c>
      <c r="H192" s="350" t="s">
        <v>123</v>
      </c>
      <c r="I192" s="350" t="s">
        <v>142</v>
      </c>
      <c r="J192" s="375">
        <v>0</v>
      </c>
      <c r="K192" s="375">
        <v>0</v>
      </c>
      <c r="L192" s="375">
        <v>0</v>
      </c>
      <c r="M192" s="375">
        <v>0</v>
      </c>
      <c r="N192" s="375">
        <v>0</v>
      </c>
      <c r="O192" s="385" t="e">
        <f t="shared" ref="O192:O249" si="40">N192/M192</f>
        <v>#DIV/0!</v>
      </c>
      <c r="P192" s="375">
        <v>0</v>
      </c>
      <c r="Q192" s="375">
        <v>0</v>
      </c>
      <c r="R192" s="375">
        <v>65290</v>
      </c>
      <c r="S192" s="375">
        <f t="shared" si="39"/>
        <v>-65290</v>
      </c>
      <c r="T192" s="350" t="s">
        <v>126</v>
      </c>
      <c r="U192" s="350" t="s">
        <v>201</v>
      </c>
      <c r="V192" s="350" t="s">
        <v>245</v>
      </c>
      <c r="W192" s="350"/>
      <c r="X192" s="347"/>
      <c r="Y192" s="347"/>
      <c r="Z192" s="347"/>
      <c r="AA192" s="363" t="e">
        <f t="shared" si="31"/>
        <v>#DIV/0!</v>
      </c>
      <c r="AB192" s="345">
        <v>0</v>
      </c>
      <c r="AC192" s="345">
        <v>0</v>
      </c>
      <c r="AD192" s="345" t="s">
        <v>38</v>
      </c>
      <c r="AE192" s="345" t="s">
        <v>38</v>
      </c>
      <c r="AF192" s="345" t="s">
        <v>38</v>
      </c>
      <c r="AG192" s="345">
        <v>60000</v>
      </c>
      <c r="AH192" s="345">
        <v>9000</v>
      </c>
      <c r="AI192" s="345">
        <v>0</v>
      </c>
      <c r="AJ192" s="345">
        <v>69000</v>
      </c>
      <c r="AK192" s="345">
        <v>65290</v>
      </c>
      <c r="AL192" s="345">
        <v>0</v>
      </c>
      <c r="AM192" s="345">
        <v>0</v>
      </c>
      <c r="AN192" s="345" t="s">
        <v>38</v>
      </c>
      <c r="AO192" s="345" t="s">
        <v>38</v>
      </c>
      <c r="AP192" s="345" t="s">
        <v>38</v>
      </c>
      <c r="AQ192" s="345">
        <v>-65290</v>
      </c>
      <c r="AR192" s="345" t="s">
        <v>38</v>
      </c>
      <c r="AS192" s="345" t="s">
        <v>38</v>
      </c>
    </row>
    <row r="193" spans="1:45" ht="21" customHeight="1" x14ac:dyDescent="0.15">
      <c r="A193" s="378">
        <v>231150301004</v>
      </c>
      <c r="B193" s="381" t="s">
        <v>73</v>
      </c>
      <c r="C193" s="381" t="s">
        <v>64</v>
      </c>
      <c r="D193" s="381" t="s">
        <v>40</v>
      </c>
      <c r="E193" s="381" t="s">
        <v>59</v>
      </c>
      <c r="F193" s="381" t="s">
        <v>127</v>
      </c>
      <c r="G193" s="350" t="s">
        <v>128</v>
      </c>
      <c r="H193" s="350" t="s">
        <v>123</v>
      </c>
      <c r="I193" s="350" t="s">
        <v>142</v>
      </c>
      <c r="J193" s="375">
        <v>260000</v>
      </c>
      <c r="K193" s="375">
        <v>15000</v>
      </c>
      <c r="L193" s="375">
        <v>0</v>
      </c>
      <c r="M193" s="375">
        <v>275000</v>
      </c>
      <c r="N193" s="375">
        <v>243095</v>
      </c>
      <c r="O193" s="385">
        <f t="shared" si="40"/>
        <v>0.8839818181818182</v>
      </c>
      <c r="P193" s="375">
        <v>0</v>
      </c>
      <c r="Q193" s="375">
        <v>0</v>
      </c>
      <c r="R193" s="375">
        <v>0</v>
      </c>
      <c r="S193" s="375">
        <f t="shared" si="39"/>
        <v>243095</v>
      </c>
      <c r="T193" s="350" t="s">
        <v>128</v>
      </c>
      <c r="U193" s="350" t="s">
        <v>201</v>
      </c>
      <c r="V193" s="350" t="s">
        <v>246</v>
      </c>
      <c r="W193" s="350"/>
      <c r="X193" s="347"/>
      <c r="Y193" s="347"/>
      <c r="Z193" s="347"/>
      <c r="AA193" s="363" t="e">
        <f t="shared" ref="AA193:AA250" si="41">N193/Y193</f>
        <v>#DIV/0!</v>
      </c>
      <c r="AB193" s="345">
        <v>243095</v>
      </c>
      <c r="AC193" s="345">
        <v>-31905</v>
      </c>
      <c r="AD193" s="345" t="s">
        <v>38</v>
      </c>
      <c r="AE193" s="345" t="s">
        <v>38</v>
      </c>
      <c r="AF193" s="345" t="s">
        <v>38</v>
      </c>
      <c r="AG193" s="345">
        <v>0</v>
      </c>
      <c r="AH193" s="345">
        <v>0</v>
      </c>
      <c r="AI193" s="345">
        <v>0</v>
      </c>
      <c r="AJ193" s="345">
        <v>0</v>
      </c>
      <c r="AK193" s="345">
        <v>0</v>
      </c>
      <c r="AL193" s="345">
        <v>0</v>
      </c>
      <c r="AM193" s="345">
        <v>0</v>
      </c>
      <c r="AN193" s="345" t="s">
        <v>38</v>
      </c>
      <c r="AO193" s="345" t="s">
        <v>38</v>
      </c>
      <c r="AP193" s="345" t="s">
        <v>38</v>
      </c>
      <c r="AQ193" s="345">
        <v>243095</v>
      </c>
      <c r="AR193" s="345" t="s">
        <v>38</v>
      </c>
      <c r="AS193" s="345" t="s">
        <v>38</v>
      </c>
    </row>
    <row r="194" spans="1:45" ht="21" customHeight="1" x14ac:dyDescent="0.15">
      <c r="A194" s="378">
        <v>231150301005</v>
      </c>
      <c r="B194" s="381" t="s">
        <v>73</v>
      </c>
      <c r="C194" s="381" t="s">
        <v>64</v>
      </c>
      <c r="D194" s="381" t="s">
        <v>40</v>
      </c>
      <c r="E194" s="381" t="s">
        <v>59</v>
      </c>
      <c r="F194" s="381" t="s">
        <v>129</v>
      </c>
      <c r="G194" s="350" t="s">
        <v>130</v>
      </c>
      <c r="H194" s="350" t="s">
        <v>123</v>
      </c>
      <c r="I194" s="350" t="s">
        <v>142</v>
      </c>
      <c r="J194" s="375">
        <v>0</v>
      </c>
      <c r="K194" s="375">
        <v>4000</v>
      </c>
      <c r="L194" s="375">
        <v>0</v>
      </c>
      <c r="M194" s="375">
        <v>4000</v>
      </c>
      <c r="N194" s="375">
        <v>4000</v>
      </c>
      <c r="O194" s="385">
        <f t="shared" si="40"/>
        <v>1</v>
      </c>
      <c r="P194" s="375">
        <v>0</v>
      </c>
      <c r="Q194" s="375">
        <v>0</v>
      </c>
      <c r="R194" s="375">
        <v>4000</v>
      </c>
      <c r="S194" s="375">
        <f t="shared" si="39"/>
        <v>0</v>
      </c>
      <c r="T194" s="350" t="s">
        <v>130</v>
      </c>
      <c r="U194" s="350" t="s">
        <v>201</v>
      </c>
      <c r="V194" s="350" t="s">
        <v>204</v>
      </c>
      <c r="W194" s="350"/>
      <c r="X194" s="347"/>
      <c r="Y194" s="347"/>
      <c r="Z194" s="347"/>
      <c r="AA194" s="363" t="e">
        <f t="shared" si="41"/>
        <v>#DIV/0!</v>
      </c>
      <c r="AB194" s="345">
        <v>4000</v>
      </c>
      <c r="AC194" s="345">
        <v>0</v>
      </c>
      <c r="AD194" s="345" t="s">
        <v>38</v>
      </c>
      <c r="AE194" s="345" t="s">
        <v>38</v>
      </c>
      <c r="AF194" s="345" t="s">
        <v>38</v>
      </c>
      <c r="AG194" s="345">
        <v>4000</v>
      </c>
      <c r="AH194" s="345">
        <v>0</v>
      </c>
      <c r="AI194" s="345">
        <v>0</v>
      </c>
      <c r="AJ194" s="345">
        <v>4000</v>
      </c>
      <c r="AK194" s="345">
        <v>4000</v>
      </c>
      <c r="AL194" s="345">
        <v>0</v>
      </c>
      <c r="AM194" s="345">
        <v>0</v>
      </c>
      <c r="AN194" s="345" t="s">
        <v>38</v>
      </c>
      <c r="AO194" s="345" t="s">
        <v>38</v>
      </c>
      <c r="AP194" s="345" t="s">
        <v>38</v>
      </c>
      <c r="AQ194" s="345">
        <v>0</v>
      </c>
      <c r="AR194" s="345" t="s">
        <v>38</v>
      </c>
      <c r="AS194" s="345" t="s">
        <v>38</v>
      </c>
    </row>
    <row r="195" spans="1:45" ht="21" customHeight="1" x14ac:dyDescent="0.15">
      <c r="A195" s="378">
        <v>231150301006</v>
      </c>
      <c r="B195" s="381" t="s">
        <v>73</v>
      </c>
      <c r="C195" s="381" t="s">
        <v>64</v>
      </c>
      <c r="D195" s="381" t="s">
        <v>40</v>
      </c>
      <c r="E195" s="381" t="s">
        <v>59</v>
      </c>
      <c r="F195" s="381" t="s">
        <v>131</v>
      </c>
      <c r="G195" s="350" t="s">
        <v>132</v>
      </c>
      <c r="H195" s="350" t="s">
        <v>123</v>
      </c>
      <c r="I195" s="350" t="s">
        <v>142</v>
      </c>
      <c r="J195" s="375">
        <v>365000</v>
      </c>
      <c r="K195" s="375">
        <v>-18000</v>
      </c>
      <c r="L195" s="375">
        <v>0</v>
      </c>
      <c r="M195" s="375">
        <v>347000</v>
      </c>
      <c r="N195" s="375">
        <v>347000</v>
      </c>
      <c r="O195" s="385">
        <f t="shared" si="40"/>
        <v>1</v>
      </c>
      <c r="P195" s="375">
        <v>0</v>
      </c>
      <c r="Q195" s="375">
        <v>0</v>
      </c>
      <c r="R195" s="375">
        <v>0</v>
      </c>
      <c r="S195" s="375">
        <f t="shared" si="39"/>
        <v>347000</v>
      </c>
      <c r="T195" s="350" t="s">
        <v>132</v>
      </c>
      <c r="U195" s="350" t="s">
        <v>201</v>
      </c>
      <c r="V195" s="350" t="s">
        <v>246</v>
      </c>
      <c r="W195" s="350"/>
      <c r="X195" s="347"/>
      <c r="Y195" s="347"/>
      <c r="Z195" s="347"/>
      <c r="AA195" s="363" t="e">
        <f t="shared" si="41"/>
        <v>#DIV/0!</v>
      </c>
      <c r="AB195" s="345">
        <v>347000</v>
      </c>
      <c r="AC195" s="345">
        <v>0</v>
      </c>
      <c r="AD195" s="345" t="s">
        <v>38</v>
      </c>
      <c r="AE195" s="345" t="s">
        <v>38</v>
      </c>
      <c r="AF195" s="345" t="s">
        <v>38</v>
      </c>
      <c r="AG195" s="345">
        <v>0</v>
      </c>
      <c r="AH195" s="345">
        <v>0</v>
      </c>
      <c r="AI195" s="345">
        <v>0</v>
      </c>
      <c r="AJ195" s="345">
        <v>0</v>
      </c>
      <c r="AK195" s="345">
        <v>0</v>
      </c>
      <c r="AL195" s="345">
        <v>0</v>
      </c>
      <c r="AM195" s="345">
        <v>0</v>
      </c>
      <c r="AN195" s="345" t="s">
        <v>38</v>
      </c>
      <c r="AO195" s="345" t="s">
        <v>38</v>
      </c>
      <c r="AP195" s="345" t="s">
        <v>38</v>
      </c>
      <c r="AQ195" s="345">
        <v>347000</v>
      </c>
      <c r="AR195" s="345" t="s">
        <v>38</v>
      </c>
      <c r="AS195" s="345" t="s">
        <v>38</v>
      </c>
    </row>
    <row r="196" spans="1:45" ht="21" customHeight="1" x14ac:dyDescent="0.15">
      <c r="A196" s="378">
        <v>231150301007</v>
      </c>
      <c r="B196" s="381" t="s">
        <v>73</v>
      </c>
      <c r="C196" s="381" t="s">
        <v>64</v>
      </c>
      <c r="D196" s="381" t="s">
        <v>40</v>
      </c>
      <c r="E196" s="381" t="s">
        <v>59</v>
      </c>
      <c r="F196" s="381" t="s">
        <v>133</v>
      </c>
      <c r="G196" s="350" t="s">
        <v>134</v>
      </c>
      <c r="H196" s="350" t="s">
        <v>123</v>
      </c>
      <c r="I196" s="350" t="s">
        <v>142</v>
      </c>
      <c r="J196" s="375">
        <v>0</v>
      </c>
      <c r="K196" s="375">
        <v>3000</v>
      </c>
      <c r="L196" s="375">
        <v>0</v>
      </c>
      <c r="M196" s="375">
        <v>3000</v>
      </c>
      <c r="N196" s="375">
        <v>1012</v>
      </c>
      <c r="O196" s="385">
        <f t="shared" si="40"/>
        <v>0.33733333333333332</v>
      </c>
      <c r="P196" s="375">
        <v>0</v>
      </c>
      <c r="Q196" s="375">
        <v>0</v>
      </c>
      <c r="R196" s="375">
        <v>0</v>
      </c>
      <c r="S196" s="375">
        <f t="shared" si="39"/>
        <v>1012</v>
      </c>
      <c r="T196" s="350" t="s">
        <v>134</v>
      </c>
      <c r="U196" s="350" t="s">
        <v>201</v>
      </c>
      <c r="V196" s="350" t="s">
        <v>247</v>
      </c>
      <c r="W196" s="350"/>
      <c r="X196" s="347"/>
      <c r="Y196" s="347"/>
      <c r="Z196" s="347"/>
      <c r="AA196" s="363" t="e">
        <f t="shared" si="41"/>
        <v>#DIV/0!</v>
      </c>
      <c r="AB196" s="345">
        <v>1012</v>
      </c>
      <c r="AC196" s="345">
        <v>-1988</v>
      </c>
      <c r="AD196" s="345" t="s">
        <v>38</v>
      </c>
      <c r="AE196" s="345" t="s">
        <v>38</v>
      </c>
      <c r="AF196" s="345" t="s">
        <v>38</v>
      </c>
      <c r="AG196" s="345">
        <v>0</v>
      </c>
      <c r="AH196" s="345">
        <v>0</v>
      </c>
      <c r="AI196" s="345">
        <v>0</v>
      </c>
      <c r="AJ196" s="345">
        <v>0</v>
      </c>
      <c r="AK196" s="345">
        <v>0</v>
      </c>
      <c r="AL196" s="345">
        <v>0</v>
      </c>
      <c r="AM196" s="345">
        <v>0</v>
      </c>
      <c r="AN196" s="345" t="s">
        <v>38</v>
      </c>
      <c r="AO196" s="345" t="s">
        <v>38</v>
      </c>
      <c r="AP196" s="345" t="s">
        <v>38</v>
      </c>
      <c r="AQ196" s="345">
        <v>1012</v>
      </c>
      <c r="AR196" s="345" t="s">
        <v>38</v>
      </c>
      <c r="AS196" s="345" t="s">
        <v>38</v>
      </c>
    </row>
    <row r="197" spans="1:45" ht="21" customHeight="1" x14ac:dyDescent="0.15">
      <c r="A197" s="378">
        <v>231150301008</v>
      </c>
      <c r="B197" s="381" t="s">
        <v>73</v>
      </c>
      <c r="C197" s="381" t="s">
        <v>64</v>
      </c>
      <c r="D197" s="381" t="s">
        <v>40</v>
      </c>
      <c r="E197" s="381" t="s">
        <v>59</v>
      </c>
      <c r="F197" s="381" t="s">
        <v>135</v>
      </c>
      <c r="G197" s="350" t="s">
        <v>136</v>
      </c>
      <c r="H197" s="350" t="s">
        <v>123</v>
      </c>
      <c r="I197" s="350" t="s">
        <v>142</v>
      </c>
      <c r="J197" s="375">
        <v>0</v>
      </c>
      <c r="K197" s="375">
        <v>0</v>
      </c>
      <c r="L197" s="375">
        <v>0</v>
      </c>
      <c r="M197" s="375">
        <v>0</v>
      </c>
      <c r="N197" s="375">
        <v>0</v>
      </c>
      <c r="O197" s="385" t="e">
        <f t="shared" si="40"/>
        <v>#DIV/0!</v>
      </c>
      <c r="P197" s="375">
        <v>0</v>
      </c>
      <c r="Q197" s="375">
        <v>0</v>
      </c>
      <c r="R197" s="375">
        <v>32000</v>
      </c>
      <c r="S197" s="375">
        <f t="shared" si="39"/>
        <v>-32000</v>
      </c>
      <c r="T197" s="350" t="s">
        <v>136</v>
      </c>
      <c r="U197" s="350" t="s">
        <v>201</v>
      </c>
      <c r="V197" s="350" t="s">
        <v>248</v>
      </c>
      <c r="W197" s="350"/>
      <c r="X197" s="347"/>
      <c r="Y197" s="347"/>
      <c r="Z197" s="347"/>
      <c r="AA197" s="363" t="e">
        <f t="shared" si="41"/>
        <v>#DIV/0!</v>
      </c>
      <c r="AB197" s="345">
        <v>0</v>
      </c>
      <c r="AC197" s="345">
        <v>0</v>
      </c>
      <c r="AD197" s="345" t="s">
        <v>38</v>
      </c>
      <c r="AE197" s="345" t="s">
        <v>38</v>
      </c>
      <c r="AF197" s="345" t="s">
        <v>38</v>
      </c>
      <c r="AG197" s="345">
        <v>26000</v>
      </c>
      <c r="AH197" s="345">
        <v>6000</v>
      </c>
      <c r="AI197" s="345">
        <v>0</v>
      </c>
      <c r="AJ197" s="345">
        <v>32000</v>
      </c>
      <c r="AK197" s="345">
        <v>32000</v>
      </c>
      <c r="AL197" s="345">
        <v>0</v>
      </c>
      <c r="AM197" s="345">
        <v>0</v>
      </c>
      <c r="AN197" s="345" t="s">
        <v>38</v>
      </c>
      <c r="AO197" s="345" t="s">
        <v>38</v>
      </c>
      <c r="AP197" s="345" t="s">
        <v>38</v>
      </c>
      <c r="AQ197" s="345">
        <v>-32000</v>
      </c>
      <c r="AR197" s="345" t="s">
        <v>38</v>
      </c>
      <c r="AS197" s="345" t="s">
        <v>38</v>
      </c>
    </row>
    <row r="198" spans="1:45" ht="21" customHeight="1" x14ac:dyDescent="0.15">
      <c r="A198" s="378">
        <v>231150301010</v>
      </c>
      <c r="B198" s="347" t="s">
        <v>73</v>
      </c>
      <c r="C198" s="347" t="s">
        <v>64</v>
      </c>
      <c r="D198" s="347" t="s">
        <v>40</v>
      </c>
      <c r="E198" s="347" t="s">
        <v>40</v>
      </c>
      <c r="F198" s="347" t="s">
        <v>61</v>
      </c>
      <c r="G198" s="350" t="s">
        <v>728</v>
      </c>
      <c r="H198" s="350" t="s">
        <v>622</v>
      </c>
      <c r="I198" s="350" t="s">
        <v>622</v>
      </c>
      <c r="J198" s="371">
        <v>12398000</v>
      </c>
      <c r="K198" s="371">
        <v>0</v>
      </c>
      <c r="L198" s="371">
        <v>0</v>
      </c>
      <c r="M198" s="371">
        <v>12398000</v>
      </c>
      <c r="N198" s="371">
        <v>12442185</v>
      </c>
      <c r="O198" s="384">
        <f t="shared" si="40"/>
        <v>1.0035638812711727</v>
      </c>
      <c r="P198" s="371">
        <v>0</v>
      </c>
      <c r="Q198" s="371">
        <v>0</v>
      </c>
      <c r="R198" s="371">
        <v>11675888</v>
      </c>
      <c r="S198" s="372">
        <f t="shared" si="39"/>
        <v>766297</v>
      </c>
      <c r="T198" s="350" t="s">
        <v>729</v>
      </c>
      <c r="U198" s="350" t="s">
        <v>1041</v>
      </c>
      <c r="V198" s="350" t="s">
        <v>730</v>
      </c>
      <c r="W198" s="350" t="s">
        <v>1041</v>
      </c>
      <c r="X198" s="347"/>
      <c r="Y198" s="347"/>
      <c r="Z198" s="347"/>
      <c r="AA198" s="363" t="e">
        <f t="shared" si="41"/>
        <v>#DIV/0!</v>
      </c>
      <c r="AB198" s="345">
        <v>12442185</v>
      </c>
      <c r="AC198" s="345">
        <v>44185</v>
      </c>
      <c r="AD198" s="345">
        <v>100.35638812711727</v>
      </c>
      <c r="AE198" s="345">
        <v>100</v>
      </c>
      <c r="AF198" s="345">
        <v>1.2582070255235414</v>
      </c>
      <c r="AG198" s="345">
        <v>11755000</v>
      </c>
      <c r="AH198" s="345">
        <v>0</v>
      </c>
      <c r="AI198" s="345">
        <v>0</v>
      </c>
      <c r="AJ198" s="345">
        <v>11755000</v>
      </c>
      <c r="AK198" s="345">
        <v>11675888</v>
      </c>
      <c r="AL198" s="346">
        <v>0</v>
      </c>
      <c r="AM198" s="346">
        <v>0</v>
      </c>
      <c r="AN198" s="346">
        <v>99.326992769034447</v>
      </c>
      <c r="AO198" s="346">
        <v>100</v>
      </c>
      <c r="AP198" s="346">
        <v>1.2251684611775762</v>
      </c>
      <c r="AQ198" s="346">
        <v>766297</v>
      </c>
      <c r="AR198" s="346">
        <v>6.5630725474584883</v>
      </c>
      <c r="AS198" s="346">
        <v>3.3038564345965193E-2</v>
      </c>
    </row>
    <row r="199" spans="1:45" ht="21" customHeight="1" x14ac:dyDescent="0.15">
      <c r="A199" s="378">
        <v>231150301011</v>
      </c>
      <c r="B199" s="347" t="s">
        <v>73</v>
      </c>
      <c r="C199" s="347" t="s">
        <v>64</v>
      </c>
      <c r="D199" s="347" t="s">
        <v>40</v>
      </c>
      <c r="E199" s="347" t="s">
        <v>56</v>
      </c>
      <c r="F199" s="347" t="s">
        <v>61</v>
      </c>
      <c r="G199" s="350" t="s">
        <v>731</v>
      </c>
      <c r="H199" s="350" t="s">
        <v>622</v>
      </c>
      <c r="I199" s="350" t="s">
        <v>622</v>
      </c>
      <c r="J199" s="371">
        <v>14000</v>
      </c>
      <c r="K199" s="371">
        <v>0</v>
      </c>
      <c r="L199" s="371">
        <v>0</v>
      </c>
      <c r="M199" s="371">
        <v>14000</v>
      </c>
      <c r="N199" s="371">
        <v>14523</v>
      </c>
      <c r="O199" s="384">
        <f t="shared" si="40"/>
        <v>1.0373571428571429</v>
      </c>
      <c r="P199" s="371">
        <v>0</v>
      </c>
      <c r="Q199" s="371">
        <v>0</v>
      </c>
      <c r="R199" s="371">
        <v>15153</v>
      </c>
      <c r="S199" s="372">
        <f t="shared" si="39"/>
        <v>-630</v>
      </c>
      <c r="T199" s="350" t="s">
        <v>732</v>
      </c>
      <c r="U199" s="350" t="s">
        <v>1041</v>
      </c>
      <c r="V199" s="350" t="s">
        <v>1041</v>
      </c>
      <c r="W199" s="350" t="s">
        <v>1041</v>
      </c>
      <c r="X199" s="347"/>
      <c r="Y199" s="347"/>
      <c r="Z199" s="347"/>
      <c r="AA199" s="363" t="e">
        <f t="shared" si="41"/>
        <v>#DIV/0!</v>
      </c>
      <c r="AB199" s="345">
        <v>14523</v>
      </c>
      <c r="AC199" s="345">
        <v>523</v>
      </c>
      <c r="AD199" s="345">
        <v>103.73571428571428</v>
      </c>
      <c r="AE199" s="345">
        <v>100</v>
      </c>
      <c r="AF199" s="345">
        <v>1.4686279485217741E-3</v>
      </c>
      <c r="AG199" s="345">
        <v>15000</v>
      </c>
      <c r="AH199" s="345">
        <v>0</v>
      </c>
      <c r="AI199" s="345">
        <v>0</v>
      </c>
      <c r="AJ199" s="345">
        <v>15000</v>
      </c>
      <c r="AK199" s="345">
        <v>15153</v>
      </c>
      <c r="AL199" s="346">
        <v>0</v>
      </c>
      <c r="AM199" s="346">
        <v>0</v>
      </c>
      <c r="AN199" s="346">
        <v>101.02</v>
      </c>
      <c r="AO199" s="346">
        <v>100</v>
      </c>
      <c r="AP199" s="346">
        <v>1.5900270448143911E-3</v>
      </c>
      <c r="AQ199" s="346">
        <v>-630</v>
      </c>
      <c r="AR199" s="346">
        <v>-4.1575925559295186</v>
      </c>
      <c r="AS199" s="346">
        <v>-1.2139909629261701E-4</v>
      </c>
    </row>
    <row r="200" spans="1:45" ht="21" customHeight="1" x14ac:dyDescent="0.15">
      <c r="A200" s="378">
        <v>231150302000</v>
      </c>
      <c r="B200" s="347" t="s">
        <v>73</v>
      </c>
      <c r="C200" s="347" t="s">
        <v>64</v>
      </c>
      <c r="D200" s="347" t="s">
        <v>56</v>
      </c>
      <c r="E200" s="347" t="s">
        <v>40</v>
      </c>
      <c r="F200" s="347" t="s">
        <v>61</v>
      </c>
      <c r="G200" s="350" t="s">
        <v>855</v>
      </c>
      <c r="H200" s="350" t="s">
        <v>745</v>
      </c>
      <c r="I200" s="350" t="s">
        <v>745</v>
      </c>
      <c r="J200" s="371">
        <v>30000</v>
      </c>
      <c r="K200" s="371">
        <v>0</v>
      </c>
      <c r="L200" s="371">
        <v>0</v>
      </c>
      <c r="M200" s="371">
        <v>30000</v>
      </c>
      <c r="N200" s="371">
        <v>76000</v>
      </c>
      <c r="O200" s="384">
        <f t="shared" si="40"/>
        <v>2.5333333333333332</v>
      </c>
      <c r="P200" s="371">
        <v>0</v>
      </c>
      <c r="Q200" s="371">
        <v>0</v>
      </c>
      <c r="R200" s="371">
        <v>79000</v>
      </c>
      <c r="S200" s="371">
        <f t="shared" si="39"/>
        <v>-3000</v>
      </c>
      <c r="T200" s="350"/>
      <c r="U200" s="350" t="s">
        <v>856</v>
      </c>
      <c r="V200" s="350"/>
      <c r="W200" s="350"/>
      <c r="X200" s="347"/>
      <c r="Y200" s="347"/>
      <c r="Z200" s="347"/>
      <c r="AA200" s="363" t="e">
        <f t="shared" si="41"/>
        <v>#DIV/0!</v>
      </c>
      <c r="AB200" s="345">
        <v>76000</v>
      </c>
      <c r="AC200" s="345">
        <v>46000</v>
      </c>
      <c r="AD200" s="345">
        <v>253.33333333333331</v>
      </c>
      <c r="AE200" s="345">
        <v>100</v>
      </c>
      <c r="AF200" s="345">
        <v>2.5716123750061461E-2</v>
      </c>
      <c r="AG200" s="345">
        <v>30000</v>
      </c>
      <c r="AH200" s="345">
        <v>0</v>
      </c>
      <c r="AI200" s="345">
        <v>0</v>
      </c>
      <c r="AJ200" s="345">
        <v>30000</v>
      </c>
      <c r="AK200" s="345">
        <v>79000</v>
      </c>
      <c r="AL200" s="344">
        <v>0</v>
      </c>
      <c r="AM200" s="344">
        <v>0</v>
      </c>
      <c r="AN200" s="344">
        <v>263.33333333333331</v>
      </c>
      <c r="AO200" s="344">
        <v>100</v>
      </c>
      <c r="AP200" s="344">
        <v>2.1278897625106409E-2</v>
      </c>
      <c r="AQ200" s="344">
        <v>-3000</v>
      </c>
      <c r="AR200" s="344">
        <v>-3.79746835443038</v>
      </c>
      <c r="AS200" s="344">
        <v>4.4372261249550522E-3</v>
      </c>
    </row>
    <row r="201" spans="1:45" ht="21" customHeight="1" x14ac:dyDescent="0.15">
      <c r="A201" s="378">
        <v>231150302001</v>
      </c>
      <c r="B201" s="347" t="s">
        <v>73</v>
      </c>
      <c r="C201" s="347" t="s">
        <v>64</v>
      </c>
      <c r="D201" s="347" t="s">
        <v>56</v>
      </c>
      <c r="E201" s="347" t="s">
        <v>40</v>
      </c>
      <c r="F201" s="347" t="s">
        <v>124</v>
      </c>
      <c r="G201" s="350" t="s">
        <v>857</v>
      </c>
      <c r="H201" s="350" t="s">
        <v>745</v>
      </c>
      <c r="I201" s="350" t="s">
        <v>745</v>
      </c>
      <c r="J201" s="371">
        <v>311000</v>
      </c>
      <c r="K201" s="371">
        <v>0</v>
      </c>
      <c r="L201" s="371">
        <v>0</v>
      </c>
      <c r="M201" s="371">
        <v>311000</v>
      </c>
      <c r="N201" s="371">
        <v>311000</v>
      </c>
      <c r="O201" s="384">
        <f t="shared" si="40"/>
        <v>1</v>
      </c>
      <c r="P201" s="371">
        <v>0</v>
      </c>
      <c r="Q201" s="371">
        <v>0</v>
      </c>
      <c r="R201" s="371">
        <v>346000</v>
      </c>
      <c r="S201" s="371">
        <f t="shared" si="39"/>
        <v>-35000</v>
      </c>
      <c r="T201" s="350"/>
      <c r="U201" s="350" t="s">
        <v>856</v>
      </c>
      <c r="V201" s="350" t="s">
        <v>858</v>
      </c>
      <c r="W201" s="350"/>
      <c r="X201" s="347"/>
      <c r="Y201" s="347"/>
      <c r="Z201" s="347"/>
      <c r="AA201" s="363" t="e">
        <f t="shared" si="41"/>
        <v>#DIV/0!</v>
      </c>
      <c r="AB201" s="345">
        <v>311000</v>
      </c>
      <c r="AC201" s="345">
        <v>0</v>
      </c>
      <c r="AD201" s="345">
        <v>100</v>
      </c>
      <c r="AE201" s="345">
        <v>100</v>
      </c>
      <c r="AF201" s="345">
        <v>0.10523308534564624</v>
      </c>
      <c r="AG201" s="345">
        <v>346000</v>
      </c>
      <c r="AH201" s="345">
        <v>0</v>
      </c>
      <c r="AI201" s="345">
        <v>0</v>
      </c>
      <c r="AJ201" s="345">
        <v>346000</v>
      </c>
      <c r="AK201" s="345">
        <v>346000</v>
      </c>
      <c r="AL201" s="344">
        <v>0</v>
      </c>
      <c r="AM201" s="344">
        <v>0</v>
      </c>
      <c r="AN201" s="344">
        <v>100</v>
      </c>
      <c r="AO201" s="344">
        <v>100</v>
      </c>
      <c r="AP201" s="344">
        <v>9.3196184535276172E-2</v>
      </c>
      <c r="AQ201" s="344">
        <v>-35000</v>
      </c>
      <c r="AR201" s="344">
        <v>-10.115606936416185</v>
      </c>
      <c r="AS201" s="344">
        <v>1.2036900810370066E-2</v>
      </c>
    </row>
    <row r="202" spans="1:45" ht="21" customHeight="1" x14ac:dyDescent="0.15">
      <c r="A202" s="378">
        <v>231150303001</v>
      </c>
      <c r="B202" s="347" t="s">
        <v>73</v>
      </c>
      <c r="C202" s="347" t="s">
        <v>64</v>
      </c>
      <c r="D202" s="347" t="s">
        <v>64</v>
      </c>
      <c r="E202" s="347" t="s">
        <v>40</v>
      </c>
      <c r="F202" s="347" t="s">
        <v>61</v>
      </c>
      <c r="G202" s="350" t="s">
        <v>277</v>
      </c>
      <c r="H202" s="350" t="s">
        <v>253</v>
      </c>
      <c r="I202" s="350" t="s">
        <v>253</v>
      </c>
      <c r="J202" s="371">
        <v>17313000</v>
      </c>
      <c r="K202" s="371">
        <v>28000</v>
      </c>
      <c r="L202" s="371">
        <v>0</v>
      </c>
      <c r="M202" s="371">
        <v>17341000</v>
      </c>
      <c r="N202" s="371">
        <v>17341000</v>
      </c>
      <c r="O202" s="384">
        <f t="shared" si="40"/>
        <v>1</v>
      </c>
      <c r="P202" s="371">
        <v>0</v>
      </c>
      <c r="Q202" s="371">
        <v>0</v>
      </c>
      <c r="R202" s="371">
        <v>17312000</v>
      </c>
      <c r="S202" s="371">
        <f t="shared" si="39"/>
        <v>29000</v>
      </c>
      <c r="T202" s="350" t="s">
        <v>278</v>
      </c>
      <c r="U202" s="350"/>
      <c r="V202" s="350" t="s">
        <v>279</v>
      </c>
      <c r="W202" s="350"/>
      <c r="X202" s="347"/>
      <c r="Y202" s="347"/>
      <c r="Z202" s="347"/>
      <c r="AA202" s="363" t="e">
        <f t="shared" si="41"/>
        <v>#DIV/0!</v>
      </c>
      <c r="AB202" s="345">
        <v>17341000</v>
      </c>
      <c r="AC202" s="345">
        <v>0</v>
      </c>
      <c r="AD202" s="345">
        <v>100</v>
      </c>
      <c r="AE202" s="345">
        <v>100</v>
      </c>
      <c r="AF202" s="345">
        <v>48.156422145289326</v>
      </c>
      <c r="AG202" s="345">
        <v>17290000</v>
      </c>
      <c r="AH202" s="345">
        <v>22000</v>
      </c>
      <c r="AI202" s="345">
        <v>0</v>
      </c>
      <c r="AJ202" s="345">
        <v>17312000</v>
      </c>
      <c r="AK202" s="345">
        <v>17312000</v>
      </c>
      <c r="AL202" s="345">
        <v>0</v>
      </c>
      <c r="AM202" s="345">
        <v>0</v>
      </c>
      <c r="AN202" s="345">
        <v>100</v>
      </c>
      <c r="AO202" s="345">
        <v>100</v>
      </c>
      <c r="AP202" s="345">
        <v>23.055303710011476</v>
      </c>
      <c r="AQ202" s="345">
        <v>29000</v>
      </c>
      <c r="AR202" s="345">
        <v>0.16751386321626616</v>
      </c>
      <c r="AS202" s="345">
        <v>25.101118435277851</v>
      </c>
    </row>
    <row r="203" spans="1:45" ht="21" customHeight="1" x14ac:dyDescent="0.15">
      <c r="A203" s="378">
        <v>231150303002</v>
      </c>
      <c r="B203" s="347" t="s">
        <v>73</v>
      </c>
      <c r="C203" s="347" t="s">
        <v>64</v>
      </c>
      <c r="D203" s="347" t="s">
        <v>64</v>
      </c>
      <c r="E203" s="347" t="s">
        <v>40</v>
      </c>
      <c r="F203" s="347" t="s">
        <v>124</v>
      </c>
      <c r="G203" s="350" t="s">
        <v>280</v>
      </c>
      <c r="H203" s="350" t="s">
        <v>253</v>
      </c>
      <c r="I203" s="350" t="s">
        <v>253</v>
      </c>
      <c r="J203" s="371">
        <v>0</v>
      </c>
      <c r="K203" s="371">
        <v>142000</v>
      </c>
      <c r="L203" s="371">
        <v>0</v>
      </c>
      <c r="M203" s="371">
        <v>142000</v>
      </c>
      <c r="N203" s="371">
        <v>142786</v>
      </c>
      <c r="O203" s="384">
        <f t="shared" si="40"/>
        <v>1.0055352112676057</v>
      </c>
      <c r="P203" s="371">
        <v>0</v>
      </c>
      <c r="Q203" s="371">
        <v>0</v>
      </c>
      <c r="R203" s="371">
        <v>0</v>
      </c>
      <c r="S203" s="371">
        <f t="shared" si="39"/>
        <v>142786</v>
      </c>
      <c r="T203" s="350" t="s">
        <v>281</v>
      </c>
      <c r="U203" s="350"/>
      <c r="V203" s="350" t="s">
        <v>282</v>
      </c>
      <c r="W203" s="350"/>
      <c r="X203" s="347"/>
      <c r="Y203" s="347"/>
      <c r="Z203" s="347"/>
      <c r="AA203" s="363" t="e">
        <f t="shared" si="41"/>
        <v>#DIV/0!</v>
      </c>
      <c r="AB203" s="345">
        <v>142786</v>
      </c>
      <c r="AC203" s="345">
        <v>786</v>
      </c>
      <c r="AD203" s="345">
        <v>100.55352112676057</v>
      </c>
      <c r="AE203" s="345">
        <v>100</v>
      </c>
      <c r="AF203" s="345">
        <v>0.39652055201183795</v>
      </c>
      <c r="AG203" s="345" t="s">
        <v>38</v>
      </c>
      <c r="AH203" s="345" t="s">
        <v>38</v>
      </c>
      <c r="AI203" s="345" t="s">
        <v>38</v>
      </c>
      <c r="AJ203" s="345" t="s">
        <v>38</v>
      </c>
      <c r="AK203" s="345" t="s">
        <v>38</v>
      </c>
      <c r="AL203" s="345" t="s">
        <v>38</v>
      </c>
      <c r="AM203" s="345" t="s">
        <v>38</v>
      </c>
      <c r="AN203" s="345" t="s">
        <v>38</v>
      </c>
      <c r="AO203" s="345" t="s">
        <v>38</v>
      </c>
      <c r="AP203" s="345" t="s">
        <v>38</v>
      </c>
      <c r="AQ203" s="345">
        <v>142786</v>
      </c>
      <c r="AR203" s="345" t="s">
        <v>193</v>
      </c>
      <c r="AS203" s="345">
        <v>0.39652055201183795</v>
      </c>
    </row>
    <row r="204" spans="1:45" ht="21" customHeight="1" x14ac:dyDescent="0.15">
      <c r="A204" s="378">
        <v>231150305001</v>
      </c>
      <c r="B204" s="363" t="s">
        <v>73</v>
      </c>
      <c r="C204" s="363" t="s">
        <v>64</v>
      </c>
      <c r="D204" s="363" t="s">
        <v>62</v>
      </c>
      <c r="E204" s="363" t="s">
        <v>40</v>
      </c>
      <c r="F204" s="363" t="s">
        <v>124</v>
      </c>
      <c r="G204" s="358" t="s">
        <v>377</v>
      </c>
      <c r="H204" s="358" t="s">
        <v>328</v>
      </c>
      <c r="I204" s="358" t="s">
        <v>328</v>
      </c>
      <c r="J204" s="371">
        <v>0</v>
      </c>
      <c r="K204" s="371">
        <v>400000</v>
      </c>
      <c r="L204" s="371">
        <v>0</v>
      </c>
      <c r="M204" s="371">
        <v>400000</v>
      </c>
      <c r="N204" s="371">
        <v>373750</v>
      </c>
      <c r="O204" s="384">
        <f t="shared" si="40"/>
        <v>0.93437499999999996</v>
      </c>
      <c r="P204" s="371">
        <v>0</v>
      </c>
      <c r="Q204" s="371">
        <v>0</v>
      </c>
      <c r="R204" s="371">
        <v>289199</v>
      </c>
      <c r="S204" s="371">
        <f t="shared" si="39"/>
        <v>84551</v>
      </c>
      <c r="T204" s="358" t="s">
        <v>378</v>
      </c>
      <c r="U204" s="358" t="s">
        <v>330</v>
      </c>
      <c r="V204" s="358" t="s">
        <v>379</v>
      </c>
      <c r="W204" s="358"/>
      <c r="X204" s="363"/>
      <c r="Y204" s="363"/>
      <c r="Z204" s="363"/>
      <c r="AA204" s="363" t="e">
        <f t="shared" si="41"/>
        <v>#DIV/0!</v>
      </c>
      <c r="AB204" s="344">
        <v>373750</v>
      </c>
      <c r="AC204" s="344">
        <v>-26250</v>
      </c>
      <c r="AD204" s="344">
        <f>IF(OR(N204="", M204="", M204=0), "", N204/M204*100)</f>
        <v>93.4375</v>
      </c>
      <c r="AE204" s="344">
        <f>IF(OR(N204="", AB204="", AB204=0), "", N204/AB204*100)</f>
        <v>100</v>
      </c>
      <c r="AF204" s="344" t="str">
        <f>IF(OR(N204="", N464="", N464=0), "", N204/#REF!*100)</f>
        <v/>
      </c>
      <c r="AG204" s="344">
        <v>0</v>
      </c>
      <c r="AH204" s="344">
        <v>302000</v>
      </c>
      <c r="AI204" s="344">
        <v>0</v>
      </c>
      <c r="AJ204" s="344">
        <v>302000</v>
      </c>
      <c r="AK204" s="344">
        <v>289199</v>
      </c>
      <c r="AL204" s="344">
        <v>0</v>
      </c>
      <c r="AM204" s="344">
        <v>0</v>
      </c>
      <c r="AN204" s="344">
        <f>IF(OR(R204="", AJ204="", AJ204=0), "", R204/AJ204*100)</f>
        <v>95.761258278145704</v>
      </c>
      <c r="AO204" s="344">
        <f>IF(OR(R204="", AK204="", AK204=0), "", R204/AK204*100)</f>
        <v>100</v>
      </c>
      <c r="AP204" s="344" t="str">
        <f>IF(OR(R204="", R464="", R464=0), "", R204/#REF!*100)</f>
        <v/>
      </c>
      <c r="AQ204" s="344">
        <v>84551</v>
      </c>
      <c r="AR204" s="344">
        <f>IF(AQ204=0, 0, IF(AND(OR(N204="", N204=0), R204&lt;&gt;"", R204&lt;&gt;0), "皆減", IF(AND(OR(R204="", R204=0), N204&lt;&gt;"", N204&lt;&gt;0), "皆増", AQ204/R204*100)))</f>
        <v>29.236269834957934</v>
      </c>
      <c r="AS204" s="344" t="str">
        <f>IF(AF204="", IF(AP204="", "", 0-AP204), IF(AP204="", AF204, AF204-AP204))</f>
        <v/>
      </c>
    </row>
    <row r="205" spans="1:45" ht="21" customHeight="1" x14ac:dyDescent="0.15">
      <c r="A205" s="378">
        <v>231160000000</v>
      </c>
      <c r="B205" s="379" t="s">
        <v>380</v>
      </c>
      <c r="C205" s="379" t="s">
        <v>38</v>
      </c>
      <c r="D205" s="379" t="s">
        <v>38</v>
      </c>
      <c r="E205" s="379" t="s">
        <v>38</v>
      </c>
      <c r="F205" s="379" t="s">
        <v>38</v>
      </c>
      <c r="G205" s="376" t="s">
        <v>381</v>
      </c>
      <c r="H205" s="376" t="s">
        <v>38</v>
      </c>
      <c r="I205" s="376" t="s">
        <v>38</v>
      </c>
      <c r="J205" s="369">
        <v>76451000</v>
      </c>
      <c r="K205" s="369">
        <v>-7276000</v>
      </c>
      <c r="L205" s="369">
        <v>0</v>
      </c>
      <c r="M205" s="369">
        <v>69175000</v>
      </c>
      <c r="N205" s="369">
        <v>55646566</v>
      </c>
      <c r="O205" s="383">
        <f t="shared" si="40"/>
        <v>0.8044317455728226</v>
      </c>
      <c r="P205" s="369">
        <f>SUM(P206:P218)</f>
        <v>0</v>
      </c>
      <c r="Q205" s="369">
        <f>SUM(Q206:Q218)</f>
        <v>21576460</v>
      </c>
      <c r="R205" s="369">
        <f>SUM(R206:R218)</f>
        <v>90440987</v>
      </c>
      <c r="S205" s="370">
        <f t="shared" si="39"/>
        <v>-34794421</v>
      </c>
      <c r="T205" s="351"/>
      <c r="U205" s="351"/>
      <c r="V205" s="351"/>
      <c r="W205" s="351"/>
      <c r="X205" s="361"/>
      <c r="Y205" s="361"/>
      <c r="Z205" s="361"/>
      <c r="AA205" s="386" t="e">
        <f t="shared" si="41"/>
        <v>#DIV/0!</v>
      </c>
      <c r="AB205" s="342">
        <f t="shared" ref="AB205:AK205" si="42">SUM(AB206:AB218)</f>
        <v>77223026</v>
      </c>
      <c r="AC205" s="342">
        <f t="shared" si="42"/>
        <v>-13491434</v>
      </c>
      <c r="AD205" s="342">
        <f t="shared" si="42"/>
        <v>1651.8481479154177</v>
      </c>
      <c r="AE205" s="342">
        <f t="shared" si="42"/>
        <v>1042.1635508962988</v>
      </c>
      <c r="AF205" s="342">
        <f t="shared" si="42"/>
        <v>1.6674389726975418</v>
      </c>
      <c r="AG205" s="342">
        <f t="shared" si="42"/>
        <v>73506000</v>
      </c>
      <c r="AH205" s="342">
        <f t="shared" si="42"/>
        <v>17388000</v>
      </c>
      <c r="AI205" s="342">
        <f t="shared" si="42"/>
        <v>0</v>
      </c>
      <c r="AJ205" s="342">
        <f t="shared" si="42"/>
        <v>90894000</v>
      </c>
      <c r="AK205" s="342">
        <f t="shared" si="42"/>
        <v>113001048</v>
      </c>
      <c r="AL205" s="343">
        <v>0</v>
      </c>
      <c r="AM205" s="343">
        <v>0</v>
      </c>
      <c r="AN205" s="343" t="s">
        <v>38</v>
      </c>
      <c r="AO205" s="343" t="s">
        <v>38</v>
      </c>
      <c r="AP205" s="343">
        <v>0</v>
      </c>
      <c r="AQ205" s="343">
        <v>458400</v>
      </c>
      <c r="AR205" s="343" t="s">
        <v>193</v>
      </c>
      <c r="AS205" s="343">
        <v>1.6674389726975418</v>
      </c>
    </row>
    <row r="206" spans="1:45" ht="21" customHeight="1" x14ac:dyDescent="0.15">
      <c r="A206" s="378">
        <v>231160101000</v>
      </c>
      <c r="B206" s="381" t="s">
        <v>380</v>
      </c>
      <c r="C206" s="381" t="s">
        <v>40</v>
      </c>
      <c r="D206" s="381" t="s">
        <v>40</v>
      </c>
      <c r="E206" s="381" t="s">
        <v>40</v>
      </c>
      <c r="F206" s="381" t="s">
        <v>61</v>
      </c>
      <c r="G206" s="350" t="s">
        <v>470</v>
      </c>
      <c r="H206" s="350" t="s">
        <v>434</v>
      </c>
      <c r="I206" s="350" t="s">
        <v>434</v>
      </c>
      <c r="J206" s="374">
        <v>67535000</v>
      </c>
      <c r="K206" s="374">
        <v>-9800000</v>
      </c>
      <c r="L206" s="374">
        <v>0</v>
      </c>
      <c r="M206" s="374">
        <v>57735000</v>
      </c>
      <c r="N206" s="374">
        <v>44302578</v>
      </c>
      <c r="O206" s="384">
        <f t="shared" si="40"/>
        <v>0.7673435177968303</v>
      </c>
      <c r="P206" s="374">
        <v>0</v>
      </c>
      <c r="Q206" s="374">
        <v>876789</v>
      </c>
      <c r="R206" s="374">
        <v>65276293</v>
      </c>
      <c r="S206" s="372">
        <f t="shared" si="39"/>
        <v>-20973715</v>
      </c>
      <c r="T206" s="350" t="s">
        <v>471</v>
      </c>
      <c r="U206" s="350"/>
      <c r="V206" s="350" t="s">
        <v>472</v>
      </c>
      <c r="W206" s="350"/>
      <c r="X206" s="347" t="s">
        <v>473</v>
      </c>
      <c r="Y206" s="347" t="s">
        <v>1009</v>
      </c>
      <c r="Z206" s="347"/>
      <c r="AA206" s="363" t="e">
        <f t="shared" si="41"/>
        <v>#VALUE!</v>
      </c>
      <c r="AB206" s="349">
        <v>45179367</v>
      </c>
      <c r="AC206" s="349">
        <v>-13432422</v>
      </c>
      <c r="AD206" s="349">
        <f t="shared" ref="AD206:AD216" si="43">IF(OR(N206="", M206="", M206=0), "", N206/M206*100)</f>
        <v>76.734351779683024</v>
      </c>
      <c r="AE206" s="349">
        <f t="shared" ref="AE206:AE216" si="44">IF(OR(N206="", AB206="", AB206=0), "", N206/AB206*100)</f>
        <v>98.059315439280056</v>
      </c>
      <c r="AF206" s="349" t="str">
        <f>IF(OR(N206="", N416="", N416=0), "", N206/N$71*100)</f>
        <v/>
      </c>
      <c r="AG206" s="349">
        <v>51695000</v>
      </c>
      <c r="AH206" s="349">
        <v>13900000</v>
      </c>
      <c r="AI206" s="349">
        <v>0</v>
      </c>
      <c r="AJ206" s="349">
        <v>65595000</v>
      </c>
      <c r="AK206" s="349">
        <v>67646281</v>
      </c>
      <c r="AL206" s="349">
        <v>0</v>
      </c>
      <c r="AM206" s="349">
        <v>2369988</v>
      </c>
      <c r="AN206" s="349">
        <f t="shared" ref="AN206:AN216" si="45">IF(OR(R206="", AJ206="", AJ206=0), "", R206/AJ206*100)</f>
        <v>99.514129125695561</v>
      </c>
      <c r="AO206" s="349">
        <f t="shared" ref="AO206:AO216" si="46">IF(OR(R206="", AK206="", AK206=0), "", R206/AK206*100)</f>
        <v>96.496499194094639</v>
      </c>
      <c r="AP206" s="349" t="str">
        <f>IF(OR(R206="", R416="", R416=0), "", R206/R$71*100)</f>
        <v/>
      </c>
      <c r="AQ206" s="349">
        <v>-20973715</v>
      </c>
      <c r="AR206" s="349">
        <f t="shared" ref="AR206:AR216" si="47">IF(AQ206=0, 0, IF(AND(OR(N206="", N206=0), R206&lt;&gt;"", R206&lt;&gt;0), "皆減", IF(AND(OR(R206="", R206=0), N206&lt;&gt;"", N206&lt;&gt;0), "皆増", AQ206/R206*100)))</f>
        <v>-32.130677212322709</v>
      </c>
      <c r="AS206" s="349" t="str">
        <f t="shared" ref="AS206:AS216" si="48">IF(AF206="", IF(AP206="", "", 0-AP206), IF(AP206="", AF206, AF206-AP206))</f>
        <v/>
      </c>
    </row>
    <row r="207" spans="1:45" ht="21" customHeight="1" x14ac:dyDescent="0.15">
      <c r="A207" s="378">
        <v>231160101001</v>
      </c>
      <c r="B207" s="381" t="s">
        <v>380</v>
      </c>
      <c r="C207" s="381" t="s">
        <v>40</v>
      </c>
      <c r="D207" s="381" t="s">
        <v>40</v>
      </c>
      <c r="E207" s="381" t="s">
        <v>40</v>
      </c>
      <c r="F207" s="381" t="s">
        <v>124</v>
      </c>
      <c r="G207" s="350" t="s">
        <v>474</v>
      </c>
      <c r="H207" s="350" t="s">
        <v>434</v>
      </c>
      <c r="I207" s="350" t="s">
        <v>434</v>
      </c>
      <c r="J207" s="374">
        <v>1600000</v>
      </c>
      <c r="K207" s="374">
        <v>0</v>
      </c>
      <c r="L207" s="374">
        <v>0</v>
      </c>
      <c r="M207" s="374">
        <v>1600000</v>
      </c>
      <c r="N207" s="374">
        <v>2112780</v>
      </c>
      <c r="O207" s="384">
        <f t="shared" si="40"/>
        <v>1.3204875</v>
      </c>
      <c r="P207" s="374">
        <v>0</v>
      </c>
      <c r="Q207" s="374">
        <v>20447281</v>
      </c>
      <c r="R207" s="374">
        <v>4677204</v>
      </c>
      <c r="S207" s="372">
        <f t="shared" si="39"/>
        <v>-2564424</v>
      </c>
      <c r="T207" s="350" t="s">
        <v>475</v>
      </c>
      <c r="U207" s="350" t="s">
        <v>476</v>
      </c>
      <c r="V207" s="350" t="s">
        <v>477</v>
      </c>
      <c r="W207" s="350"/>
      <c r="X207" s="347"/>
      <c r="Y207" s="347"/>
      <c r="Z207" s="347"/>
      <c r="AA207" s="363" t="e">
        <f t="shared" si="41"/>
        <v>#DIV/0!</v>
      </c>
      <c r="AB207" s="349">
        <v>22560061</v>
      </c>
      <c r="AC207" s="349">
        <v>512780</v>
      </c>
      <c r="AD207" s="349">
        <f t="shared" si="43"/>
        <v>132.04875000000001</v>
      </c>
      <c r="AE207" s="349">
        <f t="shared" si="44"/>
        <v>9.3651342520749381</v>
      </c>
      <c r="AF207" s="349" t="str">
        <f>IF(OR(N207="", N416="", N416=0), "", N207/N$71*100)</f>
        <v/>
      </c>
      <c r="AG207" s="349">
        <v>1600000</v>
      </c>
      <c r="AH207" s="349">
        <v>3100000</v>
      </c>
      <c r="AI207" s="349">
        <v>0</v>
      </c>
      <c r="AJ207" s="349">
        <v>4700000</v>
      </c>
      <c r="AK207" s="349">
        <v>24867277</v>
      </c>
      <c r="AL207" s="349">
        <v>0</v>
      </c>
      <c r="AM207" s="349">
        <v>20190073</v>
      </c>
      <c r="AN207" s="349">
        <f t="shared" si="45"/>
        <v>99.514978723404255</v>
      </c>
      <c r="AO207" s="349">
        <f t="shared" si="46"/>
        <v>18.808669722865112</v>
      </c>
      <c r="AP207" s="349" t="str">
        <f>IF(OR(R207="", R416="", R416=0), "", R207/R$71*100)</f>
        <v/>
      </c>
      <c r="AQ207" s="349">
        <v>-2564424</v>
      </c>
      <c r="AR207" s="349">
        <f t="shared" si="47"/>
        <v>-54.828140914956883</v>
      </c>
      <c r="AS207" s="349" t="str">
        <f t="shared" si="48"/>
        <v/>
      </c>
    </row>
    <row r="208" spans="1:45" ht="21" customHeight="1" x14ac:dyDescent="0.15">
      <c r="A208" s="378">
        <v>231160101002</v>
      </c>
      <c r="B208" s="381" t="s">
        <v>380</v>
      </c>
      <c r="C208" s="381" t="s">
        <v>40</v>
      </c>
      <c r="D208" s="381" t="s">
        <v>40</v>
      </c>
      <c r="E208" s="381" t="s">
        <v>40</v>
      </c>
      <c r="F208" s="381" t="s">
        <v>44</v>
      </c>
      <c r="G208" s="350" t="s">
        <v>478</v>
      </c>
      <c r="H208" s="350" t="s">
        <v>434</v>
      </c>
      <c r="I208" s="350" t="s">
        <v>434</v>
      </c>
      <c r="J208" s="374">
        <v>126000</v>
      </c>
      <c r="K208" s="374">
        <v>0</v>
      </c>
      <c r="L208" s="374">
        <v>0</v>
      </c>
      <c r="M208" s="374">
        <v>126000</v>
      </c>
      <c r="N208" s="374">
        <v>126904</v>
      </c>
      <c r="O208" s="384">
        <f t="shared" si="40"/>
        <v>1.0071746031746032</v>
      </c>
      <c r="P208" s="374">
        <v>0</v>
      </c>
      <c r="Q208" s="374">
        <v>0</v>
      </c>
      <c r="R208" s="374">
        <v>126904</v>
      </c>
      <c r="S208" s="372">
        <f t="shared" si="39"/>
        <v>0</v>
      </c>
      <c r="T208" s="350" t="s">
        <v>479</v>
      </c>
      <c r="U208" s="350" t="s">
        <v>435</v>
      </c>
      <c r="V208" s="350" t="s">
        <v>435</v>
      </c>
      <c r="W208" s="350"/>
      <c r="X208" s="347"/>
      <c r="Y208" s="347"/>
      <c r="Z208" s="347"/>
      <c r="AA208" s="363" t="e">
        <f t="shared" si="41"/>
        <v>#DIV/0!</v>
      </c>
      <c r="AB208" s="349">
        <v>126904</v>
      </c>
      <c r="AC208" s="349">
        <v>904</v>
      </c>
      <c r="AD208" s="349">
        <f t="shared" si="43"/>
        <v>100.71746031746032</v>
      </c>
      <c r="AE208" s="349">
        <f t="shared" si="44"/>
        <v>100</v>
      </c>
      <c r="AF208" s="349" t="str">
        <f>IF(OR(N208="", N416="", N416=0), "", N208/N$71*100)</f>
        <v/>
      </c>
      <c r="AG208" s="349">
        <v>126000</v>
      </c>
      <c r="AH208" s="349">
        <v>0</v>
      </c>
      <c r="AI208" s="349">
        <v>0</v>
      </c>
      <c r="AJ208" s="349">
        <v>126000</v>
      </c>
      <c r="AK208" s="349">
        <v>126904</v>
      </c>
      <c r="AL208" s="349">
        <v>0</v>
      </c>
      <c r="AM208" s="349">
        <v>0</v>
      </c>
      <c r="AN208" s="349">
        <f t="shared" si="45"/>
        <v>100.71746031746032</v>
      </c>
      <c r="AO208" s="349">
        <f t="shared" si="46"/>
        <v>100</v>
      </c>
      <c r="AP208" s="349" t="str">
        <f>IF(OR(R208="", R416="", R416=0), "", R208/R$71*100)</f>
        <v/>
      </c>
      <c r="AQ208" s="349">
        <v>0</v>
      </c>
      <c r="AR208" s="349">
        <f t="shared" si="47"/>
        <v>0</v>
      </c>
      <c r="AS208" s="349" t="str">
        <f t="shared" si="48"/>
        <v/>
      </c>
    </row>
    <row r="209" spans="1:45" ht="21" customHeight="1" x14ac:dyDescent="0.15">
      <c r="A209" s="378">
        <v>231160101003</v>
      </c>
      <c r="B209" s="381" t="s">
        <v>380</v>
      </c>
      <c r="C209" s="381" t="s">
        <v>40</v>
      </c>
      <c r="D209" s="381" t="s">
        <v>40</v>
      </c>
      <c r="E209" s="381" t="s">
        <v>40</v>
      </c>
      <c r="F209" s="381" t="s">
        <v>52</v>
      </c>
      <c r="G209" s="350" t="s">
        <v>480</v>
      </c>
      <c r="H209" s="350" t="s">
        <v>434</v>
      </c>
      <c r="I209" s="350" t="s">
        <v>434</v>
      </c>
      <c r="J209" s="374">
        <v>777000</v>
      </c>
      <c r="K209" s="374">
        <v>0</v>
      </c>
      <c r="L209" s="374">
        <v>0</v>
      </c>
      <c r="M209" s="374">
        <v>777000</v>
      </c>
      <c r="N209" s="374">
        <v>563882</v>
      </c>
      <c r="O209" s="384">
        <f t="shared" si="40"/>
        <v>0.72571685971685973</v>
      </c>
      <c r="P209" s="374">
        <v>0</v>
      </c>
      <c r="Q209" s="374">
        <v>0</v>
      </c>
      <c r="R209" s="374">
        <v>619814</v>
      </c>
      <c r="S209" s="372">
        <f t="shared" si="39"/>
        <v>-55932</v>
      </c>
      <c r="T209" s="350" t="s">
        <v>481</v>
      </c>
      <c r="U209" s="350" t="s">
        <v>435</v>
      </c>
      <c r="V209" s="350" t="s">
        <v>482</v>
      </c>
      <c r="W209" s="350"/>
      <c r="X209" s="347"/>
      <c r="Y209" s="347"/>
      <c r="Z209" s="347"/>
      <c r="AA209" s="363" t="e">
        <f t="shared" si="41"/>
        <v>#DIV/0!</v>
      </c>
      <c r="AB209" s="349">
        <v>563882</v>
      </c>
      <c r="AC209" s="349">
        <v>-213118</v>
      </c>
      <c r="AD209" s="349">
        <f t="shared" si="43"/>
        <v>72.57168597168598</v>
      </c>
      <c r="AE209" s="349">
        <f t="shared" si="44"/>
        <v>100</v>
      </c>
      <c r="AF209" s="349" t="str">
        <f>IF(OR(N209="", N416="", N416=0), "", N209/N$71*100)</f>
        <v/>
      </c>
      <c r="AG209" s="349">
        <v>846000</v>
      </c>
      <c r="AH209" s="349">
        <v>0</v>
      </c>
      <c r="AI209" s="349">
        <v>0</v>
      </c>
      <c r="AJ209" s="349">
        <v>846000</v>
      </c>
      <c r="AK209" s="349">
        <v>619814</v>
      </c>
      <c r="AL209" s="349">
        <v>0</v>
      </c>
      <c r="AM209" s="349">
        <v>0</v>
      </c>
      <c r="AN209" s="349">
        <f t="shared" si="45"/>
        <v>73.264066193853424</v>
      </c>
      <c r="AO209" s="349">
        <f t="shared" si="46"/>
        <v>100</v>
      </c>
      <c r="AP209" s="349" t="str">
        <f>IF(OR(R209="", R416="", R416=0), "", R209/R$71*100)</f>
        <v/>
      </c>
      <c r="AQ209" s="349">
        <v>-55932</v>
      </c>
      <c r="AR209" s="349">
        <f t="shared" si="47"/>
        <v>-9.0239975218371953</v>
      </c>
      <c r="AS209" s="349" t="str">
        <f t="shared" si="48"/>
        <v/>
      </c>
    </row>
    <row r="210" spans="1:45" ht="21" customHeight="1" x14ac:dyDescent="0.15">
      <c r="A210" s="378">
        <v>231160101004</v>
      </c>
      <c r="B210" s="381" t="s">
        <v>380</v>
      </c>
      <c r="C210" s="381" t="s">
        <v>40</v>
      </c>
      <c r="D210" s="381" t="s">
        <v>40</v>
      </c>
      <c r="E210" s="381" t="s">
        <v>40</v>
      </c>
      <c r="F210" s="381" t="s">
        <v>127</v>
      </c>
      <c r="G210" s="350" t="s">
        <v>483</v>
      </c>
      <c r="H210" s="350" t="s">
        <v>434</v>
      </c>
      <c r="I210" s="350" t="s">
        <v>434</v>
      </c>
      <c r="J210" s="374">
        <v>386000</v>
      </c>
      <c r="K210" s="374">
        <v>0</v>
      </c>
      <c r="L210" s="374">
        <v>0</v>
      </c>
      <c r="M210" s="374">
        <v>386000</v>
      </c>
      <c r="N210" s="374">
        <v>134350</v>
      </c>
      <c r="O210" s="384">
        <f t="shared" si="40"/>
        <v>0.34805699481865288</v>
      </c>
      <c r="P210" s="374">
        <v>0</v>
      </c>
      <c r="Q210" s="374">
        <v>252390</v>
      </c>
      <c r="R210" s="374">
        <v>387560</v>
      </c>
      <c r="S210" s="372">
        <f t="shared" si="39"/>
        <v>-253210</v>
      </c>
      <c r="T210" s="350" t="s">
        <v>484</v>
      </c>
      <c r="U210" s="350"/>
      <c r="V210" s="350"/>
      <c r="W210" s="350"/>
      <c r="X210" s="347"/>
      <c r="Y210" s="347"/>
      <c r="Z210" s="347"/>
      <c r="AA210" s="363" t="e">
        <f t="shared" si="41"/>
        <v>#DIV/0!</v>
      </c>
      <c r="AB210" s="349">
        <v>386740</v>
      </c>
      <c r="AC210" s="349">
        <v>-251650</v>
      </c>
      <c r="AD210" s="349">
        <f t="shared" si="43"/>
        <v>34.80569948186529</v>
      </c>
      <c r="AE210" s="349">
        <f t="shared" si="44"/>
        <v>34.739101204943893</v>
      </c>
      <c r="AF210" s="349" t="str">
        <f>IF(OR(N210="", N416="", N416=0), "", N210/N$71*100)</f>
        <v/>
      </c>
      <c r="AG210" s="349">
        <v>386000</v>
      </c>
      <c r="AH210" s="349">
        <v>0</v>
      </c>
      <c r="AI210" s="349">
        <v>0</v>
      </c>
      <c r="AJ210" s="349">
        <v>386000</v>
      </c>
      <c r="AK210" s="349">
        <v>387560</v>
      </c>
      <c r="AL210" s="349">
        <v>0</v>
      </c>
      <c r="AM210" s="349">
        <v>0</v>
      </c>
      <c r="AN210" s="349">
        <f t="shared" si="45"/>
        <v>100.4041450777202</v>
      </c>
      <c r="AO210" s="349">
        <f t="shared" si="46"/>
        <v>100</v>
      </c>
      <c r="AP210" s="349" t="str">
        <f>IF(OR(R210="", R416="", R416=0), "", R210/R$71*100)</f>
        <v/>
      </c>
      <c r="AQ210" s="349">
        <v>-253210</v>
      </c>
      <c r="AR210" s="349">
        <f t="shared" si="47"/>
        <v>-65.334399834864271</v>
      </c>
      <c r="AS210" s="349" t="str">
        <f t="shared" si="48"/>
        <v/>
      </c>
    </row>
    <row r="211" spans="1:45" ht="21" customHeight="1" x14ac:dyDescent="0.15">
      <c r="A211" s="378">
        <v>231160101005</v>
      </c>
      <c r="B211" s="381" t="s">
        <v>380</v>
      </c>
      <c r="C211" s="381" t="s">
        <v>40</v>
      </c>
      <c r="D211" s="381" t="s">
        <v>40</v>
      </c>
      <c r="E211" s="381" t="s">
        <v>40</v>
      </c>
      <c r="F211" s="381" t="s">
        <v>129</v>
      </c>
      <c r="G211" s="350" t="s">
        <v>485</v>
      </c>
      <c r="H211" s="350" t="s">
        <v>434</v>
      </c>
      <c r="I211" s="350" t="s">
        <v>434</v>
      </c>
      <c r="J211" s="374">
        <v>0</v>
      </c>
      <c r="K211" s="374">
        <v>0</v>
      </c>
      <c r="L211" s="374">
        <v>0</v>
      </c>
      <c r="M211" s="374">
        <v>0</v>
      </c>
      <c r="N211" s="374">
        <v>0</v>
      </c>
      <c r="O211" s="384" t="e">
        <f t="shared" si="40"/>
        <v>#DIV/0!</v>
      </c>
      <c r="P211" s="374">
        <v>0</v>
      </c>
      <c r="Q211" s="374">
        <v>0</v>
      </c>
      <c r="R211" s="374">
        <v>13703801</v>
      </c>
      <c r="S211" s="372">
        <f t="shared" si="39"/>
        <v>-13703801</v>
      </c>
      <c r="T211" s="350" t="s">
        <v>486</v>
      </c>
      <c r="U211" s="350" t="s">
        <v>435</v>
      </c>
      <c r="V211" s="350"/>
      <c r="W211" s="350"/>
      <c r="X211" s="347"/>
      <c r="Y211" s="347"/>
      <c r="Z211" s="347"/>
      <c r="AA211" s="363" t="e">
        <f t="shared" si="41"/>
        <v>#DIV/0!</v>
      </c>
      <c r="AB211" s="349">
        <v>0</v>
      </c>
      <c r="AC211" s="349">
        <v>0</v>
      </c>
      <c r="AD211" s="349" t="str">
        <f t="shared" si="43"/>
        <v/>
      </c>
      <c r="AE211" s="349" t="str">
        <f t="shared" si="44"/>
        <v/>
      </c>
      <c r="AF211" s="349" t="str">
        <f>IF(OR(N211="", N416="", N416=0), "", N211/N$71*100)</f>
        <v/>
      </c>
      <c r="AG211" s="349">
        <v>13669000</v>
      </c>
      <c r="AH211" s="349">
        <v>0</v>
      </c>
      <c r="AI211" s="349">
        <v>0</v>
      </c>
      <c r="AJ211" s="349">
        <v>13669000</v>
      </c>
      <c r="AK211" s="349">
        <v>13703801</v>
      </c>
      <c r="AL211" s="349">
        <v>0</v>
      </c>
      <c r="AM211" s="349">
        <v>0</v>
      </c>
      <c r="AN211" s="349">
        <f t="shared" si="45"/>
        <v>100.2545979954642</v>
      </c>
      <c r="AO211" s="349">
        <f t="shared" si="46"/>
        <v>100</v>
      </c>
      <c r="AP211" s="349" t="str">
        <f>IF(OR(R211="", R416="", R416=0), "", R211/R$71*100)</f>
        <v/>
      </c>
      <c r="AQ211" s="349">
        <v>-13703801</v>
      </c>
      <c r="AR211" s="349" t="str">
        <f t="shared" si="47"/>
        <v>皆減</v>
      </c>
      <c r="AS211" s="349" t="str">
        <f t="shared" si="48"/>
        <v/>
      </c>
    </row>
    <row r="212" spans="1:45" ht="21" customHeight="1" x14ac:dyDescent="0.15">
      <c r="A212" s="378">
        <v>231160101006</v>
      </c>
      <c r="B212" s="381" t="s">
        <v>380</v>
      </c>
      <c r="C212" s="381" t="s">
        <v>40</v>
      </c>
      <c r="D212" s="381" t="s">
        <v>40</v>
      </c>
      <c r="E212" s="381" t="s">
        <v>40</v>
      </c>
      <c r="F212" s="381" t="s">
        <v>320</v>
      </c>
      <c r="G212" s="350" t="s">
        <v>487</v>
      </c>
      <c r="H212" s="350" t="s">
        <v>434</v>
      </c>
      <c r="I212" s="350" t="s">
        <v>434</v>
      </c>
      <c r="J212" s="374">
        <v>1549000</v>
      </c>
      <c r="K212" s="374">
        <v>0</v>
      </c>
      <c r="L212" s="374">
        <v>0</v>
      </c>
      <c r="M212" s="374">
        <v>1549000</v>
      </c>
      <c r="N212" s="374">
        <v>1549023</v>
      </c>
      <c r="O212" s="384">
        <f t="shared" si="40"/>
        <v>1.0000148482892188</v>
      </c>
      <c r="P212" s="374">
        <v>0</v>
      </c>
      <c r="Q212" s="374">
        <v>0</v>
      </c>
      <c r="R212" s="374">
        <v>1549023</v>
      </c>
      <c r="S212" s="372">
        <f t="shared" si="39"/>
        <v>0</v>
      </c>
      <c r="T212" s="350" t="s">
        <v>488</v>
      </c>
      <c r="U212" s="350" t="s">
        <v>435</v>
      </c>
      <c r="V212" s="350"/>
      <c r="W212" s="350"/>
      <c r="X212" s="347"/>
      <c r="Y212" s="347"/>
      <c r="Z212" s="347"/>
      <c r="AA212" s="363" t="e">
        <f t="shared" si="41"/>
        <v>#DIV/0!</v>
      </c>
      <c r="AB212" s="349">
        <v>1549023</v>
      </c>
      <c r="AC212" s="349">
        <v>23</v>
      </c>
      <c r="AD212" s="349">
        <f t="shared" si="43"/>
        <v>100.00148482892189</v>
      </c>
      <c r="AE212" s="349">
        <f t="shared" si="44"/>
        <v>100</v>
      </c>
      <c r="AF212" s="349" t="str">
        <f>IF(OR(N212="", N416="", N416=0), "", N212/N$71*100)</f>
        <v/>
      </c>
      <c r="AG212" s="349">
        <v>1549000</v>
      </c>
      <c r="AH212" s="349">
        <v>0</v>
      </c>
      <c r="AI212" s="349">
        <v>0</v>
      </c>
      <c r="AJ212" s="349">
        <v>1549000</v>
      </c>
      <c r="AK212" s="349">
        <v>1549023</v>
      </c>
      <c r="AL212" s="349">
        <v>0</v>
      </c>
      <c r="AM212" s="349">
        <v>0</v>
      </c>
      <c r="AN212" s="349">
        <f t="shared" si="45"/>
        <v>100.00148482892189</v>
      </c>
      <c r="AO212" s="349">
        <f t="shared" si="46"/>
        <v>100</v>
      </c>
      <c r="AP212" s="349" t="str">
        <f>IF(OR(R212="", R416="", R416=0), "", R212/R$71*100)</f>
        <v/>
      </c>
      <c r="AQ212" s="349">
        <v>0</v>
      </c>
      <c r="AR212" s="349">
        <f t="shared" si="47"/>
        <v>0</v>
      </c>
      <c r="AS212" s="349" t="str">
        <f t="shared" si="48"/>
        <v/>
      </c>
    </row>
    <row r="213" spans="1:45" ht="21" customHeight="1" x14ac:dyDescent="0.15">
      <c r="A213" s="378">
        <v>231160101007</v>
      </c>
      <c r="B213" s="381" t="s">
        <v>380</v>
      </c>
      <c r="C213" s="381" t="s">
        <v>40</v>
      </c>
      <c r="D213" s="381" t="s">
        <v>40</v>
      </c>
      <c r="E213" s="381" t="s">
        <v>40</v>
      </c>
      <c r="F213" s="381" t="s">
        <v>398</v>
      </c>
      <c r="G213" s="350" t="s">
        <v>489</v>
      </c>
      <c r="H213" s="350" t="s">
        <v>434</v>
      </c>
      <c r="I213" s="350" t="s">
        <v>434</v>
      </c>
      <c r="J213" s="374">
        <v>2584000</v>
      </c>
      <c r="K213" s="374">
        <v>-120000</v>
      </c>
      <c r="L213" s="374">
        <v>0</v>
      </c>
      <c r="M213" s="374">
        <v>2464000</v>
      </c>
      <c r="N213" s="374">
        <v>2554200</v>
      </c>
      <c r="O213" s="384">
        <f t="shared" si="40"/>
        <v>1.0366071428571428</v>
      </c>
      <c r="P213" s="374">
        <v>0</v>
      </c>
      <c r="Q213" s="374">
        <v>0</v>
      </c>
      <c r="R213" s="374">
        <v>2527100</v>
      </c>
      <c r="S213" s="372">
        <f t="shared" si="39"/>
        <v>27100</v>
      </c>
      <c r="T213" s="350" t="s">
        <v>490</v>
      </c>
      <c r="U213" s="350" t="s">
        <v>435</v>
      </c>
      <c r="V213" s="350"/>
      <c r="W213" s="350"/>
      <c r="X213" s="347"/>
      <c r="Y213" s="347"/>
      <c r="Z213" s="347"/>
      <c r="AA213" s="363" t="e">
        <f t="shared" si="41"/>
        <v>#DIV/0!</v>
      </c>
      <c r="AB213" s="349">
        <v>2554200</v>
      </c>
      <c r="AC213" s="349">
        <v>90200</v>
      </c>
      <c r="AD213" s="349">
        <f t="shared" si="43"/>
        <v>103.66071428571428</v>
      </c>
      <c r="AE213" s="349">
        <f t="shared" si="44"/>
        <v>100</v>
      </c>
      <c r="AF213" s="349" t="str">
        <f>IF(OR(N213="", N416="", N416=0), "", N213/N$71*100)</f>
        <v/>
      </c>
      <c r="AG213" s="349">
        <v>2464000</v>
      </c>
      <c r="AH213" s="349">
        <v>0</v>
      </c>
      <c r="AI213" s="349">
        <v>0</v>
      </c>
      <c r="AJ213" s="349">
        <v>2464000</v>
      </c>
      <c r="AK213" s="349">
        <v>2527100</v>
      </c>
      <c r="AL213" s="349">
        <v>0</v>
      </c>
      <c r="AM213" s="349">
        <v>0</v>
      </c>
      <c r="AN213" s="349">
        <f t="shared" si="45"/>
        <v>102.56087662337663</v>
      </c>
      <c r="AO213" s="349">
        <f t="shared" si="46"/>
        <v>100</v>
      </c>
      <c r="AP213" s="349" t="str">
        <f>IF(OR(R213="", R416="", R416=0), "", R213/R$71*100)</f>
        <v/>
      </c>
      <c r="AQ213" s="349">
        <v>27100</v>
      </c>
      <c r="AR213" s="349">
        <f t="shared" si="47"/>
        <v>1.0723754501206917</v>
      </c>
      <c r="AS213" s="349" t="str">
        <f t="shared" si="48"/>
        <v/>
      </c>
    </row>
    <row r="214" spans="1:45" ht="21" customHeight="1" x14ac:dyDescent="0.15">
      <c r="A214" s="378">
        <v>231160102001</v>
      </c>
      <c r="B214" s="381" t="s">
        <v>380</v>
      </c>
      <c r="C214" s="381" t="s">
        <v>40</v>
      </c>
      <c r="D214" s="381" t="s">
        <v>56</v>
      </c>
      <c r="E214" s="381" t="s">
        <v>40</v>
      </c>
      <c r="F214" s="381" t="s">
        <v>61</v>
      </c>
      <c r="G214" s="350" t="s">
        <v>491</v>
      </c>
      <c r="H214" s="350" t="s">
        <v>434</v>
      </c>
      <c r="I214" s="350" t="s">
        <v>434</v>
      </c>
      <c r="J214" s="374">
        <v>45000</v>
      </c>
      <c r="K214" s="374">
        <v>27000</v>
      </c>
      <c r="L214" s="374">
        <v>0</v>
      </c>
      <c r="M214" s="374">
        <v>72000</v>
      </c>
      <c r="N214" s="374">
        <v>72000</v>
      </c>
      <c r="O214" s="384">
        <f t="shared" si="40"/>
        <v>1</v>
      </c>
      <c r="P214" s="374">
        <v>0</v>
      </c>
      <c r="Q214" s="374">
        <v>0</v>
      </c>
      <c r="R214" s="374">
        <v>72000</v>
      </c>
      <c r="S214" s="372">
        <f t="shared" si="39"/>
        <v>0</v>
      </c>
      <c r="T214" s="350" t="s">
        <v>492</v>
      </c>
      <c r="U214" s="350" t="s">
        <v>435</v>
      </c>
      <c r="V214" s="350"/>
      <c r="W214" s="350"/>
      <c r="X214" s="347"/>
      <c r="Y214" s="347"/>
      <c r="Z214" s="347"/>
      <c r="AA214" s="363" t="e">
        <f t="shared" si="41"/>
        <v>#DIV/0!</v>
      </c>
      <c r="AB214" s="349">
        <v>72000</v>
      </c>
      <c r="AC214" s="349">
        <v>0</v>
      </c>
      <c r="AD214" s="349">
        <f t="shared" si="43"/>
        <v>100</v>
      </c>
      <c r="AE214" s="349">
        <f t="shared" si="44"/>
        <v>100</v>
      </c>
      <c r="AF214" s="349" t="str">
        <f>IF(OR(N214="", N416="", N416=0), "", N214/N$71*100)</f>
        <v/>
      </c>
      <c r="AG214" s="349">
        <v>72000</v>
      </c>
      <c r="AH214" s="349">
        <v>0</v>
      </c>
      <c r="AI214" s="349">
        <v>0</v>
      </c>
      <c r="AJ214" s="349">
        <v>72000</v>
      </c>
      <c r="AK214" s="349">
        <v>72000</v>
      </c>
      <c r="AL214" s="349">
        <v>0</v>
      </c>
      <c r="AM214" s="349">
        <v>0</v>
      </c>
      <c r="AN214" s="349">
        <f t="shared" si="45"/>
        <v>100</v>
      </c>
      <c r="AO214" s="349">
        <f t="shared" si="46"/>
        <v>100</v>
      </c>
      <c r="AP214" s="349" t="str">
        <f>IF(OR(R214="", R416="", R416=0), "", R214/R$71*100)</f>
        <v/>
      </c>
      <c r="AQ214" s="349">
        <v>0</v>
      </c>
      <c r="AR214" s="349">
        <f t="shared" si="47"/>
        <v>0</v>
      </c>
      <c r="AS214" s="349" t="str">
        <f t="shared" si="48"/>
        <v/>
      </c>
    </row>
    <row r="215" spans="1:45" ht="21" customHeight="1" x14ac:dyDescent="0.15">
      <c r="A215" s="378">
        <v>231160103001</v>
      </c>
      <c r="B215" s="381" t="s">
        <v>380</v>
      </c>
      <c r="C215" s="381" t="s">
        <v>40</v>
      </c>
      <c r="D215" s="381" t="s">
        <v>64</v>
      </c>
      <c r="E215" s="381" t="s">
        <v>40</v>
      </c>
      <c r="F215" s="381" t="s">
        <v>61</v>
      </c>
      <c r="G215" s="350" t="s">
        <v>493</v>
      </c>
      <c r="H215" s="350" t="s">
        <v>434</v>
      </c>
      <c r="I215" s="350" t="s">
        <v>434</v>
      </c>
      <c r="J215" s="374">
        <v>1000</v>
      </c>
      <c r="K215" s="374">
        <v>0</v>
      </c>
      <c r="L215" s="374">
        <v>0</v>
      </c>
      <c r="M215" s="374">
        <v>1000</v>
      </c>
      <c r="N215" s="374">
        <v>6600</v>
      </c>
      <c r="O215" s="384">
        <f t="shared" si="40"/>
        <v>6.6</v>
      </c>
      <c r="P215" s="374">
        <v>0</v>
      </c>
      <c r="Q215" s="374">
        <v>0</v>
      </c>
      <c r="R215" s="374">
        <v>6600</v>
      </c>
      <c r="S215" s="372">
        <f t="shared" si="39"/>
        <v>0</v>
      </c>
      <c r="T215" s="350" t="s">
        <v>1010</v>
      </c>
      <c r="U215" s="350" t="s">
        <v>435</v>
      </c>
      <c r="V215" s="350"/>
      <c r="W215" s="350"/>
      <c r="X215" s="347"/>
      <c r="Y215" s="347"/>
      <c r="Z215" s="347"/>
      <c r="AA215" s="363" t="e">
        <f t="shared" si="41"/>
        <v>#DIV/0!</v>
      </c>
      <c r="AB215" s="349">
        <v>6600</v>
      </c>
      <c r="AC215" s="349">
        <v>5600</v>
      </c>
      <c r="AD215" s="349">
        <f t="shared" si="43"/>
        <v>660</v>
      </c>
      <c r="AE215" s="349">
        <f t="shared" si="44"/>
        <v>100</v>
      </c>
      <c r="AF215" s="349" t="str">
        <f>IF(OR(N215="", N416="", N416=0), "", N215/N$71*100)</f>
        <v/>
      </c>
      <c r="AG215" s="349">
        <v>1000</v>
      </c>
      <c r="AH215" s="349">
        <v>0</v>
      </c>
      <c r="AI215" s="349">
        <v>0</v>
      </c>
      <c r="AJ215" s="349">
        <v>1000</v>
      </c>
      <c r="AK215" s="349">
        <v>6600</v>
      </c>
      <c r="AL215" s="349">
        <v>0</v>
      </c>
      <c r="AM215" s="349">
        <v>0</v>
      </c>
      <c r="AN215" s="349">
        <f t="shared" si="45"/>
        <v>660</v>
      </c>
      <c r="AO215" s="349">
        <f t="shared" si="46"/>
        <v>100</v>
      </c>
      <c r="AP215" s="349" t="str">
        <f>IF(OR(R215="", R416="", R416=0), "", R215/R$71*100)</f>
        <v/>
      </c>
      <c r="AQ215" s="349">
        <v>0</v>
      </c>
      <c r="AR215" s="349">
        <f t="shared" si="47"/>
        <v>0</v>
      </c>
      <c r="AS215" s="349" t="str">
        <f t="shared" si="48"/>
        <v/>
      </c>
    </row>
    <row r="216" spans="1:45" ht="21" customHeight="1" x14ac:dyDescent="0.15">
      <c r="A216" s="378">
        <v>231160201001</v>
      </c>
      <c r="B216" s="363" t="s">
        <v>380</v>
      </c>
      <c r="C216" s="363" t="s">
        <v>56</v>
      </c>
      <c r="D216" s="363" t="s">
        <v>40</v>
      </c>
      <c r="E216" s="363" t="s">
        <v>56</v>
      </c>
      <c r="F216" s="363" t="s">
        <v>124</v>
      </c>
      <c r="G216" s="358" t="s">
        <v>382</v>
      </c>
      <c r="H216" s="358" t="s">
        <v>328</v>
      </c>
      <c r="I216" s="358" t="s">
        <v>328</v>
      </c>
      <c r="J216" s="371">
        <v>1210000</v>
      </c>
      <c r="K216" s="371">
        <v>0</v>
      </c>
      <c r="L216" s="371">
        <v>0</v>
      </c>
      <c r="M216" s="371">
        <v>1210000</v>
      </c>
      <c r="N216" s="371">
        <v>1148849</v>
      </c>
      <c r="O216" s="384">
        <f t="shared" si="40"/>
        <v>0.94946198347107436</v>
      </c>
      <c r="P216" s="371">
        <v>0</v>
      </c>
      <c r="Q216" s="371">
        <v>0</v>
      </c>
      <c r="R216" s="371">
        <v>894688</v>
      </c>
      <c r="S216" s="371">
        <f t="shared" si="39"/>
        <v>254161</v>
      </c>
      <c r="T216" s="358" t="s">
        <v>383</v>
      </c>
      <c r="U216" s="358"/>
      <c r="V216" s="358"/>
      <c r="W216" s="358"/>
      <c r="X216" s="363"/>
      <c r="Y216" s="363"/>
      <c r="Z216" s="363"/>
      <c r="AA216" s="363" t="e">
        <f t="shared" si="41"/>
        <v>#DIV/0!</v>
      </c>
      <c r="AB216" s="344">
        <v>1148849</v>
      </c>
      <c r="AC216" s="344">
        <v>-61151</v>
      </c>
      <c r="AD216" s="344">
        <f t="shared" si="43"/>
        <v>94.94619834710744</v>
      </c>
      <c r="AE216" s="344">
        <f t="shared" si="44"/>
        <v>100</v>
      </c>
      <c r="AF216" s="344" t="str">
        <f>IF(OR(N216="", N476="", N476=0), "", N216/#REF!*100)</f>
        <v/>
      </c>
      <c r="AG216" s="344">
        <v>1097000</v>
      </c>
      <c r="AH216" s="344">
        <v>-212000</v>
      </c>
      <c r="AI216" s="344">
        <v>0</v>
      </c>
      <c r="AJ216" s="344">
        <v>885000</v>
      </c>
      <c r="AK216" s="344">
        <v>894688</v>
      </c>
      <c r="AL216" s="344">
        <v>0</v>
      </c>
      <c r="AM216" s="344">
        <v>0</v>
      </c>
      <c r="AN216" s="344">
        <f t="shared" si="45"/>
        <v>101.09468926553673</v>
      </c>
      <c r="AO216" s="344">
        <f t="shared" si="46"/>
        <v>100</v>
      </c>
      <c r="AP216" s="344" t="str">
        <f>IF(OR(R216="", R476="", R476=0), "", R216/#REF!*100)</f>
        <v/>
      </c>
      <c r="AQ216" s="344">
        <v>254161</v>
      </c>
      <c r="AR216" s="344">
        <f t="shared" si="47"/>
        <v>28.407780142351303</v>
      </c>
      <c r="AS216" s="344" t="str">
        <f t="shared" si="48"/>
        <v/>
      </c>
    </row>
    <row r="217" spans="1:45" ht="21" customHeight="1" x14ac:dyDescent="0.15">
      <c r="A217" s="378">
        <v>231160201004</v>
      </c>
      <c r="B217" s="347" t="s">
        <v>380</v>
      </c>
      <c r="C217" s="347" t="s">
        <v>56</v>
      </c>
      <c r="D217" s="347" t="s">
        <v>40</v>
      </c>
      <c r="E217" s="347" t="s">
        <v>40</v>
      </c>
      <c r="F217" s="347" t="s">
        <v>52</v>
      </c>
      <c r="G217" s="350" t="s">
        <v>589</v>
      </c>
      <c r="H217" s="350" t="s">
        <v>552</v>
      </c>
      <c r="I217" s="350" t="s">
        <v>552</v>
      </c>
      <c r="J217" s="371">
        <v>600000</v>
      </c>
      <c r="K217" s="371">
        <v>0</v>
      </c>
      <c r="L217" s="371">
        <v>0</v>
      </c>
      <c r="M217" s="371">
        <v>600000</v>
      </c>
      <c r="N217" s="371">
        <v>458400</v>
      </c>
      <c r="O217" s="384">
        <f t="shared" si="40"/>
        <v>0.76400000000000001</v>
      </c>
      <c r="P217" s="371">
        <v>0</v>
      </c>
      <c r="Q217" s="371">
        <v>0</v>
      </c>
      <c r="R217" s="371">
        <v>0</v>
      </c>
      <c r="S217" s="372">
        <f t="shared" si="39"/>
        <v>458400</v>
      </c>
      <c r="T217" s="350" t="s">
        <v>1011</v>
      </c>
      <c r="U217" s="350"/>
      <c r="V217" s="350" t="s">
        <v>590</v>
      </c>
      <c r="W217" s="350" t="s">
        <v>591</v>
      </c>
      <c r="X217" s="347">
        <v>300</v>
      </c>
      <c r="Y217" s="347">
        <v>216</v>
      </c>
      <c r="Z217" s="347" t="s">
        <v>592</v>
      </c>
      <c r="AA217" s="363">
        <f t="shared" si="41"/>
        <v>2122.2222222222222</v>
      </c>
      <c r="AB217" s="345">
        <v>458400</v>
      </c>
      <c r="AC217" s="345">
        <v>-141600</v>
      </c>
      <c r="AD217" s="345">
        <v>76.400000000000006</v>
      </c>
      <c r="AE217" s="345">
        <v>100</v>
      </c>
      <c r="AF217" s="345">
        <v>1.6674389726975418</v>
      </c>
      <c r="AG217" s="345" t="s">
        <v>38</v>
      </c>
      <c r="AH217" s="345" t="s">
        <v>38</v>
      </c>
      <c r="AI217" s="345" t="s">
        <v>38</v>
      </c>
      <c r="AJ217" s="345" t="s">
        <v>38</v>
      </c>
      <c r="AK217" s="345" t="s">
        <v>38</v>
      </c>
      <c r="AL217" s="346" t="s">
        <v>38</v>
      </c>
      <c r="AM217" s="346" t="s">
        <v>38</v>
      </c>
      <c r="AN217" s="346" t="s">
        <v>38</v>
      </c>
      <c r="AO217" s="346" t="s">
        <v>38</v>
      </c>
      <c r="AP217" s="346" t="s">
        <v>38</v>
      </c>
      <c r="AQ217" s="346">
        <v>458400</v>
      </c>
      <c r="AR217" s="346" t="s">
        <v>193</v>
      </c>
      <c r="AS217" s="346">
        <v>1.6674389726975418</v>
      </c>
    </row>
    <row r="218" spans="1:45" ht="21" customHeight="1" x14ac:dyDescent="0.15">
      <c r="A218" s="378">
        <v>231160202001</v>
      </c>
      <c r="B218" s="381" t="s">
        <v>380</v>
      </c>
      <c r="C218" s="381" t="s">
        <v>56</v>
      </c>
      <c r="D218" s="381" t="s">
        <v>56</v>
      </c>
      <c r="E218" s="381" t="s">
        <v>40</v>
      </c>
      <c r="F218" s="381" t="s">
        <v>61</v>
      </c>
      <c r="G218" s="350" t="s">
        <v>494</v>
      </c>
      <c r="H218" s="350" t="s">
        <v>434</v>
      </c>
      <c r="I218" s="350" t="s">
        <v>434</v>
      </c>
      <c r="J218" s="374">
        <v>1000</v>
      </c>
      <c r="K218" s="374">
        <v>2617000</v>
      </c>
      <c r="L218" s="374">
        <v>0</v>
      </c>
      <c r="M218" s="374">
        <v>2618000</v>
      </c>
      <c r="N218" s="374">
        <v>2617000</v>
      </c>
      <c r="O218" s="384">
        <f t="shared" si="40"/>
        <v>0.99961802902979369</v>
      </c>
      <c r="P218" s="374">
        <v>0</v>
      </c>
      <c r="Q218" s="374">
        <v>0</v>
      </c>
      <c r="R218" s="374">
        <v>600000</v>
      </c>
      <c r="S218" s="372">
        <f t="shared" si="39"/>
        <v>2017000</v>
      </c>
      <c r="T218" s="350" t="s">
        <v>495</v>
      </c>
      <c r="U218" s="350" t="s">
        <v>435</v>
      </c>
      <c r="V218" s="350"/>
      <c r="W218" s="350"/>
      <c r="X218" s="347"/>
      <c r="Y218" s="347"/>
      <c r="Z218" s="347"/>
      <c r="AA218" s="363" t="e">
        <f t="shared" si="41"/>
        <v>#DIV/0!</v>
      </c>
      <c r="AB218" s="349">
        <v>2617000</v>
      </c>
      <c r="AC218" s="349">
        <v>-1000</v>
      </c>
      <c r="AD218" s="349">
        <f>IF(OR(N218="", M218="", M218=0), "", N218/M218*100)</f>
        <v>99.961802902979372</v>
      </c>
      <c r="AE218" s="349">
        <f>IF(OR(N218="", AB218="", AB218=0), "", N218/AB218*100)</f>
        <v>100</v>
      </c>
      <c r="AF218" s="349" t="str">
        <f>IF(OR(N218="", N419="", N419=0), "", N218/N$71*100)</f>
        <v/>
      </c>
      <c r="AG218" s="349">
        <v>1000</v>
      </c>
      <c r="AH218" s="349">
        <v>600000</v>
      </c>
      <c r="AI218" s="349">
        <v>0</v>
      </c>
      <c r="AJ218" s="349">
        <v>601000</v>
      </c>
      <c r="AK218" s="349">
        <v>600000</v>
      </c>
      <c r="AL218" s="349">
        <v>0</v>
      </c>
      <c r="AM218" s="349">
        <v>0</v>
      </c>
      <c r="AN218" s="349">
        <f>IF(OR(R218="", AJ218="", AJ218=0), "", R218/AJ218*100)</f>
        <v>99.833610648918466</v>
      </c>
      <c r="AO218" s="349">
        <f>IF(OR(R218="", AK218="", AK218=0), "", R218/AK218*100)</f>
        <v>100</v>
      </c>
      <c r="AP218" s="349" t="str">
        <f>IF(OR(R218="", R419="", R419=0), "", R218/R$71*100)</f>
        <v/>
      </c>
      <c r="AQ218" s="349">
        <v>2017000</v>
      </c>
      <c r="AR218" s="349">
        <f>IF(AQ218=0, 0, IF(AND(OR(N218="", N218=0), R218&lt;&gt;"", R218&lt;&gt;0), "皆減", IF(AND(OR(R218="", R218=0), N218&lt;&gt;"", N218&lt;&gt;0), "皆増", AQ218/R218*100)))</f>
        <v>336.16666666666669</v>
      </c>
      <c r="AS218" s="349" t="str">
        <f>IF(AF218="", IF(AP218="", "", 0-AP218), IF(AP218="", AF218, AF218-AP218))</f>
        <v/>
      </c>
    </row>
    <row r="219" spans="1:45" ht="21" customHeight="1" x14ac:dyDescent="0.15">
      <c r="A219" s="378">
        <v>231170000000</v>
      </c>
      <c r="B219" s="379" t="s">
        <v>77</v>
      </c>
      <c r="C219" s="379" t="s">
        <v>38</v>
      </c>
      <c r="D219" s="379" t="s">
        <v>38</v>
      </c>
      <c r="E219" s="379" t="s">
        <v>38</v>
      </c>
      <c r="F219" s="379" t="s">
        <v>38</v>
      </c>
      <c r="G219" s="376" t="s">
        <v>78</v>
      </c>
      <c r="H219" s="376" t="s">
        <v>38</v>
      </c>
      <c r="I219" s="376" t="s">
        <v>38</v>
      </c>
      <c r="J219" s="369">
        <v>7844000</v>
      </c>
      <c r="K219" s="369">
        <v>688000</v>
      </c>
      <c r="L219" s="369">
        <v>0</v>
      </c>
      <c r="M219" s="369">
        <v>8532000</v>
      </c>
      <c r="N219" s="369">
        <v>9323094</v>
      </c>
      <c r="O219" s="383">
        <f t="shared" si="40"/>
        <v>1.0927208157524613</v>
      </c>
      <c r="P219" s="369">
        <f>SUM(P220:P226)</f>
        <v>0</v>
      </c>
      <c r="Q219" s="369">
        <f>SUM(Q220:Q226)</f>
        <v>0</v>
      </c>
      <c r="R219" s="369">
        <f>SUM(R220:R226)</f>
        <v>7711602</v>
      </c>
      <c r="S219" s="370">
        <f t="shared" si="39"/>
        <v>1611492</v>
      </c>
      <c r="T219" s="351"/>
      <c r="U219" s="351"/>
      <c r="V219" s="351"/>
      <c r="W219" s="351"/>
      <c r="X219" s="361"/>
      <c r="Y219" s="361"/>
      <c r="Z219" s="361"/>
      <c r="AA219" s="386" t="e">
        <f t="shared" si="41"/>
        <v>#DIV/0!</v>
      </c>
      <c r="AB219" s="342">
        <f t="shared" ref="AB219:AK219" si="49">SUM(AB220:AB226)</f>
        <v>9323094</v>
      </c>
      <c r="AC219" s="342">
        <f t="shared" si="49"/>
        <v>826094</v>
      </c>
      <c r="AD219" s="342">
        <f t="shared" si="49"/>
        <v>688.44303344942455</v>
      </c>
      <c r="AE219" s="342">
        <f t="shared" si="49"/>
        <v>600</v>
      </c>
      <c r="AF219" s="342">
        <f t="shared" si="49"/>
        <v>0.77700641549579252</v>
      </c>
      <c r="AG219" s="342">
        <f t="shared" si="49"/>
        <v>8958000</v>
      </c>
      <c r="AH219" s="342">
        <f t="shared" si="49"/>
        <v>-2168000</v>
      </c>
      <c r="AI219" s="342">
        <f t="shared" si="49"/>
        <v>0</v>
      </c>
      <c r="AJ219" s="342">
        <f t="shared" si="49"/>
        <v>6790000</v>
      </c>
      <c r="AK219" s="342">
        <f t="shared" si="49"/>
        <v>7711602</v>
      </c>
      <c r="AL219" s="343">
        <v>0</v>
      </c>
      <c r="AM219" s="343">
        <v>0</v>
      </c>
      <c r="AN219" s="343">
        <v>100.12345679012347</v>
      </c>
      <c r="AO219" s="343">
        <v>100</v>
      </c>
      <c r="AP219" s="343">
        <v>0.21716664578457179</v>
      </c>
      <c r="AQ219" s="343">
        <v>196500</v>
      </c>
      <c r="AR219" s="343">
        <v>48.458692971639948</v>
      </c>
      <c r="AS219" s="343">
        <v>0.14790846663081836</v>
      </c>
    </row>
    <row r="220" spans="1:45" ht="21" customHeight="1" x14ac:dyDescent="0.15">
      <c r="A220" s="378">
        <v>231170101000</v>
      </c>
      <c r="B220" s="381" t="s">
        <v>77</v>
      </c>
      <c r="C220" s="381" t="s">
        <v>40</v>
      </c>
      <c r="D220" s="381" t="s">
        <v>40</v>
      </c>
      <c r="E220" s="381" t="s">
        <v>40</v>
      </c>
      <c r="F220" s="381" t="s">
        <v>61</v>
      </c>
      <c r="G220" s="350" t="s">
        <v>496</v>
      </c>
      <c r="H220" s="350" t="s">
        <v>434</v>
      </c>
      <c r="I220" s="350" t="s">
        <v>434</v>
      </c>
      <c r="J220" s="374">
        <v>7350000</v>
      </c>
      <c r="K220" s="374">
        <v>0</v>
      </c>
      <c r="L220" s="374">
        <v>0</v>
      </c>
      <c r="M220" s="374">
        <v>7350000</v>
      </c>
      <c r="N220" s="374">
        <v>8134500</v>
      </c>
      <c r="O220" s="384">
        <f t="shared" si="40"/>
        <v>1.1067346938775511</v>
      </c>
      <c r="P220" s="374">
        <v>0</v>
      </c>
      <c r="Q220" s="374">
        <v>0</v>
      </c>
      <c r="R220" s="374">
        <v>6294000</v>
      </c>
      <c r="S220" s="372">
        <f t="shared" si="39"/>
        <v>1840500</v>
      </c>
      <c r="T220" s="350" t="s">
        <v>497</v>
      </c>
      <c r="U220" s="350" t="s">
        <v>435</v>
      </c>
      <c r="V220" s="350"/>
      <c r="W220" s="350"/>
      <c r="X220" s="347" t="s">
        <v>498</v>
      </c>
      <c r="Y220" s="347" t="s">
        <v>499</v>
      </c>
      <c r="Z220" s="347"/>
      <c r="AA220" s="363" t="e">
        <f t="shared" si="41"/>
        <v>#VALUE!</v>
      </c>
      <c r="AB220" s="349">
        <v>8134500</v>
      </c>
      <c r="AC220" s="349">
        <v>784500</v>
      </c>
      <c r="AD220" s="349">
        <f>IF(OR(N220="", M220="", M220=0), "", N220/M220*100)</f>
        <v>110.67346938775511</v>
      </c>
      <c r="AE220" s="349">
        <f>IF(OR(N220="", AB220="", AB220=0), "", N220/AB220*100)</f>
        <v>100</v>
      </c>
      <c r="AF220" s="349" t="str">
        <f>IF(OR(N220="", N424="", N424=0), "", N220/N$71*100)</f>
        <v/>
      </c>
      <c r="AG220" s="349">
        <v>8400000</v>
      </c>
      <c r="AH220" s="349">
        <v>-3000000</v>
      </c>
      <c r="AI220" s="349">
        <v>0</v>
      </c>
      <c r="AJ220" s="349">
        <v>5400000</v>
      </c>
      <c r="AK220" s="349">
        <v>6294000</v>
      </c>
      <c r="AL220" s="349">
        <v>0</v>
      </c>
      <c r="AM220" s="349">
        <v>0</v>
      </c>
      <c r="AN220" s="349">
        <f>IF(OR(R220="", AJ220="", AJ220=0), "", R220/AJ220*100)</f>
        <v>116.55555555555554</v>
      </c>
      <c r="AO220" s="349">
        <f>IF(OR(R220="", AK220="", AK220=0), "", R220/AK220*100)</f>
        <v>100</v>
      </c>
      <c r="AP220" s="349" t="str">
        <f>IF(OR(R220="", R424="", R424=0), "", R220/R$71*100)</f>
        <v/>
      </c>
      <c r="AQ220" s="349">
        <v>1840500</v>
      </c>
      <c r="AR220" s="349">
        <f>IF(AQ220=0, 0, IF(AND(OR(N220="", N220=0), R220&lt;&gt;"", R220&lt;&gt;0), "皆減", IF(AND(OR(R220="", R220=0), N220&lt;&gt;"", N220&lt;&gt;0), "皆増", AQ220/R220*100)))</f>
        <v>29.242135367016203</v>
      </c>
      <c r="AS220" s="349" t="str">
        <f>IF(AF220="", IF(AP220="", "", 0-AP220), IF(AP220="", AF220, AF220-AP220))</f>
        <v/>
      </c>
    </row>
    <row r="221" spans="1:45" ht="21" customHeight="1" x14ac:dyDescent="0.15">
      <c r="A221" s="378">
        <v>231170102001</v>
      </c>
      <c r="B221" s="347" t="s">
        <v>77</v>
      </c>
      <c r="C221" s="347" t="s">
        <v>40</v>
      </c>
      <c r="D221" s="347" t="s">
        <v>56</v>
      </c>
      <c r="E221" s="347" t="s">
        <v>40</v>
      </c>
      <c r="F221" s="347" t="s">
        <v>61</v>
      </c>
      <c r="G221" s="350" t="s">
        <v>593</v>
      </c>
      <c r="H221" s="350" t="s">
        <v>552</v>
      </c>
      <c r="I221" s="350" t="s">
        <v>552</v>
      </c>
      <c r="J221" s="371">
        <v>50000</v>
      </c>
      <c r="K221" s="371">
        <v>58000</v>
      </c>
      <c r="L221" s="371">
        <v>0</v>
      </c>
      <c r="M221" s="371">
        <v>108000</v>
      </c>
      <c r="N221" s="371">
        <v>108594</v>
      </c>
      <c r="O221" s="384">
        <f t="shared" si="40"/>
        <v>1.0055000000000001</v>
      </c>
      <c r="P221" s="371">
        <v>0</v>
      </c>
      <c r="Q221" s="371">
        <v>0</v>
      </c>
      <c r="R221" s="371">
        <v>462102</v>
      </c>
      <c r="S221" s="372">
        <f t="shared" si="39"/>
        <v>-353508</v>
      </c>
      <c r="T221" s="350" t="s">
        <v>594</v>
      </c>
      <c r="U221" s="350"/>
      <c r="V221" s="350" t="s">
        <v>595</v>
      </c>
      <c r="W221" s="350"/>
      <c r="X221" s="347"/>
      <c r="Y221" s="347"/>
      <c r="Z221" s="347"/>
      <c r="AA221" s="363" t="e">
        <f t="shared" si="41"/>
        <v>#DIV/0!</v>
      </c>
      <c r="AB221" s="345">
        <v>108594</v>
      </c>
      <c r="AC221" s="345">
        <v>594</v>
      </c>
      <c r="AD221" s="345">
        <v>100.55000000000001</v>
      </c>
      <c r="AE221" s="345">
        <v>100</v>
      </c>
      <c r="AF221" s="345">
        <v>0.39501280061325672</v>
      </c>
      <c r="AG221" s="345">
        <v>50000</v>
      </c>
      <c r="AH221" s="345">
        <v>412000</v>
      </c>
      <c r="AI221" s="345">
        <v>0</v>
      </c>
      <c r="AJ221" s="345">
        <v>462000</v>
      </c>
      <c r="AK221" s="345">
        <v>462102</v>
      </c>
      <c r="AL221" s="346">
        <v>0</v>
      </c>
      <c r="AM221" s="346">
        <v>0</v>
      </c>
      <c r="AN221" s="346">
        <v>100.02207792207791</v>
      </c>
      <c r="AO221" s="346">
        <v>100</v>
      </c>
      <c r="AP221" s="346">
        <v>1.9630836516409498</v>
      </c>
      <c r="AQ221" s="346">
        <v>-353508</v>
      </c>
      <c r="AR221" s="346">
        <v>-76.499993507926817</v>
      </c>
      <c r="AS221" s="346">
        <v>-1.5680708510276931</v>
      </c>
    </row>
    <row r="222" spans="1:45" ht="21" customHeight="1" x14ac:dyDescent="0.15">
      <c r="A222" s="378">
        <v>231170103001</v>
      </c>
      <c r="B222" s="347" t="s">
        <v>77</v>
      </c>
      <c r="C222" s="347" t="s">
        <v>40</v>
      </c>
      <c r="D222" s="347" t="s">
        <v>64</v>
      </c>
      <c r="E222" s="347" t="s">
        <v>40</v>
      </c>
      <c r="F222" s="347" t="s">
        <v>61</v>
      </c>
      <c r="G222" s="350" t="s">
        <v>859</v>
      </c>
      <c r="H222" s="350" t="s">
        <v>745</v>
      </c>
      <c r="I222" s="350" t="s">
        <v>745</v>
      </c>
      <c r="J222" s="371">
        <v>1000</v>
      </c>
      <c r="K222" s="371">
        <v>29000</v>
      </c>
      <c r="L222" s="371">
        <v>0</v>
      </c>
      <c r="M222" s="371">
        <v>30000</v>
      </c>
      <c r="N222" s="371">
        <v>50000</v>
      </c>
      <c r="O222" s="384">
        <f t="shared" si="40"/>
        <v>1.6666666666666667</v>
      </c>
      <c r="P222" s="371">
        <v>0</v>
      </c>
      <c r="Q222" s="371">
        <v>0</v>
      </c>
      <c r="R222" s="371">
        <v>50000</v>
      </c>
      <c r="S222" s="371">
        <f t="shared" si="39"/>
        <v>0</v>
      </c>
      <c r="T222" s="350" t="s">
        <v>860</v>
      </c>
      <c r="U222" s="350"/>
      <c r="V222" s="350"/>
      <c r="W222" s="350"/>
      <c r="X222" s="347"/>
      <c r="Y222" s="347"/>
      <c r="Z222" s="347"/>
      <c r="AA222" s="363" t="e">
        <f t="shared" si="41"/>
        <v>#DIV/0!</v>
      </c>
      <c r="AB222" s="345">
        <v>50000</v>
      </c>
      <c r="AC222" s="345">
        <v>20000</v>
      </c>
      <c r="AD222" s="345">
        <v>166.66666666666669</v>
      </c>
      <c r="AE222" s="345">
        <v>100</v>
      </c>
      <c r="AF222" s="345">
        <v>1.6918502467145699E-2</v>
      </c>
      <c r="AG222" s="345">
        <v>1000</v>
      </c>
      <c r="AH222" s="345">
        <v>49000</v>
      </c>
      <c r="AI222" s="345">
        <v>0</v>
      </c>
      <c r="AJ222" s="345">
        <v>50000</v>
      </c>
      <c r="AK222" s="345">
        <v>50000</v>
      </c>
      <c r="AL222" s="344">
        <v>0</v>
      </c>
      <c r="AM222" s="344">
        <v>0</v>
      </c>
      <c r="AN222" s="344">
        <v>100</v>
      </c>
      <c r="AO222" s="344">
        <v>100</v>
      </c>
      <c r="AP222" s="344">
        <v>1.3467656724750891E-2</v>
      </c>
      <c r="AQ222" s="344">
        <v>0</v>
      </c>
      <c r="AR222" s="344">
        <v>0</v>
      </c>
      <c r="AS222" s="344">
        <v>3.4508457423948081E-3</v>
      </c>
    </row>
    <row r="223" spans="1:45" ht="21" customHeight="1" x14ac:dyDescent="0.15">
      <c r="A223" s="378">
        <v>231170103002</v>
      </c>
      <c r="B223" s="347" t="s">
        <v>77</v>
      </c>
      <c r="C223" s="347" t="s">
        <v>40</v>
      </c>
      <c r="D223" s="347" t="s">
        <v>64</v>
      </c>
      <c r="E223" s="347" t="s">
        <v>40</v>
      </c>
      <c r="F223" s="347" t="s">
        <v>124</v>
      </c>
      <c r="G223" s="350" t="s">
        <v>910</v>
      </c>
      <c r="H223" s="350" t="s">
        <v>888</v>
      </c>
      <c r="I223" s="350" t="s">
        <v>888</v>
      </c>
      <c r="J223" s="371">
        <v>1000</v>
      </c>
      <c r="K223" s="371">
        <v>601000</v>
      </c>
      <c r="L223" s="371">
        <v>0</v>
      </c>
      <c r="M223" s="371">
        <v>602000</v>
      </c>
      <c r="N223" s="371">
        <v>602000</v>
      </c>
      <c r="O223" s="384">
        <f t="shared" si="40"/>
        <v>1</v>
      </c>
      <c r="P223" s="371">
        <v>0</v>
      </c>
      <c r="Q223" s="371">
        <v>0</v>
      </c>
      <c r="R223" s="371">
        <v>405500</v>
      </c>
      <c r="S223" s="372">
        <f t="shared" si="39"/>
        <v>196500</v>
      </c>
      <c r="T223" s="350" t="s">
        <v>911</v>
      </c>
      <c r="U223" s="350" t="s">
        <v>752</v>
      </c>
      <c r="V223" s="350" t="s">
        <v>889</v>
      </c>
      <c r="W223" s="350" t="s">
        <v>912</v>
      </c>
      <c r="X223" s="366" t="s">
        <v>1041</v>
      </c>
      <c r="Y223" s="363">
        <v>602000</v>
      </c>
      <c r="Z223" s="347" t="s">
        <v>913</v>
      </c>
      <c r="AA223" s="363">
        <f t="shared" si="41"/>
        <v>1</v>
      </c>
      <c r="AB223" s="345">
        <v>602000</v>
      </c>
      <c r="AC223" s="345">
        <v>0</v>
      </c>
      <c r="AD223" s="345">
        <v>100</v>
      </c>
      <c r="AE223" s="345">
        <v>100</v>
      </c>
      <c r="AF223" s="345">
        <v>0.36507511241539015</v>
      </c>
      <c r="AG223" s="345">
        <v>1000</v>
      </c>
      <c r="AH223" s="345">
        <v>404000</v>
      </c>
      <c r="AI223" s="345">
        <v>0</v>
      </c>
      <c r="AJ223" s="345">
        <v>405000</v>
      </c>
      <c r="AK223" s="345">
        <v>405500</v>
      </c>
      <c r="AL223" s="352">
        <v>0</v>
      </c>
      <c r="AM223" s="352">
        <v>0</v>
      </c>
      <c r="AN223" s="352">
        <v>100.12345679012347</v>
      </c>
      <c r="AO223" s="352">
        <v>100</v>
      </c>
      <c r="AP223" s="352">
        <v>0.21716664578457179</v>
      </c>
      <c r="AQ223" s="352">
        <v>196500</v>
      </c>
      <c r="AR223" s="352">
        <v>48.458692971639948</v>
      </c>
      <c r="AS223" s="352">
        <v>0.14790846663081836</v>
      </c>
    </row>
    <row r="224" spans="1:45" ht="21" customHeight="1" x14ac:dyDescent="0.15">
      <c r="A224" s="378">
        <v>231170104001</v>
      </c>
      <c r="B224" s="363" t="s">
        <v>77</v>
      </c>
      <c r="C224" s="363" t="s">
        <v>40</v>
      </c>
      <c r="D224" s="363" t="s">
        <v>59</v>
      </c>
      <c r="E224" s="363" t="s">
        <v>40</v>
      </c>
      <c r="F224" s="363" t="s">
        <v>61</v>
      </c>
      <c r="G224" s="358" t="s">
        <v>384</v>
      </c>
      <c r="H224" s="358" t="s">
        <v>328</v>
      </c>
      <c r="I224" s="358" t="s">
        <v>328</v>
      </c>
      <c r="J224" s="371">
        <v>198000</v>
      </c>
      <c r="K224" s="371">
        <v>0</v>
      </c>
      <c r="L224" s="371">
        <v>0</v>
      </c>
      <c r="M224" s="371">
        <v>198000</v>
      </c>
      <c r="N224" s="371">
        <v>217000</v>
      </c>
      <c r="O224" s="384">
        <f t="shared" si="40"/>
        <v>1.095959595959596</v>
      </c>
      <c r="P224" s="371">
        <v>0</v>
      </c>
      <c r="Q224" s="371">
        <v>0</v>
      </c>
      <c r="R224" s="371">
        <v>223000</v>
      </c>
      <c r="S224" s="371">
        <f t="shared" si="39"/>
        <v>-6000</v>
      </c>
      <c r="T224" s="358" t="s">
        <v>385</v>
      </c>
      <c r="U224" s="358" t="s">
        <v>330</v>
      </c>
      <c r="V224" s="358" t="s">
        <v>386</v>
      </c>
      <c r="W224" s="358"/>
      <c r="X224" s="363"/>
      <c r="Y224" s="363"/>
      <c r="Z224" s="363"/>
      <c r="AA224" s="363" t="e">
        <f t="shared" si="41"/>
        <v>#DIV/0!</v>
      </c>
      <c r="AB224" s="344">
        <v>217000</v>
      </c>
      <c r="AC224" s="344">
        <v>19000</v>
      </c>
      <c r="AD224" s="344">
        <f>IF(OR(N224="", M224="", M224=0), "", N224/M224*100)</f>
        <v>109.5959595959596</v>
      </c>
      <c r="AE224" s="344">
        <f>IF(OR(N224="", AB224="", AB224=0), "", N224/AB224*100)</f>
        <v>100</v>
      </c>
      <c r="AF224" s="344" t="str">
        <f>IF(OR(N224="", N490="", N490=0), "", N224/#REF!*100)</f>
        <v/>
      </c>
      <c r="AG224" s="344">
        <v>198000</v>
      </c>
      <c r="AH224" s="344">
        <v>0</v>
      </c>
      <c r="AI224" s="344">
        <v>0</v>
      </c>
      <c r="AJ224" s="344">
        <v>198000</v>
      </c>
      <c r="AK224" s="344">
        <v>223000</v>
      </c>
      <c r="AL224" s="344">
        <v>0</v>
      </c>
      <c r="AM224" s="344">
        <v>0</v>
      </c>
      <c r="AN224" s="344">
        <f>IF(OR(R224="", AJ224="", AJ224=0), "", R224/AJ224*100)</f>
        <v>112.62626262626263</v>
      </c>
      <c r="AO224" s="344">
        <f>IF(OR(R224="", AK224="", AK224=0), "", R224/AK224*100)</f>
        <v>100</v>
      </c>
      <c r="AP224" s="344" t="str">
        <f>IF(OR(R224="", R490="", R490=0), "", R224/#REF!*100)</f>
        <v/>
      </c>
      <c r="AQ224" s="344">
        <v>-6000</v>
      </c>
      <c r="AR224" s="344">
        <f>IF(AQ224=0, 0, IF(AND(OR(N224="", N224=0), R224&lt;&gt;"", R224&lt;&gt;0), "皆減", IF(AND(OR(R224="", R224=0), N224&lt;&gt;"", N224&lt;&gt;0), "皆増", AQ224/R224*100)))</f>
        <v>-2.6905829596412558</v>
      </c>
      <c r="AS224" s="344" t="str">
        <f>IF(AF224="", IF(AP224="", "", 0-AP224), IF(AP224="", AF224, AF224-AP224))</f>
        <v/>
      </c>
    </row>
    <row r="225" spans="1:45" ht="21" customHeight="1" x14ac:dyDescent="0.15">
      <c r="A225" s="378">
        <v>231170104002</v>
      </c>
      <c r="B225" s="363" t="s">
        <v>77</v>
      </c>
      <c r="C225" s="363" t="s">
        <v>40</v>
      </c>
      <c r="D225" s="363" t="s">
        <v>59</v>
      </c>
      <c r="E225" s="363" t="s">
        <v>56</v>
      </c>
      <c r="F225" s="363" t="s">
        <v>61</v>
      </c>
      <c r="G225" s="358" t="s">
        <v>387</v>
      </c>
      <c r="H225" s="358" t="s">
        <v>328</v>
      </c>
      <c r="I225" s="358" t="s">
        <v>328</v>
      </c>
      <c r="J225" s="371">
        <v>209000</v>
      </c>
      <c r="K225" s="371">
        <v>0</v>
      </c>
      <c r="L225" s="371">
        <v>0</v>
      </c>
      <c r="M225" s="371">
        <v>209000</v>
      </c>
      <c r="N225" s="371">
        <v>211000</v>
      </c>
      <c r="O225" s="384">
        <f t="shared" si="40"/>
        <v>1.0095693779904307</v>
      </c>
      <c r="P225" s="371">
        <v>0</v>
      </c>
      <c r="Q225" s="371">
        <v>0</v>
      </c>
      <c r="R225" s="371">
        <v>267000</v>
      </c>
      <c r="S225" s="371">
        <f t="shared" si="39"/>
        <v>-56000</v>
      </c>
      <c r="T225" s="358" t="s">
        <v>388</v>
      </c>
      <c r="U225" s="358" t="s">
        <v>330</v>
      </c>
      <c r="V225" s="358" t="s">
        <v>386</v>
      </c>
      <c r="W225" s="358"/>
      <c r="X225" s="363"/>
      <c r="Y225" s="363"/>
      <c r="Z225" s="363"/>
      <c r="AA225" s="363" t="e">
        <f t="shared" si="41"/>
        <v>#DIV/0!</v>
      </c>
      <c r="AB225" s="344">
        <v>211000</v>
      </c>
      <c r="AC225" s="344">
        <v>2000</v>
      </c>
      <c r="AD225" s="344">
        <f>IF(OR(N225="", M225="", M225=0), "", N225/M225*100)</f>
        <v>100.95693779904306</v>
      </c>
      <c r="AE225" s="344">
        <f>IF(OR(N225="", AB225="", AB225=0), "", N225/AB225*100)</f>
        <v>100</v>
      </c>
      <c r="AF225" s="344" t="str">
        <f>IF(OR(N225="", N490="", N490=0), "", N225/#REF!*100)</f>
        <v/>
      </c>
      <c r="AG225" s="344">
        <v>308000</v>
      </c>
      <c r="AH225" s="344">
        <v>-43000</v>
      </c>
      <c r="AI225" s="344">
        <v>0</v>
      </c>
      <c r="AJ225" s="344">
        <v>265000</v>
      </c>
      <c r="AK225" s="344">
        <v>267000</v>
      </c>
      <c r="AL225" s="344">
        <v>0</v>
      </c>
      <c r="AM225" s="344">
        <v>0</v>
      </c>
      <c r="AN225" s="344">
        <f>IF(OR(R225="", AJ225="", AJ225=0), "", R225/AJ225*100)</f>
        <v>100.75471698113208</v>
      </c>
      <c r="AO225" s="344">
        <f>IF(OR(R225="", AK225="", AK225=0), "", R225/AK225*100)</f>
        <v>100</v>
      </c>
      <c r="AP225" s="344" t="str">
        <f>IF(OR(R225="", R490="", R490=0), "", R225/#REF!*100)</f>
        <v/>
      </c>
      <c r="AQ225" s="344">
        <v>-56000</v>
      </c>
      <c r="AR225" s="344">
        <f>IF(AQ225=0, 0, IF(AND(OR(N225="", N225=0), R225&lt;&gt;"", R225&lt;&gt;0), "皆減", IF(AND(OR(R225="", R225=0), N225&lt;&gt;"", N225&lt;&gt;0), "皆増", AQ225/R225*100)))</f>
        <v>-20.973782771535582</v>
      </c>
      <c r="AS225" s="344" t="str">
        <f>IF(AF225="", IF(AP225="", "", 0-AP225), IF(AP225="", AF225, AF225-AP225))</f>
        <v/>
      </c>
    </row>
    <row r="226" spans="1:45" ht="21" customHeight="1" x14ac:dyDescent="0.15">
      <c r="A226" s="378">
        <v>231170105001</v>
      </c>
      <c r="B226" s="381" t="s">
        <v>77</v>
      </c>
      <c r="C226" s="381" t="s">
        <v>40</v>
      </c>
      <c r="D226" s="381" t="s">
        <v>62</v>
      </c>
      <c r="E226" s="381" t="s">
        <v>40</v>
      </c>
      <c r="F226" s="381" t="s">
        <v>61</v>
      </c>
      <c r="G226" s="350" t="s">
        <v>81</v>
      </c>
      <c r="H226" s="350" t="s">
        <v>46</v>
      </c>
      <c r="I226" s="350" t="s">
        <v>190</v>
      </c>
      <c r="J226" s="375">
        <v>0</v>
      </c>
      <c r="K226" s="375">
        <v>0</v>
      </c>
      <c r="L226" s="375">
        <v>0</v>
      </c>
      <c r="M226" s="375">
        <v>0</v>
      </c>
      <c r="N226" s="375">
        <v>0</v>
      </c>
      <c r="O226" s="385" t="e">
        <f t="shared" si="40"/>
        <v>#DIV/0!</v>
      </c>
      <c r="P226" s="375">
        <v>0</v>
      </c>
      <c r="Q226" s="375">
        <v>0</v>
      </c>
      <c r="R226" s="375">
        <v>10000</v>
      </c>
      <c r="S226" s="375">
        <f t="shared" si="39"/>
        <v>-10000</v>
      </c>
      <c r="T226" s="350" t="s">
        <v>227</v>
      </c>
      <c r="U226" s="350" t="s">
        <v>201</v>
      </c>
      <c r="V226" s="350" t="s">
        <v>226</v>
      </c>
      <c r="W226" s="350" t="s">
        <v>1041</v>
      </c>
      <c r="X226" s="347" t="s">
        <v>1041</v>
      </c>
      <c r="Y226" s="347" t="s">
        <v>1041</v>
      </c>
      <c r="Z226" s="347" t="s">
        <v>1041</v>
      </c>
      <c r="AA226" s="363" t="e">
        <f t="shared" si="41"/>
        <v>#VALUE!</v>
      </c>
      <c r="AB226" s="345">
        <v>0</v>
      </c>
      <c r="AC226" s="345">
        <v>0</v>
      </c>
      <c r="AD226" s="345" t="s">
        <v>38</v>
      </c>
      <c r="AE226" s="345" t="s">
        <v>38</v>
      </c>
      <c r="AF226" s="345">
        <v>0</v>
      </c>
      <c r="AG226" s="345">
        <v>0</v>
      </c>
      <c r="AH226" s="345">
        <v>10000</v>
      </c>
      <c r="AI226" s="345">
        <v>0</v>
      </c>
      <c r="AJ226" s="345">
        <v>10000</v>
      </c>
      <c r="AK226" s="345">
        <v>10000</v>
      </c>
      <c r="AL226" s="345">
        <v>0</v>
      </c>
      <c r="AM226" s="345">
        <v>0</v>
      </c>
      <c r="AN226" s="345">
        <v>100</v>
      </c>
      <c r="AO226" s="345">
        <v>100</v>
      </c>
      <c r="AP226" s="345">
        <v>6.4556219694163353E-3</v>
      </c>
      <c r="AQ226" s="345">
        <v>-10000</v>
      </c>
      <c r="AR226" s="345" t="s">
        <v>179</v>
      </c>
      <c r="AS226" s="345">
        <v>-6.4556219694163353E-3</v>
      </c>
    </row>
    <row r="227" spans="1:45" ht="21" customHeight="1" x14ac:dyDescent="0.15">
      <c r="A227" s="378">
        <v>231180000000</v>
      </c>
      <c r="B227" s="379" t="s">
        <v>283</v>
      </c>
      <c r="C227" s="379" t="s">
        <v>38</v>
      </c>
      <c r="D227" s="379" t="s">
        <v>38</v>
      </c>
      <c r="E227" s="379" t="s">
        <v>38</v>
      </c>
      <c r="F227" s="379" t="s">
        <v>38</v>
      </c>
      <c r="G227" s="376" t="s">
        <v>284</v>
      </c>
      <c r="H227" s="376" t="s">
        <v>38</v>
      </c>
      <c r="I227" s="376" t="s">
        <v>38</v>
      </c>
      <c r="J227" s="369">
        <v>174689000</v>
      </c>
      <c r="K227" s="369">
        <v>-51728000</v>
      </c>
      <c r="L227" s="369">
        <v>0</v>
      </c>
      <c r="M227" s="369">
        <v>122961000</v>
      </c>
      <c r="N227" s="369">
        <v>115565888</v>
      </c>
      <c r="O227" s="383">
        <f t="shared" si="40"/>
        <v>0.93985806881856848</v>
      </c>
      <c r="P227" s="369">
        <f>SUM(P228:P243)</f>
        <v>0</v>
      </c>
      <c r="Q227" s="369">
        <f>SUM(Q228:Q243)</f>
        <v>0</v>
      </c>
      <c r="R227" s="369">
        <f>SUM(R228:R243)</f>
        <v>147291438</v>
      </c>
      <c r="S227" s="370">
        <f t="shared" si="39"/>
        <v>-31725550</v>
      </c>
      <c r="T227" s="351"/>
      <c r="U227" s="351"/>
      <c r="V227" s="351"/>
      <c r="W227" s="351"/>
      <c r="X227" s="361"/>
      <c r="Y227" s="361"/>
      <c r="Z227" s="361"/>
      <c r="AA227" s="386" t="e">
        <f t="shared" si="41"/>
        <v>#DIV/0!</v>
      </c>
      <c r="AB227" s="342">
        <f t="shared" ref="AB227:AK227" si="50">SUM(AB228:AB243)</f>
        <v>115565888</v>
      </c>
      <c r="AC227" s="342">
        <f t="shared" si="50"/>
        <v>-4895112</v>
      </c>
      <c r="AD227" s="342">
        <f t="shared" si="50"/>
        <v>1265.116416060622</v>
      </c>
      <c r="AE227" s="342">
        <f t="shared" si="50"/>
        <v>1200</v>
      </c>
      <c r="AF227" s="342">
        <f t="shared" si="50"/>
        <v>50.746216894285496</v>
      </c>
      <c r="AG227" s="342">
        <f t="shared" si="50"/>
        <v>144929000</v>
      </c>
      <c r="AH227" s="342">
        <f t="shared" si="50"/>
        <v>2401000</v>
      </c>
      <c r="AI227" s="342">
        <f t="shared" si="50"/>
        <v>0</v>
      </c>
      <c r="AJ227" s="342">
        <f t="shared" si="50"/>
        <v>147330000</v>
      </c>
      <c r="AK227" s="342">
        <f t="shared" si="50"/>
        <v>147291438</v>
      </c>
      <c r="AL227" s="343">
        <v>0</v>
      </c>
      <c r="AM227" s="343">
        <v>0</v>
      </c>
      <c r="AN227" s="343">
        <v>99.990067380103056</v>
      </c>
      <c r="AO227" s="343">
        <v>100</v>
      </c>
      <c r="AP227" s="343">
        <v>13.510654139409151</v>
      </c>
      <c r="AQ227" s="343">
        <v>453073</v>
      </c>
      <c r="AR227" s="343">
        <v>1.795949292466386</v>
      </c>
      <c r="AS227" s="343">
        <v>2.0629935091223395</v>
      </c>
    </row>
    <row r="228" spans="1:45" ht="21" customHeight="1" x14ac:dyDescent="0.15">
      <c r="A228" s="378">
        <v>231180101001</v>
      </c>
      <c r="B228" s="381" t="s">
        <v>283</v>
      </c>
      <c r="C228" s="381" t="s">
        <v>40</v>
      </c>
      <c r="D228" s="381" t="s">
        <v>40</v>
      </c>
      <c r="E228" s="381" t="s">
        <v>40</v>
      </c>
      <c r="F228" s="381" t="s">
        <v>61</v>
      </c>
      <c r="G228" s="350" t="s">
        <v>500</v>
      </c>
      <c r="H228" s="350" t="s">
        <v>434</v>
      </c>
      <c r="I228" s="350" t="s">
        <v>434</v>
      </c>
      <c r="J228" s="374">
        <v>140000000</v>
      </c>
      <c r="K228" s="374">
        <v>-70000000</v>
      </c>
      <c r="L228" s="374">
        <v>0</v>
      </c>
      <c r="M228" s="374">
        <v>70000000</v>
      </c>
      <c r="N228" s="374">
        <v>70000000</v>
      </c>
      <c r="O228" s="384">
        <f t="shared" si="40"/>
        <v>1</v>
      </c>
      <c r="P228" s="374">
        <v>0</v>
      </c>
      <c r="Q228" s="374">
        <v>0</v>
      </c>
      <c r="R228" s="374">
        <v>100000000</v>
      </c>
      <c r="S228" s="372">
        <f t="shared" si="39"/>
        <v>-30000000</v>
      </c>
      <c r="T228" s="350" t="s">
        <v>501</v>
      </c>
      <c r="U228" s="350" t="s">
        <v>435</v>
      </c>
      <c r="V228" s="350"/>
      <c r="W228" s="350"/>
      <c r="X228" s="347"/>
      <c r="Y228" s="347"/>
      <c r="Z228" s="347"/>
      <c r="AA228" s="363" t="e">
        <f t="shared" si="41"/>
        <v>#DIV/0!</v>
      </c>
      <c r="AB228" s="349">
        <v>70000000</v>
      </c>
      <c r="AC228" s="349">
        <v>0</v>
      </c>
      <c r="AD228" s="349">
        <f>IF(OR(N228="", M228="", M228=0), "", N228/M228*100)</f>
        <v>100</v>
      </c>
      <c r="AE228" s="349">
        <f>IF(OR(N228="", AB228="", AB228=0), "", N228/AB228*100)</f>
        <v>100</v>
      </c>
      <c r="AF228" s="349" t="str">
        <f>IF(OR(N228="", N436="", N436=0), "", N228/N$71*100)</f>
        <v/>
      </c>
      <c r="AG228" s="349">
        <v>100000000</v>
      </c>
      <c r="AH228" s="349">
        <v>0</v>
      </c>
      <c r="AI228" s="349">
        <v>0</v>
      </c>
      <c r="AJ228" s="349">
        <v>100000000</v>
      </c>
      <c r="AK228" s="349">
        <v>100000000</v>
      </c>
      <c r="AL228" s="349">
        <v>0</v>
      </c>
      <c r="AM228" s="349">
        <v>0</v>
      </c>
      <c r="AN228" s="349">
        <f>IF(OR(R228="", AJ228="", AJ228=0), "", R228/AJ228*100)</f>
        <v>100</v>
      </c>
      <c r="AO228" s="349">
        <f>IF(OR(R228="", AK228="", AK228=0), "", R228/AK228*100)</f>
        <v>100</v>
      </c>
      <c r="AP228" s="349" t="str">
        <f>IF(OR(R228="", R436="", R436=0), "", R228/R$71*100)</f>
        <v/>
      </c>
      <c r="AQ228" s="349">
        <v>-30000000</v>
      </c>
      <c r="AR228" s="349">
        <f>IF(AQ228=0, 0, IF(AND(OR(N228="", N228=0), R228&lt;&gt;"", R228&lt;&gt;0), "皆減", IF(AND(OR(R228="", R228=0), N228&lt;&gt;"", N228&lt;&gt;0), "皆増", AQ228/R228*100)))</f>
        <v>-30</v>
      </c>
      <c r="AS228" s="349" t="str">
        <f>IF(AF228="", IF(AP228="", "", 0-AP228), IF(AP228="", AF228, AF228-AP228))</f>
        <v/>
      </c>
    </row>
    <row r="229" spans="1:45" ht="21" customHeight="1" x14ac:dyDescent="0.15">
      <c r="A229" s="378">
        <v>231180102001</v>
      </c>
      <c r="B229" s="381" t="s">
        <v>283</v>
      </c>
      <c r="C229" s="381" t="s">
        <v>40</v>
      </c>
      <c r="D229" s="381" t="s">
        <v>56</v>
      </c>
      <c r="E229" s="381" t="s">
        <v>40</v>
      </c>
      <c r="F229" s="381" t="s">
        <v>61</v>
      </c>
      <c r="G229" s="350" t="s">
        <v>502</v>
      </c>
      <c r="H229" s="350" t="s">
        <v>434</v>
      </c>
      <c r="I229" s="350" t="s">
        <v>434</v>
      </c>
      <c r="J229" s="374">
        <v>8200000</v>
      </c>
      <c r="K229" s="374">
        <v>-3340000</v>
      </c>
      <c r="L229" s="374">
        <v>0</v>
      </c>
      <c r="M229" s="374">
        <v>4860000</v>
      </c>
      <c r="N229" s="374">
        <v>4860000</v>
      </c>
      <c r="O229" s="384">
        <f t="shared" si="40"/>
        <v>1</v>
      </c>
      <c r="P229" s="374">
        <v>0</v>
      </c>
      <c r="Q229" s="374">
        <v>0</v>
      </c>
      <c r="R229" s="374">
        <v>8057000</v>
      </c>
      <c r="S229" s="372">
        <f t="shared" si="39"/>
        <v>-3197000</v>
      </c>
      <c r="T229" s="350" t="s">
        <v>503</v>
      </c>
      <c r="U229" s="350" t="s">
        <v>435</v>
      </c>
      <c r="V229" s="350"/>
      <c r="W229" s="350"/>
      <c r="X229" s="347"/>
      <c r="Y229" s="347"/>
      <c r="Z229" s="347"/>
      <c r="AA229" s="363" t="e">
        <f t="shared" si="41"/>
        <v>#DIV/0!</v>
      </c>
      <c r="AB229" s="349">
        <v>0</v>
      </c>
      <c r="AC229" s="349">
        <v>-4860000</v>
      </c>
      <c r="AD229" s="349">
        <f>IF(OR(N229="", M229="", M229=0), "", N229/M229*100)</f>
        <v>100</v>
      </c>
      <c r="AE229" s="349" t="str">
        <f>IF(OR(N229="", AB229="", AB229=0), "", N229/AB229*100)</f>
        <v/>
      </c>
      <c r="AF229" s="349" t="str">
        <f>IF(OR(N229="", N436="", N436=0), "", N229/N$71*100)</f>
        <v/>
      </c>
      <c r="AG229" s="349">
        <v>10950000</v>
      </c>
      <c r="AH229" s="349">
        <v>-2893000</v>
      </c>
      <c r="AI229" s="349">
        <v>0</v>
      </c>
      <c r="AJ229" s="349">
        <v>8057000</v>
      </c>
      <c r="AK229" s="349">
        <v>8057000</v>
      </c>
      <c r="AL229" s="349">
        <v>0</v>
      </c>
      <c r="AM229" s="349">
        <v>0</v>
      </c>
      <c r="AN229" s="349">
        <f>IF(OR(R229="", AJ229="", AJ229=0), "", R229/AJ229*100)</f>
        <v>100</v>
      </c>
      <c r="AO229" s="349">
        <f>IF(OR(R229="", AK229="", AK229=0), "", R229/AK229*100)</f>
        <v>100</v>
      </c>
      <c r="AP229" s="349" t="str">
        <f>IF(OR(R229="", R436="", R436=0), "", R229/R$71*100)</f>
        <v/>
      </c>
      <c r="AQ229" s="349">
        <v>-8057000</v>
      </c>
      <c r="AR229" s="349">
        <f>IF(AQ229=0, 0, IF(AND(OR(N229="", N229=0), R229&lt;&gt;"", R229&lt;&gt;0), "皆減", IF(AND(OR(R229="", R229=0), N229&lt;&gt;"", N229&lt;&gt;0), "皆増", AQ229/R229*100)))</f>
        <v>-100</v>
      </c>
      <c r="AS229" s="349" t="str">
        <f>IF(AF229="", IF(AP229="", "", 0-AP229), IF(AP229="", AF229, AF229-AP229))</f>
        <v/>
      </c>
    </row>
    <row r="230" spans="1:45" ht="21" customHeight="1" x14ac:dyDescent="0.15">
      <c r="A230" s="378">
        <v>231180104001</v>
      </c>
      <c r="B230" s="347" t="s">
        <v>283</v>
      </c>
      <c r="C230" s="347" t="s">
        <v>40</v>
      </c>
      <c r="D230" s="347" t="s">
        <v>59</v>
      </c>
      <c r="E230" s="347" t="s">
        <v>40</v>
      </c>
      <c r="F230" s="347" t="s">
        <v>61</v>
      </c>
      <c r="G230" s="350" t="s">
        <v>596</v>
      </c>
      <c r="H230" s="350" t="s">
        <v>552</v>
      </c>
      <c r="I230" s="350" t="s">
        <v>552</v>
      </c>
      <c r="J230" s="371">
        <v>2000000</v>
      </c>
      <c r="K230" s="371">
        <v>0</v>
      </c>
      <c r="L230" s="371">
        <v>0</v>
      </c>
      <c r="M230" s="371">
        <v>2000000</v>
      </c>
      <c r="N230" s="371">
        <v>2000000</v>
      </c>
      <c r="O230" s="384">
        <f t="shared" si="40"/>
        <v>1</v>
      </c>
      <c r="P230" s="371">
        <v>0</v>
      </c>
      <c r="Q230" s="371">
        <v>0</v>
      </c>
      <c r="R230" s="371">
        <v>3100000</v>
      </c>
      <c r="S230" s="372">
        <f t="shared" si="39"/>
        <v>-1100000</v>
      </c>
      <c r="T230" s="350" t="s">
        <v>597</v>
      </c>
      <c r="U230" s="350"/>
      <c r="V230" s="350"/>
      <c r="W230" s="350"/>
      <c r="X230" s="347"/>
      <c r="Y230" s="347"/>
      <c r="Z230" s="347"/>
      <c r="AA230" s="363" t="e">
        <f t="shared" si="41"/>
        <v>#DIV/0!</v>
      </c>
      <c r="AB230" s="345">
        <v>2000000</v>
      </c>
      <c r="AC230" s="345">
        <v>0</v>
      </c>
      <c r="AD230" s="345">
        <v>100</v>
      </c>
      <c r="AE230" s="345">
        <v>100</v>
      </c>
      <c r="AF230" s="345">
        <v>7.2750391478950345</v>
      </c>
      <c r="AG230" s="345">
        <v>3100000</v>
      </c>
      <c r="AH230" s="345">
        <v>0</v>
      </c>
      <c r="AI230" s="345">
        <v>0</v>
      </c>
      <c r="AJ230" s="345">
        <v>3100000</v>
      </c>
      <c r="AK230" s="345">
        <v>3100000</v>
      </c>
      <c r="AL230" s="346">
        <v>0</v>
      </c>
      <c r="AM230" s="346">
        <v>0</v>
      </c>
      <c r="AN230" s="346">
        <v>100</v>
      </c>
      <c r="AO230" s="346">
        <v>100</v>
      </c>
      <c r="AP230" s="346">
        <v>13.169298813004367</v>
      </c>
      <c r="AQ230" s="346">
        <v>-1100000</v>
      </c>
      <c r="AR230" s="346">
        <v>-35.483870967741936</v>
      </c>
      <c r="AS230" s="346">
        <v>-5.8942596651093329</v>
      </c>
    </row>
    <row r="231" spans="1:45" ht="21" customHeight="1" x14ac:dyDescent="0.15">
      <c r="A231" s="378">
        <v>231180105001</v>
      </c>
      <c r="B231" s="363" t="s">
        <v>283</v>
      </c>
      <c r="C231" s="363" t="s">
        <v>40</v>
      </c>
      <c r="D231" s="363" t="s">
        <v>62</v>
      </c>
      <c r="E231" s="363" t="s">
        <v>40</v>
      </c>
      <c r="F231" s="363" t="s">
        <v>61</v>
      </c>
      <c r="G231" s="358" t="s">
        <v>389</v>
      </c>
      <c r="H231" s="358" t="s">
        <v>328</v>
      </c>
      <c r="I231" s="358" t="s">
        <v>328</v>
      </c>
      <c r="J231" s="371">
        <v>300000</v>
      </c>
      <c r="K231" s="371">
        <v>0</v>
      </c>
      <c r="L231" s="371">
        <v>0</v>
      </c>
      <c r="M231" s="371">
        <v>300000</v>
      </c>
      <c r="N231" s="371">
        <v>210000</v>
      </c>
      <c r="O231" s="384">
        <f t="shared" si="40"/>
        <v>0.7</v>
      </c>
      <c r="P231" s="371">
        <v>0</v>
      </c>
      <c r="Q231" s="371">
        <v>0</v>
      </c>
      <c r="R231" s="371">
        <v>90000</v>
      </c>
      <c r="S231" s="371">
        <f t="shared" si="39"/>
        <v>120000</v>
      </c>
      <c r="T231" s="358" t="s">
        <v>390</v>
      </c>
      <c r="U231" s="358" t="s">
        <v>330</v>
      </c>
      <c r="V231" s="358" t="s">
        <v>391</v>
      </c>
      <c r="W231" s="358"/>
      <c r="X231" s="363"/>
      <c r="Y231" s="363"/>
      <c r="Z231" s="363"/>
      <c r="AA231" s="363" t="e">
        <f t="shared" si="41"/>
        <v>#DIV/0!</v>
      </c>
      <c r="AB231" s="344">
        <v>210000</v>
      </c>
      <c r="AC231" s="344">
        <v>-90000</v>
      </c>
      <c r="AD231" s="344">
        <f>IF(OR(N231="", M231="", M231=0), "", N231/M231*100)</f>
        <v>70</v>
      </c>
      <c r="AE231" s="344">
        <f>IF(OR(N231="", AB231="", AB231=0), "", N231/AB231*100)</f>
        <v>100</v>
      </c>
      <c r="AF231" s="344" t="str">
        <f>IF(OR(N231="", N499="", N499=0), "", N231/#REF!*100)</f>
        <v/>
      </c>
      <c r="AG231" s="344">
        <v>300000</v>
      </c>
      <c r="AH231" s="344">
        <v>-210000</v>
      </c>
      <c r="AI231" s="344">
        <v>0</v>
      </c>
      <c r="AJ231" s="344">
        <v>90000</v>
      </c>
      <c r="AK231" s="344">
        <v>90000</v>
      </c>
      <c r="AL231" s="344">
        <v>0</v>
      </c>
      <c r="AM231" s="344">
        <v>0</v>
      </c>
      <c r="AN231" s="344">
        <f>IF(OR(R231="", AJ231="", AJ231=0), "", R231/AJ231*100)</f>
        <v>100</v>
      </c>
      <c r="AO231" s="344">
        <f>IF(OR(R231="", AK231="", AK231=0), "", R231/AK231*100)</f>
        <v>100</v>
      </c>
      <c r="AP231" s="344" t="str">
        <f>IF(OR(R231="", R499="", R499=0), "", R231/#REF!*100)</f>
        <v/>
      </c>
      <c r="AQ231" s="344">
        <v>120000</v>
      </c>
      <c r="AR231" s="344">
        <f>IF(AQ231=0, 0, IF(AND(OR(N231="", N231=0), R231&lt;&gt;"", R231&lt;&gt;0), "皆減", IF(AND(OR(R231="", R231=0), N231&lt;&gt;"", N231&lt;&gt;0), "皆増", AQ231/R231*100)))</f>
        <v>133.33333333333331</v>
      </c>
      <c r="AS231" s="344" t="str">
        <f>IF(AF231="", IF(AP231="", "", 0-AP231), IF(AP231="", AF231, AF231-AP231))</f>
        <v/>
      </c>
    </row>
    <row r="232" spans="1:45" ht="21" customHeight="1" x14ac:dyDescent="0.15">
      <c r="A232" s="378">
        <v>231180106001</v>
      </c>
      <c r="B232" s="363" t="s">
        <v>283</v>
      </c>
      <c r="C232" s="363" t="s">
        <v>40</v>
      </c>
      <c r="D232" s="363" t="s">
        <v>71</v>
      </c>
      <c r="E232" s="363" t="s">
        <v>40</v>
      </c>
      <c r="F232" s="363" t="s">
        <v>61</v>
      </c>
      <c r="G232" s="358" t="s">
        <v>392</v>
      </c>
      <c r="H232" s="358" t="s">
        <v>328</v>
      </c>
      <c r="I232" s="358" t="s">
        <v>328</v>
      </c>
      <c r="J232" s="371">
        <v>0</v>
      </c>
      <c r="K232" s="371">
        <v>0</v>
      </c>
      <c r="L232" s="371">
        <v>0</v>
      </c>
      <c r="M232" s="371">
        <v>0</v>
      </c>
      <c r="N232" s="371">
        <v>0</v>
      </c>
      <c r="O232" s="384" t="e">
        <f t="shared" si="40"/>
        <v>#DIV/0!</v>
      </c>
      <c r="P232" s="371">
        <v>0</v>
      </c>
      <c r="Q232" s="371">
        <v>0</v>
      </c>
      <c r="R232" s="371">
        <v>916000</v>
      </c>
      <c r="S232" s="371">
        <f t="shared" si="39"/>
        <v>-916000</v>
      </c>
      <c r="T232" s="358" t="s">
        <v>393</v>
      </c>
      <c r="U232" s="358" t="s">
        <v>330</v>
      </c>
      <c r="V232" s="358" t="s">
        <v>394</v>
      </c>
      <c r="W232" s="358"/>
      <c r="X232" s="363"/>
      <c r="Y232" s="363"/>
      <c r="Z232" s="363"/>
      <c r="AA232" s="363" t="e">
        <f t="shared" si="41"/>
        <v>#DIV/0!</v>
      </c>
      <c r="AB232" s="344">
        <v>0</v>
      </c>
      <c r="AC232" s="344">
        <v>0</v>
      </c>
      <c r="AD232" s="344" t="str">
        <f>IF(OR(N232="", M232="", M232=0), "", N232/M232*100)</f>
        <v/>
      </c>
      <c r="AE232" s="344" t="str">
        <f>IF(OR(N232="", AB232="", AB232=0), "", N232/AB232*100)</f>
        <v/>
      </c>
      <c r="AF232" s="344" t="str">
        <f>IF(OR(N232="", N499="", N499=0), "", N232/#REF!*100)</f>
        <v/>
      </c>
      <c r="AG232" s="344">
        <v>952000</v>
      </c>
      <c r="AH232" s="344">
        <v>0</v>
      </c>
      <c r="AI232" s="344">
        <v>0</v>
      </c>
      <c r="AJ232" s="344">
        <v>952000</v>
      </c>
      <c r="AK232" s="344">
        <v>916000</v>
      </c>
      <c r="AL232" s="344">
        <v>0</v>
      </c>
      <c r="AM232" s="344">
        <v>0</v>
      </c>
      <c r="AN232" s="344">
        <f>IF(OR(R232="", AJ232="", AJ232=0), "", R232/AJ232*100)</f>
        <v>96.21848739495799</v>
      </c>
      <c r="AO232" s="344">
        <f>IF(OR(R232="", AK232="", AK232=0), "", R232/AK232*100)</f>
        <v>100</v>
      </c>
      <c r="AP232" s="344" t="str">
        <f>IF(OR(R232="", R499="", R499=0), "", R232/#REF!*100)</f>
        <v/>
      </c>
      <c r="AQ232" s="344">
        <v>-916000</v>
      </c>
      <c r="AR232" s="344" t="str">
        <f>IF(AQ232=0, 0, IF(AND(OR(N232="", N232=0), R232&lt;&gt;"", R232&lt;&gt;0), "皆減", IF(AND(OR(R232="", R232=0), N232&lt;&gt;"", N232&lt;&gt;0), "皆増", AQ232/R232*100)))</f>
        <v>皆減</v>
      </c>
      <c r="AS232" s="344" t="str">
        <f>IF(AF232="", IF(AP232="", "", 0-AP232), IF(AP232="", AF232, AF232-AP232))</f>
        <v/>
      </c>
    </row>
    <row r="233" spans="1:45" ht="21" customHeight="1" x14ac:dyDescent="0.15">
      <c r="A233" s="378">
        <v>231180107001</v>
      </c>
      <c r="B233" s="363" t="s">
        <v>283</v>
      </c>
      <c r="C233" s="363" t="s">
        <v>40</v>
      </c>
      <c r="D233" s="363" t="s">
        <v>366</v>
      </c>
      <c r="E233" s="363" t="s">
        <v>40</v>
      </c>
      <c r="F233" s="363" t="s">
        <v>61</v>
      </c>
      <c r="G233" s="358" t="s">
        <v>395</v>
      </c>
      <c r="H233" s="358" t="s">
        <v>328</v>
      </c>
      <c r="I233" s="358" t="s">
        <v>328</v>
      </c>
      <c r="J233" s="371">
        <v>0</v>
      </c>
      <c r="K233" s="371">
        <v>0</v>
      </c>
      <c r="L233" s="371">
        <v>0</v>
      </c>
      <c r="M233" s="371">
        <v>0</v>
      </c>
      <c r="N233" s="371">
        <v>0</v>
      </c>
      <c r="O233" s="384" t="e">
        <f t="shared" si="40"/>
        <v>#DIV/0!</v>
      </c>
      <c r="P233" s="371">
        <v>0</v>
      </c>
      <c r="Q233" s="371">
        <v>0</v>
      </c>
      <c r="R233" s="371">
        <v>1000000</v>
      </c>
      <c r="S233" s="371">
        <f t="shared" si="39"/>
        <v>-1000000</v>
      </c>
      <c r="T233" s="389" t="s">
        <v>396</v>
      </c>
      <c r="U233" s="389" t="s">
        <v>330</v>
      </c>
      <c r="V233" s="389" t="s">
        <v>397</v>
      </c>
      <c r="W233" s="358"/>
      <c r="X233" s="363"/>
      <c r="Y233" s="363"/>
      <c r="Z233" s="363"/>
      <c r="AA233" s="363" t="e">
        <f t="shared" si="41"/>
        <v>#DIV/0!</v>
      </c>
      <c r="AB233" s="344">
        <v>0</v>
      </c>
      <c r="AC233" s="344">
        <v>0</v>
      </c>
      <c r="AD233" s="344" t="str">
        <f>IF(OR(N233="", M233="", M233=0), "", N233/M233*100)</f>
        <v/>
      </c>
      <c r="AE233" s="344" t="str">
        <f>IF(OR(N233="", AB233="", AB233=0), "", N233/AB233*100)</f>
        <v/>
      </c>
      <c r="AF233" s="344" t="str">
        <f>IF(OR(N233="", N499="", N499=0), "", N233/#REF!*100)</f>
        <v/>
      </c>
      <c r="AG233" s="344">
        <v>1000000</v>
      </c>
      <c r="AH233" s="344">
        <v>0</v>
      </c>
      <c r="AI233" s="344">
        <v>0</v>
      </c>
      <c r="AJ233" s="344">
        <v>1000000</v>
      </c>
      <c r="AK233" s="344">
        <v>1000000</v>
      </c>
      <c r="AL233" s="344">
        <v>0</v>
      </c>
      <c r="AM233" s="344">
        <v>0</v>
      </c>
      <c r="AN233" s="344">
        <f>IF(OR(R233="", AJ233="", AJ233=0), "", R233/AJ233*100)</f>
        <v>100</v>
      </c>
      <c r="AO233" s="344">
        <f>IF(OR(R233="", AK233="", AK233=0), "", R233/AK233*100)</f>
        <v>100</v>
      </c>
      <c r="AP233" s="344" t="str">
        <f>IF(OR(R233="", R499="", R499=0), "", R233/#REF!*100)</f>
        <v/>
      </c>
      <c r="AQ233" s="344">
        <v>-1000000</v>
      </c>
      <c r="AR233" s="344" t="str">
        <f>IF(AQ233=0, 0, IF(AND(OR(N233="", N233=0), R233&lt;&gt;"", R233&lt;&gt;0), "皆減", IF(AND(OR(R233="", R233=0), N233&lt;&gt;"", N233&lt;&gt;0), "皆増", AQ233/R233*100)))</f>
        <v>皆減</v>
      </c>
      <c r="AS233" s="344" t="str">
        <f>IF(AF233="", IF(AP233="", "", 0-AP233), IF(AP233="", AF233, AF233-AP233))</f>
        <v/>
      </c>
    </row>
    <row r="234" spans="1:45" ht="21" customHeight="1" x14ac:dyDescent="0.15">
      <c r="A234" s="378">
        <v>231180108001</v>
      </c>
      <c r="B234" s="347" t="s">
        <v>283</v>
      </c>
      <c r="C234" s="347" t="s">
        <v>40</v>
      </c>
      <c r="D234" s="347" t="s">
        <v>446</v>
      </c>
      <c r="E234" s="347" t="s">
        <v>40</v>
      </c>
      <c r="F234" s="347" t="s">
        <v>61</v>
      </c>
      <c r="G234" s="350" t="s">
        <v>861</v>
      </c>
      <c r="H234" s="350" t="s">
        <v>745</v>
      </c>
      <c r="I234" s="350" t="s">
        <v>745</v>
      </c>
      <c r="J234" s="371">
        <v>1298000</v>
      </c>
      <c r="K234" s="371">
        <v>0</v>
      </c>
      <c r="L234" s="371">
        <v>0</v>
      </c>
      <c r="M234" s="371">
        <v>1298000</v>
      </c>
      <c r="N234" s="371">
        <v>1200000</v>
      </c>
      <c r="O234" s="384">
        <f t="shared" si="40"/>
        <v>0.92449922958397535</v>
      </c>
      <c r="P234" s="371">
        <v>0</v>
      </c>
      <c r="Q234" s="371">
        <v>0</v>
      </c>
      <c r="R234" s="371">
        <v>7802000</v>
      </c>
      <c r="S234" s="371">
        <f t="shared" si="39"/>
        <v>-6602000</v>
      </c>
      <c r="T234" s="350"/>
      <c r="U234" s="350"/>
      <c r="V234" s="350"/>
      <c r="W234" s="350"/>
      <c r="X234" s="347"/>
      <c r="Y234" s="347"/>
      <c r="Z234" s="347"/>
      <c r="AA234" s="363" t="e">
        <f t="shared" si="41"/>
        <v>#DIV/0!</v>
      </c>
      <c r="AB234" s="345">
        <v>1200000</v>
      </c>
      <c r="AC234" s="345">
        <v>-98000</v>
      </c>
      <c r="AD234" s="345">
        <v>92.449922958397536</v>
      </c>
      <c r="AE234" s="345">
        <v>100</v>
      </c>
      <c r="AF234" s="345">
        <v>0.40604405921149678</v>
      </c>
      <c r="AG234" s="345">
        <v>8162000</v>
      </c>
      <c r="AH234" s="345">
        <v>-360000</v>
      </c>
      <c r="AI234" s="345">
        <v>0</v>
      </c>
      <c r="AJ234" s="345">
        <v>7802000</v>
      </c>
      <c r="AK234" s="345">
        <v>7802000</v>
      </c>
      <c r="AL234" s="344">
        <v>0</v>
      </c>
      <c r="AM234" s="344">
        <v>0</v>
      </c>
      <c r="AN234" s="344">
        <v>100</v>
      </c>
      <c r="AO234" s="344">
        <v>100</v>
      </c>
      <c r="AP234" s="344">
        <v>2.1014931553301293</v>
      </c>
      <c r="AQ234" s="344">
        <v>-6602000</v>
      </c>
      <c r="AR234" s="344">
        <v>-84.619328377339144</v>
      </c>
      <c r="AS234" s="344">
        <v>-1.6954490961186326</v>
      </c>
    </row>
    <row r="235" spans="1:45" ht="21" customHeight="1" x14ac:dyDescent="0.15">
      <c r="A235" s="378">
        <v>231180111001</v>
      </c>
      <c r="B235" s="347" t="s">
        <v>283</v>
      </c>
      <c r="C235" s="347" t="s">
        <v>40</v>
      </c>
      <c r="D235" s="347" t="s">
        <v>457</v>
      </c>
      <c r="E235" s="347" t="s">
        <v>40</v>
      </c>
      <c r="F235" s="347" t="s">
        <v>61</v>
      </c>
      <c r="G235" s="350" t="s">
        <v>598</v>
      </c>
      <c r="H235" s="350" t="s">
        <v>552</v>
      </c>
      <c r="I235" s="350" t="s">
        <v>552</v>
      </c>
      <c r="J235" s="371">
        <v>387000</v>
      </c>
      <c r="K235" s="371">
        <v>-387000</v>
      </c>
      <c r="L235" s="371">
        <v>0</v>
      </c>
      <c r="M235" s="371">
        <v>0</v>
      </c>
      <c r="N235" s="371">
        <v>0</v>
      </c>
      <c r="O235" s="384" t="e">
        <f t="shared" si="40"/>
        <v>#DIV/0!</v>
      </c>
      <c r="P235" s="371">
        <v>0</v>
      </c>
      <c r="Q235" s="371">
        <v>0</v>
      </c>
      <c r="R235" s="371">
        <v>145673</v>
      </c>
      <c r="S235" s="372">
        <f t="shared" si="39"/>
        <v>-145673</v>
      </c>
      <c r="T235" s="350" t="s">
        <v>599</v>
      </c>
      <c r="U235" s="350"/>
      <c r="V235" s="350" t="s">
        <v>600</v>
      </c>
      <c r="W235" s="350"/>
      <c r="X235" s="347"/>
      <c r="Y235" s="347"/>
      <c r="Z235" s="347"/>
      <c r="AA235" s="363" t="e">
        <f t="shared" si="41"/>
        <v>#DIV/0!</v>
      </c>
      <c r="AB235" s="345">
        <v>0</v>
      </c>
      <c r="AC235" s="345">
        <v>0</v>
      </c>
      <c r="AD235" s="345" t="s">
        <v>38</v>
      </c>
      <c r="AE235" s="345" t="s">
        <v>38</v>
      </c>
      <c r="AF235" s="345">
        <v>0</v>
      </c>
      <c r="AG235" s="345">
        <v>462000</v>
      </c>
      <c r="AH235" s="345">
        <v>-317000</v>
      </c>
      <c r="AI235" s="345">
        <v>0</v>
      </c>
      <c r="AJ235" s="345">
        <v>145000</v>
      </c>
      <c r="AK235" s="345">
        <v>145673</v>
      </c>
      <c r="AL235" s="346">
        <v>0</v>
      </c>
      <c r="AM235" s="346">
        <v>0</v>
      </c>
      <c r="AN235" s="346">
        <v>100.46413793103449</v>
      </c>
      <c r="AO235" s="346">
        <v>100</v>
      </c>
      <c r="AP235" s="346">
        <v>0.61884234386670489</v>
      </c>
      <c r="AQ235" s="346">
        <v>-145673</v>
      </c>
      <c r="AR235" s="346" t="s">
        <v>179</v>
      </c>
      <c r="AS235" s="346">
        <v>-0.61884234386670489</v>
      </c>
    </row>
    <row r="236" spans="1:45" ht="21" customHeight="1" x14ac:dyDescent="0.15">
      <c r="A236" s="378">
        <v>231180201001</v>
      </c>
      <c r="B236" s="347" t="s">
        <v>283</v>
      </c>
      <c r="C236" s="347" t="s">
        <v>56</v>
      </c>
      <c r="D236" s="347" t="s">
        <v>40</v>
      </c>
      <c r="E236" s="347" t="s">
        <v>40</v>
      </c>
      <c r="F236" s="347" t="s">
        <v>61</v>
      </c>
      <c r="G236" s="350" t="s">
        <v>914</v>
      </c>
      <c r="H236" s="350" t="s">
        <v>888</v>
      </c>
      <c r="I236" s="350" t="s">
        <v>888</v>
      </c>
      <c r="J236" s="371">
        <v>20000000</v>
      </c>
      <c r="K236" s="371">
        <v>503000</v>
      </c>
      <c r="L236" s="371">
        <v>0</v>
      </c>
      <c r="M236" s="371">
        <v>20503000</v>
      </c>
      <c r="N236" s="371">
        <v>20503564</v>
      </c>
      <c r="O236" s="384">
        <f t="shared" si="40"/>
        <v>1.0000275081695362</v>
      </c>
      <c r="P236" s="371">
        <v>0</v>
      </c>
      <c r="Q236" s="371">
        <v>0</v>
      </c>
      <c r="R236" s="371">
        <v>20000000</v>
      </c>
      <c r="S236" s="372">
        <f t="shared" si="39"/>
        <v>503564</v>
      </c>
      <c r="T236" s="350" t="s">
        <v>915</v>
      </c>
      <c r="U236" s="350" t="s">
        <v>752</v>
      </c>
      <c r="V236" s="350" t="s">
        <v>889</v>
      </c>
      <c r="W236" s="366" t="s">
        <v>1041</v>
      </c>
      <c r="X236" s="366" t="s">
        <v>1041</v>
      </c>
      <c r="Y236" s="366" t="s">
        <v>1041</v>
      </c>
      <c r="Z236" s="366" t="s">
        <v>1041</v>
      </c>
      <c r="AA236" s="387" t="e">
        <f t="shared" si="41"/>
        <v>#VALUE!</v>
      </c>
      <c r="AB236" s="345">
        <v>20503564</v>
      </c>
      <c r="AC236" s="345">
        <v>564</v>
      </c>
      <c r="AD236" s="345">
        <v>100.00275081695362</v>
      </c>
      <c r="AE236" s="345">
        <v>100</v>
      </c>
      <c r="AF236" s="345">
        <v>12.434121149860708</v>
      </c>
      <c r="AG236" s="345">
        <v>20000000</v>
      </c>
      <c r="AH236" s="345">
        <v>0</v>
      </c>
      <c r="AI236" s="345">
        <v>0</v>
      </c>
      <c r="AJ236" s="345">
        <v>20000000</v>
      </c>
      <c r="AK236" s="345">
        <v>20000000</v>
      </c>
      <c r="AL236" s="352">
        <v>0</v>
      </c>
      <c r="AM236" s="352">
        <v>0</v>
      </c>
      <c r="AN236" s="352">
        <v>100</v>
      </c>
      <c r="AO236" s="352">
        <v>100</v>
      </c>
      <c r="AP236" s="352">
        <v>10.711055279140409</v>
      </c>
      <c r="AQ236" s="352">
        <v>503564</v>
      </c>
      <c r="AR236" s="352">
        <v>2.5178199999999999</v>
      </c>
      <c r="AS236" s="352">
        <v>1.7230658707202995</v>
      </c>
    </row>
    <row r="237" spans="1:45" ht="21" customHeight="1" x14ac:dyDescent="0.15">
      <c r="A237" s="378">
        <v>231180202001</v>
      </c>
      <c r="B237" s="347" t="s">
        <v>283</v>
      </c>
      <c r="C237" s="347" t="s">
        <v>56</v>
      </c>
      <c r="D237" s="347" t="s">
        <v>56</v>
      </c>
      <c r="E237" s="347" t="s">
        <v>40</v>
      </c>
      <c r="F237" s="347" t="s">
        <v>61</v>
      </c>
      <c r="G237" s="350" t="s">
        <v>285</v>
      </c>
      <c r="H237" s="350" t="s">
        <v>253</v>
      </c>
      <c r="I237" s="350" t="s">
        <v>253</v>
      </c>
      <c r="J237" s="371">
        <v>1000</v>
      </c>
      <c r="K237" s="371">
        <v>748000</v>
      </c>
      <c r="L237" s="371">
        <v>0</v>
      </c>
      <c r="M237" s="371">
        <v>749000</v>
      </c>
      <c r="N237" s="371">
        <v>748282</v>
      </c>
      <c r="O237" s="384">
        <f t="shared" si="40"/>
        <v>0.99904138851802404</v>
      </c>
      <c r="P237" s="371">
        <v>0</v>
      </c>
      <c r="Q237" s="371">
        <v>0</v>
      </c>
      <c r="R237" s="371">
        <v>953271</v>
      </c>
      <c r="S237" s="371">
        <f t="shared" si="39"/>
        <v>-204989</v>
      </c>
      <c r="T237" s="350"/>
      <c r="U237" s="350"/>
      <c r="V237" s="350"/>
      <c r="W237" s="350"/>
      <c r="X237" s="347"/>
      <c r="Y237" s="347"/>
      <c r="Z237" s="347"/>
      <c r="AA237" s="363" t="e">
        <f t="shared" si="41"/>
        <v>#DIV/0!</v>
      </c>
      <c r="AB237" s="345">
        <v>748282</v>
      </c>
      <c r="AC237" s="345">
        <v>-718</v>
      </c>
      <c r="AD237" s="345">
        <v>99.904138851802401</v>
      </c>
      <c r="AE237" s="345">
        <v>100</v>
      </c>
      <c r="AF237" s="345">
        <v>2.0779991854980326</v>
      </c>
      <c r="AG237" s="345">
        <v>1000</v>
      </c>
      <c r="AH237" s="345">
        <v>953000</v>
      </c>
      <c r="AI237" s="345">
        <v>0</v>
      </c>
      <c r="AJ237" s="345">
        <v>954000</v>
      </c>
      <c r="AK237" s="345">
        <v>953271</v>
      </c>
      <c r="AL237" s="345">
        <v>0</v>
      </c>
      <c r="AM237" s="345">
        <v>0</v>
      </c>
      <c r="AN237" s="345">
        <v>99.923584905660377</v>
      </c>
      <c r="AO237" s="345">
        <v>100</v>
      </c>
      <c r="AP237" s="345">
        <v>1.2695212813624279</v>
      </c>
      <c r="AQ237" s="345">
        <v>-204989</v>
      </c>
      <c r="AR237" s="345">
        <v>-21.503748671678881</v>
      </c>
      <c r="AS237" s="345">
        <v>0.80847790413560472</v>
      </c>
    </row>
    <row r="238" spans="1:45" ht="21" customHeight="1" x14ac:dyDescent="0.15">
      <c r="A238" s="378">
        <v>231180203001</v>
      </c>
      <c r="B238" s="347" t="s">
        <v>283</v>
      </c>
      <c r="C238" s="347" t="s">
        <v>56</v>
      </c>
      <c r="D238" s="347" t="s">
        <v>64</v>
      </c>
      <c r="E238" s="347" t="s">
        <v>40</v>
      </c>
      <c r="F238" s="347" t="s">
        <v>61</v>
      </c>
      <c r="G238" s="350" t="s">
        <v>916</v>
      </c>
      <c r="H238" s="350" t="s">
        <v>888</v>
      </c>
      <c r="I238" s="350" t="s">
        <v>888</v>
      </c>
      <c r="J238" s="371">
        <v>1000</v>
      </c>
      <c r="K238" s="371">
        <v>4534000</v>
      </c>
      <c r="L238" s="371">
        <v>0</v>
      </c>
      <c r="M238" s="371">
        <v>4535000</v>
      </c>
      <c r="N238" s="371">
        <v>4535660</v>
      </c>
      <c r="O238" s="384">
        <f t="shared" si="40"/>
        <v>1.0001455347298787</v>
      </c>
      <c r="P238" s="371">
        <v>0</v>
      </c>
      <c r="Q238" s="371">
        <v>0</v>
      </c>
      <c r="R238" s="371">
        <v>4808127</v>
      </c>
      <c r="S238" s="372">
        <f t="shared" si="39"/>
        <v>-272467</v>
      </c>
      <c r="T238" s="350" t="s">
        <v>917</v>
      </c>
      <c r="U238" s="350" t="s">
        <v>752</v>
      </c>
      <c r="V238" s="350" t="s">
        <v>889</v>
      </c>
      <c r="W238" s="366" t="s">
        <v>1041</v>
      </c>
      <c r="X238" s="366" t="s">
        <v>1041</v>
      </c>
      <c r="Y238" s="366" t="s">
        <v>1041</v>
      </c>
      <c r="Z238" s="366" t="s">
        <v>1041</v>
      </c>
      <c r="AA238" s="387" t="e">
        <f t="shared" si="41"/>
        <v>#VALUE!</v>
      </c>
      <c r="AB238" s="345">
        <v>4535660</v>
      </c>
      <c r="AC238" s="345">
        <v>660</v>
      </c>
      <c r="AD238" s="345">
        <v>100.01455347298787</v>
      </c>
      <c r="AE238" s="345">
        <v>100</v>
      </c>
      <c r="AF238" s="345">
        <v>2.7505923328538016</v>
      </c>
      <c r="AG238" s="345">
        <v>1000</v>
      </c>
      <c r="AH238" s="345">
        <v>4809000</v>
      </c>
      <c r="AI238" s="345">
        <v>0</v>
      </c>
      <c r="AJ238" s="345">
        <v>4810000</v>
      </c>
      <c r="AK238" s="345">
        <v>4808127</v>
      </c>
      <c r="AL238" s="352">
        <v>0</v>
      </c>
      <c r="AM238" s="352">
        <v>0</v>
      </c>
      <c r="AN238" s="352">
        <v>99.961060291060292</v>
      </c>
      <c r="AO238" s="352">
        <v>100</v>
      </c>
      <c r="AP238" s="352">
        <v>2.5750057043063772</v>
      </c>
      <c r="AQ238" s="352">
        <v>-272467</v>
      </c>
      <c r="AR238" s="352">
        <v>-5.6668012304999431</v>
      </c>
      <c r="AS238" s="352">
        <v>0.17558662854742435</v>
      </c>
    </row>
    <row r="239" spans="1:45" ht="21" customHeight="1" x14ac:dyDescent="0.15">
      <c r="A239" s="378">
        <v>231180204001</v>
      </c>
      <c r="B239" s="347" t="s">
        <v>283</v>
      </c>
      <c r="C239" s="347" t="s">
        <v>56</v>
      </c>
      <c r="D239" s="347" t="s">
        <v>59</v>
      </c>
      <c r="E239" s="347" t="s">
        <v>40</v>
      </c>
      <c r="F239" s="347" t="s">
        <v>61</v>
      </c>
      <c r="G239" s="350" t="s">
        <v>918</v>
      </c>
      <c r="H239" s="350" t="s">
        <v>888</v>
      </c>
      <c r="I239" s="350" t="s">
        <v>888</v>
      </c>
      <c r="J239" s="371">
        <v>1000</v>
      </c>
      <c r="K239" s="371">
        <v>71000</v>
      </c>
      <c r="L239" s="371">
        <v>0</v>
      </c>
      <c r="M239" s="371">
        <v>72000</v>
      </c>
      <c r="N239" s="371">
        <v>72544</v>
      </c>
      <c r="O239" s="384">
        <f t="shared" si="40"/>
        <v>1.0075555555555555</v>
      </c>
      <c r="P239" s="371">
        <v>0</v>
      </c>
      <c r="Q239" s="371">
        <v>0</v>
      </c>
      <c r="R239" s="371">
        <v>98138</v>
      </c>
      <c r="S239" s="372">
        <f t="shared" si="39"/>
        <v>-25594</v>
      </c>
      <c r="T239" s="350" t="s">
        <v>1040</v>
      </c>
      <c r="U239" s="350" t="s">
        <v>752</v>
      </c>
      <c r="V239" s="350" t="s">
        <v>889</v>
      </c>
      <c r="W239" s="366" t="s">
        <v>1041</v>
      </c>
      <c r="X239" s="366" t="s">
        <v>1041</v>
      </c>
      <c r="Y239" s="366" t="s">
        <v>1041</v>
      </c>
      <c r="Z239" s="366" t="s">
        <v>1041</v>
      </c>
      <c r="AA239" s="387" t="e">
        <f t="shared" si="41"/>
        <v>#VALUE!</v>
      </c>
      <c r="AB239" s="345">
        <v>72544</v>
      </c>
      <c r="AC239" s="345">
        <v>544</v>
      </c>
      <c r="AD239" s="345">
        <v>100.75555555555556</v>
      </c>
      <c r="AE239" s="345">
        <v>100</v>
      </c>
      <c r="AF239" s="345">
        <v>4.3993370357245952E-2</v>
      </c>
      <c r="AG239" s="345">
        <v>1000</v>
      </c>
      <c r="AH239" s="345">
        <v>97000</v>
      </c>
      <c r="AI239" s="345">
        <v>0</v>
      </c>
      <c r="AJ239" s="345">
        <v>98000</v>
      </c>
      <c r="AK239" s="345">
        <v>98138</v>
      </c>
      <c r="AL239" s="352">
        <v>0</v>
      </c>
      <c r="AM239" s="352">
        <v>0</v>
      </c>
      <c r="AN239" s="352">
        <v>100.1408163265306</v>
      </c>
      <c r="AO239" s="352">
        <v>100</v>
      </c>
      <c r="AP239" s="352">
        <v>5.255807714921408E-2</v>
      </c>
      <c r="AQ239" s="352">
        <v>-25594</v>
      </c>
      <c r="AR239" s="352">
        <v>-26.079602192830503</v>
      </c>
      <c r="AS239" s="352">
        <v>-8.5647067919681283E-3</v>
      </c>
    </row>
    <row r="240" spans="1:45" ht="21" customHeight="1" x14ac:dyDescent="0.15">
      <c r="A240" s="378">
        <v>231180205001</v>
      </c>
      <c r="B240" s="347" t="s">
        <v>283</v>
      </c>
      <c r="C240" s="347" t="s">
        <v>56</v>
      </c>
      <c r="D240" s="347" t="s">
        <v>62</v>
      </c>
      <c r="E240" s="347" t="s">
        <v>40</v>
      </c>
      <c r="F240" s="347" t="s">
        <v>61</v>
      </c>
      <c r="G240" s="350" t="s">
        <v>601</v>
      </c>
      <c r="H240" s="350" t="s">
        <v>552</v>
      </c>
      <c r="I240" s="350" t="s">
        <v>552</v>
      </c>
      <c r="J240" s="371">
        <v>0</v>
      </c>
      <c r="K240" s="371">
        <v>7000000</v>
      </c>
      <c r="L240" s="371">
        <v>0</v>
      </c>
      <c r="M240" s="371">
        <v>7000000</v>
      </c>
      <c r="N240" s="371">
        <v>6986488</v>
      </c>
      <c r="O240" s="384">
        <f t="shared" si="40"/>
        <v>0.99806971428571434</v>
      </c>
      <c r="P240" s="371">
        <v>0</v>
      </c>
      <c r="Q240" s="371">
        <v>0</v>
      </c>
      <c r="R240" s="371">
        <v>0</v>
      </c>
      <c r="S240" s="372">
        <f t="shared" si="39"/>
        <v>6986488</v>
      </c>
      <c r="T240" s="350" t="s">
        <v>602</v>
      </c>
      <c r="U240" s="350"/>
      <c r="V240" s="350"/>
      <c r="W240" s="350"/>
      <c r="X240" s="347"/>
      <c r="Y240" s="347"/>
      <c r="Z240" s="347"/>
      <c r="AA240" s="363" t="e">
        <f t="shared" si="41"/>
        <v>#DIV/0!</v>
      </c>
      <c r="AB240" s="345">
        <v>6986488</v>
      </c>
      <c r="AC240" s="345">
        <v>-13512</v>
      </c>
      <c r="AD240" s="345">
        <v>99.80697142857143</v>
      </c>
      <c r="AE240" s="345">
        <v>100</v>
      </c>
      <c r="AF240" s="345">
        <v>25.413486853149443</v>
      </c>
      <c r="AG240" s="345">
        <v>0</v>
      </c>
      <c r="AH240" s="345">
        <v>0</v>
      </c>
      <c r="AI240" s="345">
        <v>0</v>
      </c>
      <c r="AJ240" s="345">
        <v>0</v>
      </c>
      <c r="AK240" s="345">
        <v>0</v>
      </c>
      <c r="AL240" s="346">
        <v>0</v>
      </c>
      <c r="AM240" s="346">
        <v>0</v>
      </c>
      <c r="AN240" s="346" t="s">
        <v>38</v>
      </c>
      <c r="AO240" s="346" t="s">
        <v>38</v>
      </c>
      <c r="AP240" s="346">
        <v>0</v>
      </c>
      <c r="AQ240" s="346">
        <v>6986488</v>
      </c>
      <c r="AR240" s="346" t="s">
        <v>193</v>
      </c>
      <c r="AS240" s="346">
        <v>25.413486853149443</v>
      </c>
    </row>
    <row r="241" spans="1:45" ht="21" customHeight="1" x14ac:dyDescent="0.15">
      <c r="A241" s="378">
        <v>231180206001</v>
      </c>
      <c r="B241" s="347" t="s">
        <v>283</v>
      </c>
      <c r="C241" s="347" t="s">
        <v>56</v>
      </c>
      <c r="D241" s="347" t="s">
        <v>71</v>
      </c>
      <c r="E241" s="347" t="s">
        <v>40</v>
      </c>
      <c r="F241" s="347" t="s">
        <v>61</v>
      </c>
      <c r="G241" s="350" t="s">
        <v>919</v>
      </c>
      <c r="H241" s="350" t="s">
        <v>888</v>
      </c>
      <c r="I241" s="350" t="s">
        <v>888</v>
      </c>
      <c r="J241" s="371">
        <v>1000</v>
      </c>
      <c r="K241" s="371">
        <v>567000</v>
      </c>
      <c r="L241" s="371">
        <v>0</v>
      </c>
      <c r="M241" s="371">
        <v>568000</v>
      </c>
      <c r="N241" s="371">
        <v>568799</v>
      </c>
      <c r="O241" s="384">
        <f t="shared" si="40"/>
        <v>1.0014066901408452</v>
      </c>
      <c r="P241" s="371">
        <v>0</v>
      </c>
      <c r="Q241" s="371">
        <v>0</v>
      </c>
      <c r="R241" s="371">
        <v>321229</v>
      </c>
      <c r="S241" s="372">
        <f t="shared" si="39"/>
        <v>247570</v>
      </c>
      <c r="T241" s="350" t="s">
        <v>920</v>
      </c>
      <c r="U241" s="350" t="s">
        <v>752</v>
      </c>
      <c r="V241" s="350" t="s">
        <v>889</v>
      </c>
      <c r="W241" s="366" t="s">
        <v>1041</v>
      </c>
      <c r="X241" s="366" t="s">
        <v>1041</v>
      </c>
      <c r="Y241" s="366" t="s">
        <v>1041</v>
      </c>
      <c r="Z241" s="366" t="s">
        <v>1041</v>
      </c>
      <c r="AA241" s="387" t="e">
        <f t="shared" si="41"/>
        <v>#VALUE!</v>
      </c>
      <c r="AB241" s="345">
        <v>568799</v>
      </c>
      <c r="AC241" s="345">
        <v>799</v>
      </c>
      <c r="AD241" s="345">
        <v>100.14066901408452</v>
      </c>
      <c r="AE241" s="345">
        <v>100</v>
      </c>
      <c r="AF241" s="345">
        <v>0.34494079545973672</v>
      </c>
      <c r="AG241" s="345">
        <v>0</v>
      </c>
      <c r="AH241" s="345">
        <v>322000</v>
      </c>
      <c r="AI241" s="345">
        <v>0</v>
      </c>
      <c r="AJ241" s="345">
        <v>322000</v>
      </c>
      <c r="AK241" s="345">
        <v>321229</v>
      </c>
      <c r="AL241" s="352">
        <v>0</v>
      </c>
      <c r="AM241" s="352">
        <v>0</v>
      </c>
      <c r="AN241" s="352">
        <v>99.760559006211182</v>
      </c>
      <c r="AO241" s="352">
        <v>100</v>
      </c>
      <c r="AP241" s="352">
        <v>0.17203507881314975</v>
      </c>
      <c r="AQ241" s="352">
        <v>247570</v>
      </c>
      <c r="AR241" s="352">
        <v>77.069629454376781</v>
      </c>
      <c r="AS241" s="352">
        <v>0.17290571664658697</v>
      </c>
    </row>
    <row r="242" spans="1:45" ht="21" customHeight="1" x14ac:dyDescent="0.15">
      <c r="A242" s="378">
        <v>231180207001</v>
      </c>
      <c r="B242" s="381" t="s">
        <v>283</v>
      </c>
      <c r="C242" s="381" t="s">
        <v>56</v>
      </c>
      <c r="D242" s="381" t="s">
        <v>366</v>
      </c>
      <c r="E242" s="381" t="s">
        <v>40</v>
      </c>
      <c r="F242" s="381" t="s">
        <v>61</v>
      </c>
      <c r="G242" s="350" t="s">
        <v>504</v>
      </c>
      <c r="H242" s="350" t="s">
        <v>434</v>
      </c>
      <c r="I242" s="350" t="s">
        <v>434</v>
      </c>
      <c r="J242" s="374">
        <v>0</v>
      </c>
      <c r="K242" s="374">
        <v>1288000</v>
      </c>
      <c r="L242" s="374">
        <v>0</v>
      </c>
      <c r="M242" s="374">
        <v>1288000</v>
      </c>
      <c r="N242" s="374">
        <v>1284621</v>
      </c>
      <c r="O242" s="384">
        <f t="shared" si="40"/>
        <v>0.99737655279503101</v>
      </c>
      <c r="P242" s="374">
        <v>0</v>
      </c>
      <c r="Q242" s="374">
        <v>0</v>
      </c>
      <c r="R242" s="374">
        <v>0</v>
      </c>
      <c r="S242" s="372">
        <f t="shared" si="39"/>
        <v>1284621</v>
      </c>
      <c r="T242" s="350" t="s">
        <v>505</v>
      </c>
      <c r="U242" s="350" t="s">
        <v>435</v>
      </c>
      <c r="V242" s="350"/>
      <c r="W242" s="350"/>
      <c r="X242" s="347"/>
      <c r="Y242" s="347"/>
      <c r="Z242" s="347"/>
      <c r="AA242" s="363" t="e">
        <f t="shared" si="41"/>
        <v>#DIV/0!</v>
      </c>
      <c r="AB242" s="349">
        <v>1284621</v>
      </c>
      <c r="AC242" s="349">
        <v>-3379</v>
      </c>
      <c r="AD242" s="349">
        <f>IF(OR(N242="", M242="", M242=0), "", N242/M242*100)</f>
        <v>99.737655279503102</v>
      </c>
      <c r="AE242" s="349">
        <f>IF(OR(N242="", AB242="", AB242=0), "", N242/AB242*100)</f>
        <v>100</v>
      </c>
      <c r="AF242" s="349" t="str">
        <f>IF(OR(N242="", N449="", N449=0), "", N242/N$71*100)</f>
        <v/>
      </c>
      <c r="AG242" s="349" t="s">
        <v>38</v>
      </c>
      <c r="AH242" s="349" t="s">
        <v>38</v>
      </c>
      <c r="AI242" s="349" t="s">
        <v>38</v>
      </c>
      <c r="AJ242" s="349" t="s">
        <v>38</v>
      </c>
      <c r="AK242" s="349" t="s">
        <v>38</v>
      </c>
      <c r="AL242" s="349" t="s">
        <v>38</v>
      </c>
      <c r="AM242" s="349" t="s">
        <v>38</v>
      </c>
      <c r="AN242" s="349" t="str">
        <f t="shared" ref="AN242:AN247" si="51">IF(OR(R242="", AJ242="", AJ242=0), "", R242/AJ242*100)</f>
        <v/>
      </c>
      <c r="AO242" s="349" t="str">
        <f t="shared" ref="AO242:AO247" si="52">IF(OR(R242="", AK242="", AK242=0), "", R242/AK242*100)</f>
        <v/>
      </c>
      <c r="AP242" s="349" t="str">
        <f>IF(OR(R242="", R449="", R449=0), "", R242/R$71*100)</f>
        <v/>
      </c>
      <c r="AQ242" s="349">
        <v>1284621</v>
      </c>
      <c r="AR242" s="349" t="str">
        <f t="shared" ref="AR242:AR247" si="53">IF(AQ242=0, 0, IF(AND(OR(N242="", N242=0), R242&lt;&gt;"", R242&lt;&gt;0), "皆減", IF(AND(OR(R242="", R242=0), N242&lt;&gt;"", N242&lt;&gt;0), "皆増", AQ242/R242*100)))</f>
        <v>皆増</v>
      </c>
      <c r="AS242" s="349" t="str">
        <f t="shared" ref="AS242:AS247" si="54">IF(AF242="", IF(AP242="", "", 0-AP242), IF(AP242="", AF242, AF242-AP242))</f>
        <v/>
      </c>
    </row>
    <row r="243" spans="1:45" ht="21" customHeight="1" x14ac:dyDescent="0.15">
      <c r="A243" s="378">
        <v>231180208001</v>
      </c>
      <c r="B243" s="381" t="s">
        <v>283</v>
      </c>
      <c r="C243" s="381" t="s">
        <v>56</v>
      </c>
      <c r="D243" s="381" t="s">
        <v>446</v>
      </c>
      <c r="E243" s="381" t="s">
        <v>40</v>
      </c>
      <c r="F243" s="381" t="s">
        <v>61</v>
      </c>
      <c r="G243" s="350" t="s">
        <v>506</v>
      </c>
      <c r="H243" s="350" t="s">
        <v>434</v>
      </c>
      <c r="I243" s="350" t="s">
        <v>434</v>
      </c>
      <c r="J243" s="374">
        <v>0</v>
      </c>
      <c r="K243" s="374">
        <v>7288000</v>
      </c>
      <c r="L243" s="374">
        <v>0</v>
      </c>
      <c r="M243" s="374">
        <v>7288000</v>
      </c>
      <c r="N243" s="374">
        <v>7455930</v>
      </c>
      <c r="O243" s="384">
        <f t="shared" si="40"/>
        <v>1.0230419868276619</v>
      </c>
      <c r="P243" s="374">
        <v>0</v>
      </c>
      <c r="Q243" s="374">
        <v>0</v>
      </c>
      <c r="R243" s="374">
        <v>0</v>
      </c>
      <c r="S243" s="372">
        <f t="shared" si="39"/>
        <v>7455930</v>
      </c>
      <c r="T243" s="350" t="s">
        <v>507</v>
      </c>
      <c r="U243" s="350" t="s">
        <v>435</v>
      </c>
      <c r="V243" s="350"/>
      <c r="W243" s="350"/>
      <c r="X243" s="347"/>
      <c r="Y243" s="347"/>
      <c r="Z243" s="347"/>
      <c r="AA243" s="363" t="e">
        <f t="shared" si="41"/>
        <v>#DIV/0!</v>
      </c>
      <c r="AB243" s="349">
        <v>7455930</v>
      </c>
      <c r="AC243" s="349">
        <v>167930</v>
      </c>
      <c r="AD243" s="349">
        <f>IF(OR(N243="", M243="", M243=0), "", N243/M243*100)</f>
        <v>102.30419868276618</v>
      </c>
      <c r="AE243" s="349">
        <f>IF(OR(N243="", AB243="", AB243=0), "", N243/AB243*100)</f>
        <v>100</v>
      </c>
      <c r="AF243" s="349" t="str">
        <f>IF(OR(N243="", N449="", N449=0), "", N243/N$71*100)</f>
        <v/>
      </c>
      <c r="AG243" s="349" t="s">
        <v>38</v>
      </c>
      <c r="AH243" s="349" t="s">
        <v>38</v>
      </c>
      <c r="AI243" s="349" t="s">
        <v>38</v>
      </c>
      <c r="AJ243" s="349" t="s">
        <v>38</v>
      </c>
      <c r="AK243" s="349" t="s">
        <v>38</v>
      </c>
      <c r="AL243" s="349" t="s">
        <v>38</v>
      </c>
      <c r="AM243" s="349" t="s">
        <v>38</v>
      </c>
      <c r="AN243" s="349" t="str">
        <f t="shared" si="51"/>
        <v/>
      </c>
      <c r="AO243" s="349" t="str">
        <f t="shared" si="52"/>
        <v/>
      </c>
      <c r="AP243" s="349" t="str">
        <f>IF(OR(R243="", R449="", R449=0), "", R243/R$71*100)</f>
        <v/>
      </c>
      <c r="AQ243" s="349">
        <v>7455930</v>
      </c>
      <c r="AR243" s="349" t="str">
        <f t="shared" si="53"/>
        <v>皆増</v>
      </c>
      <c r="AS243" s="349" t="str">
        <f t="shared" si="54"/>
        <v/>
      </c>
    </row>
    <row r="244" spans="1:45" ht="21" customHeight="1" x14ac:dyDescent="0.15">
      <c r="A244" s="378">
        <v>231190000000</v>
      </c>
      <c r="B244" s="380" t="s">
        <v>508</v>
      </c>
      <c r="C244" s="380" t="s">
        <v>38</v>
      </c>
      <c r="D244" s="380" t="s">
        <v>38</v>
      </c>
      <c r="E244" s="380" t="s">
        <v>38</v>
      </c>
      <c r="F244" s="380" t="s">
        <v>38</v>
      </c>
      <c r="G244" s="376" t="s">
        <v>509</v>
      </c>
      <c r="H244" s="376" t="s">
        <v>38</v>
      </c>
      <c r="I244" s="376" t="s">
        <v>38</v>
      </c>
      <c r="J244" s="373">
        <f>SUM(J245:J247)</f>
        <v>120000000</v>
      </c>
      <c r="K244" s="373">
        <f t="shared" ref="K244:R244" si="55">SUM(K245:K247)</f>
        <v>55586000</v>
      </c>
      <c r="L244" s="373">
        <f t="shared" si="55"/>
        <v>224590</v>
      </c>
      <c r="M244" s="373">
        <f t="shared" si="55"/>
        <v>175810590</v>
      </c>
      <c r="N244" s="373">
        <f t="shared" si="55"/>
        <v>175587182</v>
      </c>
      <c r="O244" s="383">
        <f t="shared" si="40"/>
        <v>0.99872926881139523</v>
      </c>
      <c r="P244" s="373">
        <f t="shared" si="55"/>
        <v>0</v>
      </c>
      <c r="Q244" s="373">
        <f t="shared" si="55"/>
        <v>0</v>
      </c>
      <c r="R244" s="373">
        <f t="shared" si="55"/>
        <v>337380958</v>
      </c>
      <c r="S244" s="370">
        <f t="shared" si="39"/>
        <v>-161793776</v>
      </c>
      <c r="T244" s="351"/>
      <c r="U244" s="351"/>
      <c r="V244" s="351"/>
      <c r="W244" s="351"/>
      <c r="X244" s="361"/>
      <c r="Y244" s="361"/>
      <c r="Z244" s="361"/>
      <c r="AA244" s="386" t="e">
        <f t="shared" si="41"/>
        <v>#DIV/0!</v>
      </c>
      <c r="AB244" s="348">
        <f t="shared" ref="AB244:AK244" si="56">SUM(AB245:AB247)</f>
        <v>175587182</v>
      </c>
      <c r="AC244" s="348">
        <f t="shared" si="56"/>
        <v>-223408</v>
      </c>
      <c r="AD244" s="348">
        <f t="shared" si="56"/>
        <v>200.09011512170395</v>
      </c>
      <c r="AE244" s="348">
        <f t="shared" si="56"/>
        <v>300</v>
      </c>
      <c r="AF244" s="348">
        <f t="shared" si="56"/>
        <v>0</v>
      </c>
      <c r="AG244" s="348">
        <f t="shared" si="56"/>
        <v>120000000</v>
      </c>
      <c r="AH244" s="348">
        <f t="shared" si="56"/>
        <v>214251000</v>
      </c>
      <c r="AI244" s="348">
        <f t="shared" si="56"/>
        <v>3129421</v>
      </c>
      <c r="AJ244" s="348">
        <f t="shared" si="56"/>
        <v>337380421</v>
      </c>
      <c r="AK244" s="348">
        <f t="shared" si="56"/>
        <v>337380958</v>
      </c>
      <c r="AL244" s="348">
        <v>0</v>
      </c>
      <c r="AM244" s="348">
        <v>0</v>
      </c>
      <c r="AN244" s="348">
        <f t="shared" si="51"/>
        <v>100.00015916750546</v>
      </c>
      <c r="AO244" s="348">
        <f t="shared" si="52"/>
        <v>100</v>
      </c>
      <c r="AP244" s="348" t="str">
        <f>IF(OR(R244="", R449="", R449=0), "", R244/R$71*100)</f>
        <v/>
      </c>
      <c r="AQ244" s="348">
        <v>-161793776</v>
      </c>
      <c r="AR244" s="348">
        <f t="shared" si="53"/>
        <v>-47.95581142430688</v>
      </c>
      <c r="AS244" s="348">
        <f t="shared" si="54"/>
        <v>0</v>
      </c>
    </row>
    <row r="245" spans="1:45" ht="21" customHeight="1" x14ac:dyDescent="0.15">
      <c r="A245" s="378">
        <v>231190101001</v>
      </c>
      <c r="B245" s="381" t="s">
        <v>508</v>
      </c>
      <c r="C245" s="381" t="s">
        <v>40</v>
      </c>
      <c r="D245" s="381" t="s">
        <v>40</v>
      </c>
      <c r="E245" s="381" t="s">
        <v>40</v>
      </c>
      <c r="F245" s="381" t="s">
        <v>61</v>
      </c>
      <c r="G245" s="350" t="s">
        <v>510</v>
      </c>
      <c r="H245" s="350" t="s">
        <v>434</v>
      </c>
      <c r="I245" s="350" t="s">
        <v>434</v>
      </c>
      <c r="J245" s="374">
        <v>120000000</v>
      </c>
      <c r="K245" s="374">
        <v>55362000</v>
      </c>
      <c r="L245" s="374">
        <v>0</v>
      </c>
      <c r="M245" s="374">
        <v>175362000</v>
      </c>
      <c r="N245" s="374">
        <v>175362592</v>
      </c>
      <c r="O245" s="384">
        <f t="shared" si="40"/>
        <v>1.0000033758739066</v>
      </c>
      <c r="P245" s="374">
        <v>0</v>
      </c>
      <c r="Q245" s="374">
        <v>0</v>
      </c>
      <c r="R245" s="374">
        <v>334251537</v>
      </c>
      <c r="S245" s="372">
        <f t="shared" si="39"/>
        <v>-158888945</v>
      </c>
      <c r="T245" s="350" t="s">
        <v>511</v>
      </c>
      <c r="U245" s="350" t="s">
        <v>435</v>
      </c>
      <c r="V245" s="350"/>
      <c r="W245" s="350"/>
      <c r="X245" s="347"/>
      <c r="Y245" s="347"/>
      <c r="Z245" s="347"/>
      <c r="AA245" s="363" t="e">
        <f t="shared" si="41"/>
        <v>#DIV/0!</v>
      </c>
      <c r="AB245" s="349">
        <v>175362592</v>
      </c>
      <c r="AC245" s="349">
        <v>592</v>
      </c>
      <c r="AD245" s="349">
        <f>IF(OR(N245="", M245="", M245=0), "", N245/M245*100)</f>
        <v>100.00033758739066</v>
      </c>
      <c r="AE245" s="349">
        <f>IF(OR(N245="", AB245="", AB245=0), "", N245/AB245*100)</f>
        <v>100</v>
      </c>
      <c r="AF245" s="349" t="str">
        <f>IF(OR(N245="", N449="", N449=0), "", N245/N$71*100)</f>
        <v/>
      </c>
      <c r="AG245" s="349">
        <v>120000000</v>
      </c>
      <c r="AH245" s="349">
        <v>214251000</v>
      </c>
      <c r="AI245" s="349">
        <v>0</v>
      </c>
      <c r="AJ245" s="349">
        <v>334251000</v>
      </c>
      <c r="AK245" s="349">
        <v>334251537</v>
      </c>
      <c r="AL245" s="349">
        <v>0</v>
      </c>
      <c r="AM245" s="349">
        <v>0</v>
      </c>
      <c r="AN245" s="349">
        <f t="shared" si="51"/>
        <v>100.00016065770933</v>
      </c>
      <c r="AO245" s="349">
        <f t="shared" si="52"/>
        <v>100</v>
      </c>
      <c r="AP245" s="349" t="str">
        <f>IF(OR(R245="", R449="", R449=0), "", R245/R$71*100)</f>
        <v/>
      </c>
      <c r="AQ245" s="349">
        <v>-158888945</v>
      </c>
      <c r="AR245" s="349">
        <f t="shared" si="53"/>
        <v>-47.535741024879712</v>
      </c>
      <c r="AS245" s="349" t="str">
        <f t="shared" si="54"/>
        <v/>
      </c>
    </row>
    <row r="246" spans="1:45" ht="21" customHeight="1" x14ac:dyDescent="0.15">
      <c r="A246" s="378">
        <v>231190101002</v>
      </c>
      <c r="B246" s="381" t="s">
        <v>508</v>
      </c>
      <c r="C246" s="381" t="s">
        <v>40</v>
      </c>
      <c r="D246" s="381" t="s">
        <v>40</v>
      </c>
      <c r="E246" s="381" t="s">
        <v>40</v>
      </c>
      <c r="F246" s="381" t="s">
        <v>124</v>
      </c>
      <c r="G246" s="350" t="s">
        <v>512</v>
      </c>
      <c r="H246" s="350" t="s">
        <v>434</v>
      </c>
      <c r="I246" s="350" t="s">
        <v>434</v>
      </c>
      <c r="J246" s="374">
        <v>0</v>
      </c>
      <c r="K246" s="374">
        <v>164000</v>
      </c>
      <c r="L246" s="374">
        <v>164590</v>
      </c>
      <c r="M246" s="374">
        <v>328590</v>
      </c>
      <c r="N246" s="374">
        <v>164590</v>
      </c>
      <c r="O246" s="384">
        <f t="shared" si="40"/>
        <v>0.50089777534313273</v>
      </c>
      <c r="P246" s="374">
        <v>0</v>
      </c>
      <c r="Q246" s="374">
        <v>0</v>
      </c>
      <c r="R246" s="374">
        <v>1106500</v>
      </c>
      <c r="S246" s="372">
        <f t="shared" si="39"/>
        <v>-941910</v>
      </c>
      <c r="T246" s="350" t="s">
        <v>513</v>
      </c>
      <c r="U246" s="350" t="s">
        <v>435</v>
      </c>
      <c r="V246" s="350"/>
      <c r="W246" s="350"/>
      <c r="X246" s="347"/>
      <c r="Y246" s="347"/>
      <c r="Z246" s="347"/>
      <c r="AA246" s="363" t="e">
        <f t="shared" si="41"/>
        <v>#DIV/0!</v>
      </c>
      <c r="AB246" s="349">
        <v>164590</v>
      </c>
      <c r="AC246" s="349">
        <v>-164000</v>
      </c>
      <c r="AD246" s="349">
        <f>IF(OR(N246="", M246="", M246=0), "", N246/M246*100)</f>
        <v>50.089777534313271</v>
      </c>
      <c r="AE246" s="349">
        <f>IF(OR(N246="", AB246="", AB246=0), "", N246/AB246*100)</f>
        <v>100</v>
      </c>
      <c r="AF246" s="349" t="str">
        <f>IF(OR(N246="", N449="", N449=0), "", N246/N$71*100)</f>
        <v/>
      </c>
      <c r="AG246" s="349">
        <v>0</v>
      </c>
      <c r="AH246" s="349">
        <v>0</v>
      </c>
      <c r="AI246" s="349">
        <v>1106500</v>
      </c>
      <c r="AJ246" s="349">
        <v>1106500</v>
      </c>
      <c r="AK246" s="349">
        <v>1106500</v>
      </c>
      <c r="AL246" s="349">
        <v>0</v>
      </c>
      <c r="AM246" s="349">
        <v>0</v>
      </c>
      <c r="AN246" s="349">
        <f t="shared" si="51"/>
        <v>100</v>
      </c>
      <c r="AO246" s="349">
        <f t="shared" si="52"/>
        <v>100</v>
      </c>
      <c r="AP246" s="349" t="str">
        <f>IF(OR(R246="", R449="", R449=0), "", R246/R$71*100)</f>
        <v/>
      </c>
      <c r="AQ246" s="349">
        <v>-941910</v>
      </c>
      <c r="AR246" s="349">
        <f t="shared" si="53"/>
        <v>-85.12516945323091</v>
      </c>
      <c r="AS246" s="349" t="str">
        <f t="shared" si="54"/>
        <v/>
      </c>
    </row>
    <row r="247" spans="1:45" ht="21" customHeight="1" x14ac:dyDescent="0.15">
      <c r="A247" s="378">
        <v>231190101003</v>
      </c>
      <c r="B247" s="381" t="s">
        <v>508</v>
      </c>
      <c r="C247" s="381" t="s">
        <v>40</v>
      </c>
      <c r="D247" s="381" t="s">
        <v>40</v>
      </c>
      <c r="E247" s="381" t="s">
        <v>40</v>
      </c>
      <c r="F247" s="381" t="s">
        <v>44</v>
      </c>
      <c r="G247" s="350" t="s">
        <v>514</v>
      </c>
      <c r="H247" s="350" t="s">
        <v>434</v>
      </c>
      <c r="I247" s="350" t="s">
        <v>434</v>
      </c>
      <c r="J247" s="374">
        <v>0</v>
      </c>
      <c r="K247" s="374">
        <v>60000</v>
      </c>
      <c r="L247" s="374">
        <v>60000</v>
      </c>
      <c r="M247" s="374">
        <v>120000</v>
      </c>
      <c r="N247" s="374">
        <v>60000</v>
      </c>
      <c r="O247" s="384">
        <f t="shared" si="40"/>
        <v>0.5</v>
      </c>
      <c r="P247" s="374">
        <v>0</v>
      </c>
      <c r="Q247" s="374">
        <v>0</v>
      </c>
      <c r="R247" s="374">
        <v>2022921</v>
      </c>
      <c r="S247" s="372">
        <f t="shared" si="39"/>
        <v>-1962921</v>
      </c>
      <c r="T247" s="350" t="s">
        <v>515</v>
      </c>
      <c r="U247" s="350" t="s">
        <v>435</v>
      </c>
      <c r="V247" s="350"/>
      <c r="W247" s="350"/>
      <c r="X247" s="347"/>
      <c r="Y247" s="347"/>
      <c r="Z247" s="347"/>
      <c r="AA247" s="363" t="e">
        <f t="shared" si="41"/>
        <v>#DIV/0!</v>
      </c>
      <c r="AB247" s="349">
        <v>60000</v>
      </c>
      <c r="AC247" s="349">
        <v>-60000</v>
      </c>
      <c r="AD247" s="349">
        <f>IF(OR(N247="", M247="", M247=0), "", N247/M247*100)</f>
        <v>50</v>
      </c>
      <c r="AE247" s="349">
        <f>IF(OR(N247="", AB247="", AB247=0), "", N247/AB247*100)</f>
        <v>100</v>
      </c>
      <c r="AF247" s="349" t="str">
        <f>IF(OR(N247="", N449="", N449=0), "", N247/N$71*100)</f>
        <v/>
      </c>
      <c r="AG247" s="349">
        <v>0</v>
      </c>
      <c r="AH247" s="349">
        <v>0</v>
      </c>
      <c r="AI247" s="349">
        <v>2022921</v>
      </c>
      <c r="AJ247" s="349">
        <v>2022921</v>
      </c>
      <c r="AK247" s="349">
        <v>2022921</v>
      </c>
      <c r="AL247" s="349">
        <v>0</v>
      </c>
      <c r="AM247" s="349">
        <v>0</v>
      </c>
      <c r="AN247" s="349">
        <f t="shared" si="51"/>
        <v>100</v>
      </c>
      <c r="AO247" s="349">
        <f t="shared" si="52"/>
        <v>100</v>
      </c>
      <c r="AP247" s="349" t="str">
        <f>IF(OR(R247="", R449="", R449=0), "", R247/R$71*100)</f>
        <v/>
      </c>
      <c r="AQ247" s="349">
        <v>-1962921</v>
      </c>
      <c r="AR247" s="349">
        <f t="shared" si="53"/>
        <v>-97.033991935424069</v>
      </c>
      <c r="AS247" s="349" t="str">
        <f t="shared" si="54"/>
        <v/>
      </c>
    </row>
    <row r="248" spans="1:45" ht="21" customHeight="1" x14ac:dyDescent="0.15">
      <c r="A248" s="378">
        <v>231200000000</v>
      </c>
      <c r="B248" s="379" t="s">
        <v>82</v>
      </c>
      <c r="C248" s="379" t="s">
        <v>38</v>
      </c>
      <c r="D248" s="379" t="s">
        <v>38</v>
      </c>
      <c r="E248" s="379" t="s">
        <v>38</v>
      </c>
      <c r="F248" s="379" t="s">
        <v>38</v>
      </c>
      <c r="G248" s="376" t="s">
        <v>83</v>
      </c>
      <c r="H248" s="376" t="s">
        <v>38</v>
      </c>
      <c r="I248" s="376" t="s">
        <v>38</v>
      </c>
      <c r="J248" s="369">
        <v>49624000</v>
      </c>
      <c r="K248" s="369">
        <v>2466000</v>
      </c>
      <c r="L248" s="369">
        <v>0</v>
      </c>
      <c r="M248" s="369">
        <v>52090000</v>
      </c>
      <c r="N248" s="369">
        <v>56469140</v>
      </c>
      <c r="O248" s="383">
        <f t="shared" si="40"/>
        <v>1.0840687272029181</v>
      </c>
      <c r="P248" s="369">
        <f>SUM(P249:P307)</f>
        <v>0</v>
      </c>
      <c r="Q248" s="369">
        <f>SUM(Q249:Q307)</f>
        <v>0</v>
      </c>
      <c r="R248" s="369">
        <v>48825516</v>
      </c>
      <c r="S248" s="370">
        <f t="shared" si="39"/>
        <v>7643624</v>
      </c>
      <c r="T248" s="351"/>
      <c r="U248" s="351"/>
      <c r="V248" s="351"/>
      <c r="W248" s="351"/>
      <c r="X248" s="361"/>
      <c r="Y248" s="361"/>
      <c r="Z248" s="361"/>
      <c r="AA248" s="386" t="e">
        <f t="shared" si="41"/>
        <v>#DIV/0!</v>
      </c>
      <c r="AB248" s="342">
        <f t="shared" ref="AB248:AK248" si="57">SUM(AB249:AB307)</f>
        <v>53946135</v>
      </c>
      <c r="AC248" s="342">
        <f t="shared" si="57"/>
        <v>2877135</v>
      </c>
      <c r="AD248" s="342">
        <f t="shared" si="57"/>
        <v>5625.7671112356593</v>
      </c>
      <c r="AE248" s="342">
        <f t="shared" si="57"/>
        <v>5300</v>
      </c>
      <c r="AF248" s="342">
        <f t="shared" si="57"/>
        <v>124.46804465154912</v>
      </c>
      <c r="AG248" s="342">
        <f t="shared" si="57"/>
        <v>49280000</v>
      </c>
      <c r="AH248" s="342">
        <f t="shared" si="57"/>
        <v>-4357000</v>
      </c>
      <c r="AI248" s="342">
        <f t="shared" si="57"/>
        <v>0</v>
      </c>
      <c r="AJ248" s="342">
        <f t="shared" si="57"/>
        <v>44923000</v>
      </c>
      <c r="AK248" s="342">
        <f t="shared" si="57"/>
        <v>46325084</v>
      </c>
      <c r="AL248" s="343">
        <v>0</v>
      </c>
      <c r="AM248" s="343">
        <v>0</v>
      </c>
      <c r="AN248" s="343">
        <v>102.63617912077909</v>
      </c>
      <c r="AO248" s="343">
        <v>100</v>
      </c>
      <c r="AP248" s="343">
        <v>12.078468226980007</v>
      </c>
      <c r="AQ248" s="343">
        <v>930535</v>
      </c>
      <c r="AR248" s="343">
        <v>4.125941980751886</v>
      </c>
      <c r="AS248" s="343">
        <v>2.1629839501238983</v>
      </c>
    </row>
    <row r="249" spans="1:45" ht="21" customHeight="1" x14ac:dyDescent="0.15">
      <c r="A249" s="378">
        <v>231200101001</v>
      </c>
      <c r="B249" s="347" t="s">
        <v>82</v>
      </c>
      <c r="C249" s="347" t="s">
        <v>40</v>
      </c>
      <c r="D249" s="347" t="s">
        <v>40</v>
      </c>
      <c r="E249" s="347" t="s">
        <v>40</v>
      </c>
      <c r="F249" s="347" t="s">
        <v>61</v>
      </c>
      <c r="G249" s="350" t="s">
        <v>733</v>
      </c>
      <c r="H249" s="350" t="s">
        <v>622</v>
      </c>
      <c r="I249" s="350" t="s">
        <v>622</v>
      </c>
      <c r="J249" s="371">
        <v>2800000</v>
      </c>
      <c r="K249" s="371">
        <v>0</v>
      </c>
      <c r="L249" s="371">
        <v>0</v>
      </c>
      <c r="M249" s="371">
        <v>2800000</v>
      </c>
      <c r="N249" s="371">
        <v>4250987</v>
      </c>
      <c r="O249" s="384">
        <f t="shared" si="40"/>
        <v>1.5182096428571428</v>
      </c>
      <c r="P249" s="371">
        <v>0</v>
      </c>
      <c r="Q249" s="371">
        <v>0</v>
      </c>
      <c r="R249" s="371">
        <v>1548441</v>
      </c>
      <c r="S249" s="372">
        <f t="shared" ref="S249:S253" si="58">N249-R249</f>
        <v>2702546</v>
      </c>
      <c r="T249" s="350" t="s">
        <v>734</v>
      </c>
      <c r="U249" s="350" t="s">
        <v>1041</v>
      </c>
      <c r="V249" s="350" t="s">
        <v>735</v>
      </c>
      <c r="W249" s="350" t="s">
        <v>1041</v>
      </c>
      <c r="X249" s="347"/>
      <c r="Y249" s="347"/>
      <c r="Z249" s="347"/>
      <c r="AA249" s="363" t="e">
        <f t="shared" si="41"/>
        <v>#DIV/0!</v>
      </c>
      <c r="AB249" s="345">
        <v>4250987</v>
      </c>
      <c r="AC249" s="345">
        <v>1450987</v>
      </c>
      <c r="AD249" s="345">
        <v>151.82096428571427</v>
      </c>
      <c r="AE249" s="345">
        <v>100</v>
      </c>
      <c r="AF249" s="345">
        <v>0.42987800846951252</v>
      </c>
      <c r="AG249" s="345">
        <v>2500000</v>
      </c>
      <c r="AH249" s="345">
        <v>-890000</v>
      </c>
      <c r="AI249" s="345">
        <v>0</v>
      </c>
      <c r="AJ249" s="345">
        <v>1610000</v>
      </c>
      <c r="AK249" s="345">
        <v>1548441</v>
      </c>
      <c r="AL249" s="346">
        <v>0</v>
      </c>
      <c r="AM249" s="346">
        <v>0</v>
      </c>
      <c r="AN249" s="346">
        <v>96.176459627329194</v>
      </c>
      <c r="AO249" s="346">
        <v>100</v>
      </c>
      <c r="AP249" s="346">
        <v>0.16248023937830403</v>
      </c>
      <c r="AQ249" s="346">
        <v>2702546</v>
      </c>
      <c r="AR249" s="346">
        <v>174.53335322430755</v>
      </c>
      <c r="AS249" s="346">
        <v>0.26739776909120849</v>
      </c>
    </row>
    <row r="250" spans="1:45" ht="21" customHeight="1" x14ac:dyDescent="0.15">
      <c r="A250" s="378">
        <v>231200201001</v>
      </c>
      <c r="B250" s="347" t="s">
        <v>82</v>
      </c>
      <c r="C250" s="347" t="s">
        <v>56</v>
      </c>
      <c r="D250" s="347" t="s">
        <v>40</v>
      </c>
      <c r="E250" s="347" t="s">
        <v>40</v>
      </c>
      <c r="F250" s="347" t="s">
        <v>61</v>
      </c>
      <c r="G250" s="350" t="s">
        <v>312</v>
      </c>
      <c r="H250" s="350" t="s">
        <v>313</v>
      </c>
      <c r="I250" s="350" t="s">
        <v>313</v>
      </c>
      <c r="J250" s="371">
        <v>1000</v>
      </c>
      <c r="K250" s="371">
        <v>0</v>
      </c>
      <c r="L250" s="371">
        <v>0</v>
      </c>
      <c r="M250" s="371">
        <v>1000</v>
      </c>
      <c r="N250" s="371">
        <v>0</v>
      </c>
      <c r="O250" s="384">
        <f t="shared" ref="O250:O308" si="59">N250/M250</f>
        <v>0</v>
      </c>
      <c r="P250" s="371">
        <v>0</v>
      </c>
      <c r="Q250" s="371">
        <v>0</v>
      </c>
      <c r="R250" s="371">
        <v>1</v>
      </c>
      <c r="S250" s="371">
        <f t="shared" si="58"/>
        <v>-1</v>
      </c>
      <c r="T250" s="350" t="s">
        <v>314</v>
      </c>
      <c r="U250" s="350" t="s">
        <v>315</v>
      </c>
      <c r="V250" s="350" t="s">
        <v>316</v>
      </c>
      <c r="W250" s="350" t="s">
        <v>1033</v>
      </c>
      <c r="X250" s="350" t="s">
        <v>1033</v>
      </c>
      <c r="Y250" s="350" t="s">
        <v>1033</v>
      </c>
      <c r="Z250" s="350" t="s">
        <v>1033</v>
      </c>
      <c r="AA250" s="363" t="e">
        <f t="shared" si="41"/>
        <v>#VALUE!</v>
      </c>
      <c r="AB250" s="345">
        <v>0</v>
      </c>
      <c r="AC250" s="345">
        <v>-1000</v>
      </c>
      <c r="AD250" s="345">
        <v>0</v>
      </c>
      <c r="AE250" s="345" t="s">
        <v>38</v>
      </c>
      <c r="AF250" s="345">
        <v>0</v>
      </c>
      <c r="AG250" s="345">
        <v>1000</v>
      </c>
      <c r="AH250" s="345">
        <v>0</v>
      </c>
      <c r="AI250" s="345">
        <v>0</v>
      </c>
      <c r="AJ250" s="345">
        <v>1000</v>
      </c>
      <c r="AK250" s="345">
        <v>1</v>
      </c>
      <c r="AL250" s="345">
        <v>0</v>
      </c>
      <c r="AM250" s="345">
        <v>0</v>
      </c>
      <c r="AN250" s="345">
        <v>0.1</v>
      </c>
      <c r="AO250" s="345">
        <v>100</v>
      </c>
      <c r="AP250" s="345">
        <v>7.5754821036810784E-5</v>
      </c>
      <c r="AQ250" s="345">
        <v>-1</v>
      </c>
      <c r="AR250" s="345" t="s">
        <v>179</v>
      </c>
      <c r="AS250" s="345">
        <v>-7.5754821036810784E-5</v>
      </c>
    </row>
    <row r="251" spans="1:45" ht="21" customHeight="1" x14ac:dyDescent="0.15">
      <c r="A251" s="378">
        <v>231200301001</v>
      </c>
      <c r="B251" s="381" t="s">
        <v>82</v>
      </c>
      <c r="C251" s="381" t="s">
        <v>64</v>
      </c>
      <c r="D251" s="381" t="s">
        <v>40</v>
      </c>
      <c r="E251" s="381" t="s">
        <v>40</v>
      </c>
      <c r="F251" s="381" t="s">
        <v>61</v>
      </c>
      <c r="G251" s="350" t="s">
        <v>516</v>
      </c>
      <c r="H251" s="350" t="s">
        <v>434</v>
      </c>
      <c r="I251" s="350" t="s">
        <v>434</v>
      </c>
      <c r="J251" s="374">
        <v>2024000</v>
      </c>
      <c r="K251" s="374">
        <v>-496000</v>
      </c>
      <c r="L251" s="374">
        <v>0</v>
      </c>
      <c r="M251" s="374">
        <v>1528000</v>
      </c>
      <c r="N251" s="374">
        <v>1528986</v>
      </c>
      <c r="O251" s="384">
        <f t="shared" si="59"/>
        <v>1.0006452879581151</v>
      </c>
      <c r="P251" s="374">
        <v>0</v>
      </c>
      <c r="Q251" s="374">
        <v>0</v>
      </c>
      <c r="R251" s="374">
        <v>24000</v>
      </c>
      <c r="S251" s="372">
        <f t="shared" si="58"/>
        <v>1504986</v>
      </c>
      <c r="T251" s="350" t="s">
        <v>517</v>
      </c>
      <c r="U251" s="350" t="s">
        <v>435</v>
      </c>
      <c r="V251" s="350"/>
      <c r="W251" s="350"/>
      <c r="X251" s="347"/>
      <c r="Y251" s="347"/>
      <c r="Z251" s="347"/>
      <c r="AA251" s="363" t="e">
        <f t="shared" ref="AA251:AA309" si="60">N251/Y251</f>
        <v>#DIV/0!</v>
      </c>
      <c r="AB251" s="349">
        <v>1528986</v>
      </c>
      <c r="AC251" s="349">
        <v>986</v>
      </c>
      <c r="AD251" s="349">
        <f>IF(OR(N251="", M251="", M251=0), "", N251/M251*100)</f>
        <v>100.06452879581151</v>
      </c>
      <c r="AE251" s="349">
        <f>IF(OR(N251="", AB251="", AB251=0), "", N251/AB251*100)</f>
        <v>100</v>
      </c>
      <c r="AF251" s="349" t="str">
        <f>IF(OR(N251="", N459="", N459=0), "", N251/N$71*100)</f>
        <v/>
      </c>
      <c r="AG251" s="349">
        <v>5030000</v>
      </c>
      <c r="AH251" s="349">
        <v>-5000000</v>
      </c>
      <c r="AI251" s="349">
        <v>0</v>
      </c>
      <c r="AJ251" s="349">
        <v>30000</v>
      </c>
      <c r="AK251" s="349">
        <v>24000</v>
      </c>
      <c r="AL251" s="349">
        <v>0</v>
      </c>
      <c r="AM251" s="349">
        <v>0</v>
      </c>
      <c r="AN251" s="349">
        <f>IF(OR(R251="", AJ251="", AJ251=0), "", R251/AJ251*100)</f>
        <v>80</v>
      </c>
      <c r="AO251" s="349">
        <f>IF(OR(R251="", AK251="", AK251=0), "", R251/AK251*100)</f>
        <v>100</v>
      </c>
      <c r="AP251" s="349" t="str">
        <f>IF(OR(R251="", R459="", R459=0), "", R251/R$71*100)</f>
        <v/>
      </c>
      <c r="AQ251" s="349">
        <v>1504986</v>
      </c>
      <c r="AR251" s="349">
        <f>IF(AQ251=0, 0, IF(AND(OR(N251="", N251=0), R251&lt;&gt;"", R251&lt;&gt;0), "皆減", IF(AND(OR(R251="", R251=0), N251&lt;&gt;"", N251&lt;&gt;0), "皆増", AQ251/R251*100)))</f>
        <v>6270.7749999999996</v>
      </c>
      <c r="AS251" s="349" t="str">
        <f>IF(AF251="", IF(AP251="", "", 0-AP251), IF(AP251="", AF251, AF251-AP251))</f>
        <v/>
      </c>
    </row>
    <row r="252" spans="1:45" ht="21" customHeight="1" x14ac:dyDescent="0.15">
      <c r="A252" s="378">
        <v>231200302001</v>
      </c>
      <c r="B252" s="347" t="s">
        <v>82</v>
      </c>
      <c r="C252" s="347" t="s">
        <v>64</v>
      </c>
      <c r="D252" s="347" t="s">
        <v>56</v>
      </c>
      <c r="E252" s="347" t="s">
        <v>40</v>
      </c>
      <c r="F252" s="347" t="s">
        <v>61</v>
      </c>
      <c r="G252" s="350" t="s">
        <v>921</v>
      </c>
      <c r="H252" s="350" t="s">
        <v>888</v>
      </c>
      <c r="I252" s="350" t="s">
        <v>888</v>
      </c>
      <c r="J252" s="371">
        <v>17525000</v>
      </c>
      <c r="K252" s="371">
        <v>0</v>
      </c>
      <c r="L252" s="371">
        <v>0</v>
      </c>
      <c r="M252" s="371">
        <v>17525000</v>
      </c>
      <c r="N252" s="371">
        <v>17525000</v>
      </c>
      <c r="O252" s="384">
        <f t="shared" si="59"/>
        <v>1</v>
      </c>
      <c r="P252" s="371">
        <v>0</v>
      </c>
      <c r="Q252" s="371">
        <v>0</v>
      </c>
      <c r="R252" s="371">
        <v>16284700</v>
      </c>
      <c r="S252" s="372">
        <f t="shared" si="58"/>
        <v>1240300</v>
      </c>
      <c r="T252" s="358" t="s">
        <v>922</v>
      </c>
      <c r="U252" s="350" t="s">
        <v>752</v>
      </c>
      <c r="V252" s="350" t="s">
        <v>889</v>
      </c>
      <c r="W252" s="366" t="s">
        <v>1041</v>
      </c>
      <c r="X252" s="366" t="s">
        <v>1041</v>
      </c>
      <c r="Y252" s="366" t="s">
        <v>1041</v>
      </c>
      <c r="Z252" s="366" t="s">
        <v>1041</v>
      </c>
      <c r="AA252" s="387" t="e">
        <f t="shared" si="60"/>
        <v>#VALUE!</v>
      </c>
      <c r="AB252" s="345">
        <v>17525000</v>
      </c>
      <c r="AC252" s="345">
        <v>0</v>
      </c>
      <c r="AD252" s="345">
        <v>100</v>
      </c>
      <c r="AE252" s="345">
        <v>100</v>
      </c>
      <c r="AF252" s="345">
        <v>10.627809543321781</v>
      </c>
      <c r="AG252" s="345">
        <v>16285000</v>
      </c>
      <c r="AH252" s="345">
        <v>0</v>
      </c>
      <c r="AI252" s="345">
        <v>0</v>
      </c>
      <c r="AJ252" s="345">
        <v>16285000</v>
      </c>
      <c r="AK252" s="345">
        <v>16284700</v>
      </c>
      <c r="AL252" s="352">
        <v>0</v>
      </c>
      <c r="AM252" s="352">
        <v>0</v>
      </c>
      <c r="AN252" s="352">
        <v>99.998157813939201</v>
      </c>
      <c r="AO252" s="352">
        <v>100</v>
      </c>
      <c r="AP252" s="352">
        <v>8.7213160952108915</v>
      </c>
      <c r="AQ252" s="352">
        <v>1240300</v>
      </c>
      <c r="AR252" s="352">
        <v>7.6163515447014678</v>
      </c>
      <c r="AS252" s="352">
        <v>1.9064934481108899</v>
      </c>
    </row>
    <row r="253" spans="1:45" ht="21" customHeight="1" x14ac:dyDescent="0.15">
      <c r="A253" s="378">
        <v>231200303001</v>
      </c>
      <c r="B253" s="347" t="s">
        <v>82</v>
      </c>
      <c r="C253" s="347" t="s">
        <v>64</v>
      </c>
      <c r="D253" s="347" t="s">
        <v>64</v>
      </c>
      <c r="E253" s="347" t="s">
        <v>40</v>
      </c>
      <c r="F253" s="347" t="s">
        <v>61</v>
      </c>
      <c r="G253" s="350" t="s">
        <v>603</v>
      </c>
      <c r="H253" s="350" t="s">
        <v>552</v>
      </c>
      <c r="I253" s="350" t="s">
        <v>552</v>
      </c>
      <c r="J253" s="371">
        <v>0</v>
      </c>
      <c r="K253" s="371">
        <v>0</v>
      </c>
      <c r="L253" s="371">
        <v>0</v>
      </c>
      <c r="M253" s="371">
        <v>0</v>
      </c>
      <c r="N253" s="371">
        <v>0</v>
      </c>
      <c r="O253" s="384" t="e">
        <f t="shared" si="59"/>
        <v>#DIV/0!</v>
      </c>
      <c r="P253" s="371">
        <v>0</v>
      </c>
      <c r="Q253" s="371">
        <v>0</v>
      </c>
      <c r="R253" s="371">
        <v>940000</v>
      </c>
      <c r="S253" s="372">
        <f t="shared" si="58"/>
        <v>-940000</v>
      </c>
      <c r="T253" s="350" t="s">
        <v>1060</v>
      </c>
      <c r="U253" s="350"/>
      <c r="V253" s="350" t="s">
        <v>604</v>
      </c>
      <c r="W253" s="350"/>
      <c r="X253" s="347"/>
      <c r="Y253" s="347"/>
      <c r="Z253" s="347"/>
      <c r="AA253" s="363" t="e">
        <f t="shared" si="60"/>
        <v>#DIV/0!</v>
      </c>
      <c r="AB253" s="345">
        <v>0</v>
      </c>
      <c r="AC253" s="345">
        <v>0</v>
      </c>
      <c r="AD253" s="345" t="s">
        <v>38</v>
      </c>
      <c r="AE253" s="345" t="s">
        <v>38</v>
      </c>
      <c r="AF253" s="345">
        <v>0</v>
      </c>
      <c r="AG253" s="345">
        <v>940000</v>
      </c>
      <c r="AH253" s="345">
        <v>0</v>
      </c>
      <c r="AI253" s="345">
        <v>0</v>
      </c>
      <c r="AJ253" s="345">
        <v>940000</v>
      </c>
      <c r="AK253" s="345">
        <v>940000</v>
      </c>
      <c r="AL253" s="346">
        <v>0</v>
      </c>
      <c r="AM253" s="346">
        <v>0</v>
      </c>
      <c r="AN253" s="346">
        <v>100</v>
      </c>
      <c r="AO253" s="346">
        <v>100</v>
      </c>
      <c r="AP253" s="346">
        <v>3.9932712529755179</v>
      </c>
      <c r="AQ253" s="346">
        <v>-940000</v>
      </c>
      <c r="AR253" s="346" t="s">
        <v>179</v>
      </c>
      <c r="AS253" s="346">
        <v>-3.9932712529755179</v>
      </c>
    </row>
    <row r="254" spans="1:45" ht="21" customHeight="1" x14ac:dyDescent="0.15">
      <c r="A254" s="378">
        <v>231200401001</v>
      </c>
      <c r="B254" s="381" t="s">
        <v>82</v>
      </c>
      <c r="C254" s="381" t="s">
        <v>59</v>
      </c>
      <c r="D254" s="381" t="s">
        <v>40</v>
      </c>
      <c r="E254" s="381" t="s">
        <v>40</v>
      </c>
      <c r="F254" s="381" t="s">
        <v>85</v>
      </c>
      <c r="G254" s="350" t="s">
        <v>86</v>
      </c>
      <c r="H254" s="350" t="s">
        <v>46</v>
      </c>
      <c r="I254" s="350" t="s">
        <v>139</v>
      </c>
      <c r="J254" s="375">
        <v>220000</v>
      </c>
      <c r="K254" s="375">
        <v>0</v>
      </c>
      <c r="L254" s="375">
        <v>0</v>
      </c>
      <c r="M254" s="375">
        <v>220000</v>
      </c>
      <c r="N254" s="375">
        <v>0</v>
      </c>
      <c r="O254" s="385">
        <f t="shared" si="59"/>
        <v>0</v>
      </c>
      <c r="P254" s="375">
        <v>0</v>
      </c>
      <c r="Q254" s="375">
        <v>0</v>
      </c>
      <c r="R254" s="375">
        <v>190000</v>
      </c>
      <c r="S254" s="375">
        <v>-190000</v>
      </c>
      <c r="T254" s="350" t="s">
        <v>218</v>
      </c>
      <c r="U254" s="350" t="s">
        <v>201</v>
      </c>
      <c r="V254" s="350" t="s">
        <v>219</v>
      </c>
      <c r="W254" s="350" t="s">
        <v>1041</v>
      </c>
      <c r="X254" s="347" t="s">
        <v>1041</v>
      </c>
      <c r="Y254" s="347" t="s">
        <v>1041</v>
      </c>
      <c r="Z254" s="347" t="s">
        <v>1041</v>
      </c>
      <c r="AA254" s="363" t="e">
        <f t="shared" si="60"/>
        <v>#VALUE!</v>
      </c>
      <c r="AB254" s="345">
        <v>0</v>
      </c>
      <c r="AC254" s="345">
        <v>-220000</v>
      </c>
      <c r="AD254" s="345">
        <v>0</v>
      </c>
      <c r="AE254" s="345" t="s">
        <v>38</v>
      </c>
      <c r="AF254" s="345">
        <v>0</v>
      </c>
      <c r="AG254" s="345">
        <v>220000</v>
      </c>
      <c r="AH254" s="345">
        <v>-30000</v>
      </c>
      <c r="AI254" s="345">
        <v>0</v>
      </c>
      <c r="AJ254" s="345">
        <v>190000</v>
      </c>
      <c r="AK254" s="345">
        <v>190000</v>
      </c>
      <c r="AL254" s="345">
        <v>0</v>
      </c>
      <c r="AM254" s="345">
        <v>0</v>
      </c>
      <c r="AN254" s="345">
        <v>100</v>
      </c>
      <c r="AO254" s="345">
        <v>100</v>
      </c>
      <c r="AP254" s="345">
        <v>0.12265681741891038</v>
      </c>
      <c r="AQ254" s="345">
        <v>-190000</v>
      </c>
      <c r="AR254" s="345" t="s">
        <v>179</v>
      </c>
      <c r="AS254" s="345">
        <v>-0.12265681741891038</v>
      </c>
    </row>
    <row r="255" spans="1:45" ht="21" customHeight="1" x14ac:dyDescent="0.15">
      <c r="A255" s="378">
        <v>231200401002</v>
      </c>
      <c r="B255" s="381" t="s">
        <v>82</v>
      </c>
      <c r="C255" s="381" t="s">
        <v>59</v>
      </c>
      <c r="D255" s="381" t="s">
        <v>40</v>
      </c>
      <c r="E255" s="381" t="s">
        <v>40</v>
      </c>
      <c r="F255" s="381" t="s">
        <v>87</v>
      </c>
      <c r="G255" s="350" t="s">
        <v>88</v>
      </c>
      <c r="H255" s="350" t="s">
        <v>46</v>
      </c>
      <c r="I255" s="350" t="s">
        <v>190</v>
      </c>
      <c r="J255" s="375">
        <v>11000</v>
      </c>
      <c r="K255" s="375">
        <v>0</v>
      </c>
      <c r="L255" s="375">
        <v>0</v>
      </c>
      <c r="M255" s="375">
        <v>11000</v>
      </c>
      <c r="N255" s="375">
        <v>10880</v>
      </c>
      <c r="O255" s="385">
        <f t="shared" si="59"/>
        <v>0.98909090909090913</v>
      </c>
      <c r="P255" s="375">
        <v>0</v>
      </c>
      <c r="Q255" s="375">
        <v>0</v>
      </c>
      <c r="R255" s="375">
        <v>5160</v>
      </c>
      <c r="S255" s="375">
        <v>5720</v>
      </c>
      <c r="T255" s="350" t="s">
        <v>217</v>
      </c>
      <c r="U255" s="350" t="s">
        <v>201</v>
      </c>
      <c r="V255" s="350" t="s">
        <v>211</v>
      </c>
      <c r="W255" s="350" t="s">
        <v>1041</v>
      </c>
      <c r="X255" s="347" t="s">
        <v>1041</v>
      </c>
      <c r="Y255" s="347" t="s">
        <v>1041</v>
      </c>
      <c r="Z255" s="347" t="s">
        <v>1041</v>
      </c>
      <c r="AA255" s="363" t="e">
        <f t="shared" si="60"/>
        <v>#VALUE!</v>
      </c>
      <c r="AB255" s="345">
        <v>10880</v>
      </c>
      <c r="AC255" s="345">
        <v>-120</v>
      </c>
      <c r="AD255" s="345">
        <v>98.909090909090907</v>
      </c>
      <c r="AE255" s="345">
        <v>100</v>
      </c>
      <c r="AF255" s="345">
        <v>7.1943950266945781E-3</v>
      </c>
      <c r="AG255" s="345">
        <v>29000</v>
      </c>
      <c r="AH255" s="345">
        <v>0</v>
      </c>
      <c r="AI255" s="345">
        <v>0</v>
      </c>
      <c r="AJ255" s="345">
        <v>29000</v>
      </c>
      <c r="AK255" s="345">
        <v>5160</v>
      </c>
      <c r="AL255" s="345">
        <v>0</v>
      </c>
      <c r="AM255" s="345">
        <v>0</v>
      </c>
      <c r="AN255" s="345">
        <v>17.793103448275861</v>
      </c>
      <c r="AO255" s="345">
        <v>100</v>
      </c>
      <c r="AP255" s="345">
        <v>3.3311009362188291E-3</v>
      </c>
      <c r="AQ255" s="345">
        <v>5720</v>
      </c>
      <c r="AR255" s="345">
        <v>110.85271317829456</v>
      </c>
      <c r="AS255" s="345">
        <v>3.863294090475749E-3</v>
      </c>
    </row>
    <row r="256" spans="1:45" ht="21" customHeight="1" x14ac:dyDescent="0.15">
      <c r="A256" s="378">
        <v>231200401003</v>
      </c>
      <c r="B256" s="381" t="s">
        <v>82</v>
      </c>
      <c r="C256" s="381" t="s">
        <v>59</v>
      </c>
      <c r="D256" s="381" t="s">
        <v>40</v>
      </c>
      <c r="E256" s="381" t="s">
        <v>40</v>
      </c>
      <c r="F256" s="381" t="s">
        <v>89</v>
      </c>
      <c r="G256" s="350" t="s">
        <v>90</v>
      </c>
      <c r="H256" s="350" t="s">
        <v>46</v>
      </c>
      <c r="I256" s="350" t="s">
        <v>190</v>
      </c>
      <c r="J256" s="375">
        <v>36000</v>
      </c>
      <c r="K256" s="375">
        <v>0</v>
      </c>
      <c r="L256" s="375">
        <v>0</v>
      </c>
      <c r="M256" s="375">
        <v>36000</v>
      </c>
      <c r="N256" s="375">
        <v>29653</v>
      </c>
      <c r="O256" s="385">
        <f t="shared" si="59"/>
        <v>0.8236944444444444</v>
      </c>
      <c r="P256" s="375">
        <v>0</v>
      </c>
      <c r="Q256" s="375">
        <v>0</v>
      </c>
      <c r="R256" s="375">
        <v>29787</v>
      </c>
      <c r="S256" s="375">
        <v>-134</v>
      </c>
      <c r="T256" s="350" t="s">
        <v>220</v>
      </c>
      <c r="U256" s="350" t="s">
        <v>201</v>
      </c>
      <c r="V256" s="350" t="s">
        <v>216</v>
      </c>
      <c r="W256" s="350" t="s">
        <v>1041</v>
      </c>
      <c r="X256" s="347" t="s">
        <v>1041</v>
      </c>
      <c r="Y256" s="347" t="s">
        <v>1041</v>
      </c>
      <c r="Z256" s="347" t="s">
        <v>1041</v>
      </c>
      <c r="AA256" s="363" t="e">
        <f t="shared" si="60"/>
        <v>#VALUE!</v>
      </c>
      <c r="AB256" s="345">
        <v>29653</v>
      </c>
      <c r="AC256" s="345">
        <v>-6347</v>
      </c>
      <c r="AD256" s="345">
        <v>82.36944444444444</v>
      </c>
      <c r="AE256" s="345">
        <v>100</v>
      </c>
      <c r="AF256" s="345">
        <v>1.96080326954572E-2</v>
      </c>
      <c r="AG256" s="345">
        <v>29000</v>
      </c>
      <c r="AH256" s="345">
        <v>0</v>
      </c>
      <c r="AI256" s="345">
        <v>0</v>
      </c>
      <c r="AJ256" s="345">
        <v>29000</v>
      </c>
      <c r="AK256" s="345">
        <v>29787</v>
      </c>
      <c r="AL256" s="345">
        <v>0</v>
      </c>
      <c r="AM256" s="345">
        <v>0</v>
      </c>
      <c r="AN256" s="345">
        <v>102.71379310344828</v>
      </c>
      <c r="AO256" s="345">
        <v>100</v>
      </c>
      <c r="AP256" s="345">
        <v>1.922936116030044E-2</v>
      </c>
      <c r="AQ256" s="345">
        <v>-134</v>
      </c>
      <c r="AR256" s="345">
        <v>-0.44986067747675162</v>
      </c>
      <c r="AS256" s="345">
        <v>3.7867153515675975E-4</v>
      </c>
    </row>
    <row r="257" spans="1:45" ht="21" customHeight="1" x14ac:dyDescent="0.15">
      <c r="A257" s="378">
        <v>231200401004</v>
      </c>
      <c r="B257" s="381" t="s">
        <v>82</v>
      </c>
      <c r="C257" s="381" t="s">
        <v>59</v>
      </c>
      <c r="D257" s="381" t="s">
        <v>40</v>
      </c>
      <c r="E257" s="381" t="s">
        <v>40</v>
      </c>
      <c r="F257" s="381" t="s">
        <v>91</v>
      </c>
      <c r="G257" s="350" t="s">
        <v>92</v>
      </c>
      <c r="H257" s="350" t="s">
        <v>46</v>
      </c>
      <c r="I257" s="350" t="s">
        <v>139</v>
      </c>
      <c r="J257" s="375">
        <v>429000</v>
      </c>
      <c r="K257" s="375">
        <v>0</v>
      </c>
      <c r="L257" s="375">
        <v>0</v>
      </c>
      <c r="M257" s="375">
        <v>429000</v>
      </c>
      <c r="N257" s="375">
        <v>612000</v>
      </c>
      <c r="O257" s="385">
        <f t="shared" si="59"/>
        <v>1.4265734265734267</v>
      </c>
      <c r="P257" s="375">
        <v>0</v>
      </c>
      <c r="Q257" s="375">
        <v>0</v>
      </c>
      <c r="R257" s="375">
        <v>387000</v>
      </c>
      <c r="S257" s="375">
        <v>225000</v>
      </c>
      <c r="T257" s="350" t="s">
        <v>221</v>
      </c>
      <c r="U257" s="350" t="s">
        <v>201</v>
      </c>
      <c r="V257" s="350" t="s">
        <v>223</v>
      </c>
      <c r="W257" s="350" t="s">
        <v>225</v>
      </c>
      <c r="X257" s="347">
        <v>30</v>
      </c>
      <c r="Y257" s="347">
        <v>20</v>
      </c>
      <c r="Z257" s="347" t="s">
        <v>224</v>
      </c>
      <c r="AA257" s="363">
        <f t="shared" si="60"/>
        <v>30600</v>
      </c>
      <c r="AB257" s="345">
        <v>612000</v>
      </c>
      <c r="AC257" s="345">
        <v>183000</v>
      </c>
      <c r="AD257" s="345">
        <v>142.65734265734267</v>
      </c>
      <c r="AE257" s="345">
        <v>100</v>
      </c>
      <c r="AF257" s="345">
        <v>0.40468472025157004</v>
      </c>
      <c r="AG257" s="345">
        <v>441000</v>
      </c>
      <c r="AH257" s="345">
        <v>0</v>
      </c>
      <c r="AI257" s="345">
        <v>0</v>
      </c>
      <c r="AJ257" s="345">
        <v>441000</v>
      </c>
      <c r="AK257" s="345">
        <v>387000</v>
      </c>
      <c r="AL257" s="345">
        <v>0</v>
      </c>
      <c r="AM257" s="345">
        <v>0</v>
      </c>
      <c r="AN257" s="345">
        <v>87.755102040816325</v>
      </c>
      <c r="AO257" s="345">
        <v>100</v>
      </c>
      <c r="AP257" s="345">
        <v>0.2498325702164122</v>
      </c>
      <c r="AQ257" s="345">
        <v>225000</v>
      </c>
      <c r="AR257" s="345">
        <v>58.139534883720934</v>
      </c>
      <c r="AS257" s="345">
        <v>0.15485215003515784</v>
      </c>
    </row>
    <row r="258" spans="1:45" ht="21" customHeight="1" x14ac:dyDescent="0.15">
      <c r="A258" s="378">
        <v>231200401005</v>
      </c>
      <c r="B258" s="381" t="s">
        <v>82</v>
      </c>
      <c r="C258" s="381" t="s">
        <v>59</v>
      </c>
      <c r="D258" s="381" t="s">
        <v>40</v>
      </c>
      <c r="E258" s="381" t="s">
        <v>40</v>
      </c>
      <c r="F258" s="381" t="s">
        <v>93</v>
      </c>
      <c r="G258" s="350" t="s">
        <v>94</v>
      </c>
      <c r="H258" s="350" t="s">
        <v>46</v>
      </c>
      <c r="I258" s="350" t="s">
        <v>139</v>
      </c>
      <c r="J258" s="375">
        <v>50000</v>
      </c>
      <c r="K258" s="375">
        <v>0</v>
      </c>
      <c r="L258" s="375">
        <v>0</v>
      </c>
      <c r="M258" s="375">
        <v>50000</v>
      </c>
      <c r="N258" s="375">
        <v>100000</v>
      </c>
      <c r="O258" s="385">
        <f t="shared" si="59"/>
        <v>2</v>
      </c>
      <c r="P258" s="375">
        <v>0</v>
      </c>
      <c r="Q258" s="375">
        <v>0</v>
      </c>
      <c r="R258" s="375">
        <v>27500</v>
      </c>
      <c r="S258" s="375">
        <v>72500</v>
      </c>
      <c r="T258" s="350" t="s">
        <v>222</v>
      </c>
      <c r="U258" s="350" t="s">
        <v>201</v>
      </c>
      <c r="V258" s="350" t="s">
        <v>223</v>
      </c>
      <c r="W258" s="350" t="s">
        <v>225</v>
      </c>
      <c r="X258" s="347">
        <v>1</v>
      </c>
      <c r="Y258" s="347">
        <v>2</v>
      </c>
      <c r="Z258" s="347" t="s">
        <v>224</v>
      </c>
      <c r="AA258" s="363">
        <f t="shared" si="60"/>
        <v>50000</v>
      </c>
      <c r="AB258" s="345">
        <v>100000</v>
      </c>
      <c r="AC258" s="345">
        <v>50000</v>
      </c>
      <c r="AD258" s="345">
        <v>200</v>
      </c>
      <c r="AE258" s="345">
        <v>100</v>
      </c>
      <c r="AF258" s="345">
        <v>6.6124954289472224E-2</v>
      </c>
      <c r="AG258" s="345">
        <v>50000</v>
      </c>
      <c r="AH258" s="345">
        <v>0</v>
      </c>
      <c r="AI258" s="345">
        <v>0</v>
      </c>
      <c r="AJ258" s="345">
        <v>50000</v>
      </c>
      <c r="AK258" s="345">
        <v>27500</v>
      </c>
      <c r="AL258" s="345">
        <v>0</v>
      </c>
      <c r="AM258" s="345">
        <v>0</v>
      </c>
      <c r="AN258" s="345">
        <v>55.000000000000007</v>
      </c>
      <c r="AO258" s="345">
        <v>100</v>
      </c>
      <c r="AP258" s="345">
        <v>1.7752960415894924E-2</v>
      </c>
      <c r="AQ258" s="345">
        <v>72500</v>
      </c>
      <c r="AR258" s="345">
        <v>263.63636363636363</v>
      </c>
      <c r="AS258" s="345">
        <v>4.8371993873577296E-2</v>
      </c>
    </row>
    <row r="259" spans="1:45" ht="21" customHeight="1" x14ac:dyDescent="0.15">
      <c r="A259" s="378">
        <v>231200401006</v>
      </c>
      <c r="B259" s="381" t="s">
        <v>82</v>
      </c>
      <c r="C259" s="381" t="s">
        <v>59</v>
      </c>
      <c r="D259" s="381" t="s">
        <v>40</v>
      </c>
      <c r="E259" s="381" t="s">
        <v>40</v>
      </c>
      <c r="F259" s="381" t="s">
        <v>95</v>
      </c>
      <c r="G259" s="350" t="s">
        <v>96</v>
      </c>
      <c r="H259" s="350" t="s">
        <v>46</v>
      </c>
      <c r="I259" s="350" t="s">
        <v>190</v>
      </c>
      <c r="J259" s="375">
        <v>50000</v>
      </c>
      <c r="K259" s="375">
        <v>0</v>
      </c>
      <c r="L259" s="375">
        <v>0</v>
      </c>
      <c r="M259" s="375">
        <v>50000</v>
      </c>
      <c r="N259" s="375">
        <v>76000</v>
      </c>
      <c r="O259" s="385">
        <f t="shared" si="59"/>
        <v>1.52</v>
      </c>
      <c r="P259" s="375">
        <v>0</v>
      </c>
      <c r="Q259" s="375">
        <v>0</v>
      </c>
      <c r="R259" s="375">
        <v>63000</v>
      </c>
      <c r="S259" s="375">
        <v>13000</v>
      </c>
      <c r="T259" s="350" t="s">
        <v>214</v>
      </c>
      <c r="U259" s="350" t="s">
        <v>201</v>
      </c>
      <c r="V259" s="350" t="s">
        <v>215</v>
      </c>
      <c r="W259" s="350" t="s">
        <v>212</v>
      </c>
      <c r="X259" s="347">
        <v>50</v>
      </c>
      <c r="Y259" s="347">
        <v>76</v>
      </c>
      <c r="Z259" s="347" t="s">
        <v>213</v>
      </c>
      <c r="AA259" s="363">
        <f t="shared" si="60"/>
        <v>1000</v>
      </c>
      <c r="AB259" s="345">
        <v>76000</v>
      </c>
      <c r="AC259" s="345">
        <v>26000</v>
      </c>
      <c r="AD259" s="345">
        <v>152</v>
      </c>
      <c r="AE259" s="345">
        <v>100</v>
      </c>
      <c r="AF259" s="345">
        <v>5.0254965259998896E-2</v>
      </c>
      <c r="AG259" s="345">
        <v>65000</v>
      </c>
      <c r="AH259" s="345">
        <v>0</v>
      </c>
      <c r="AI259" s="345">
        <v>0</v>
      </c>
      <c r="AJ259" s="345">
        <v>65000</v>
      </c>
      <c r="AK259" s="345">
        <v>63000</v>
      </c>
      <c r="AL259" s="345">
        <v>0</v>
      </c>
      <c r="AM259" s="345">
        <v>0</v>
      </c>
      <c r="AN259" s="345">
        <v>96.92307692307692</v>
      </c>
      <c r="AO259" s="345">
        <v>100</v>
      </c>
      <c r="AP259" s="345">
        <v>4.0670418407322918E-2</v>
      </c>
      <c r="AQ259" s="345">
        <v>13000</v>
      </c>
      <c r="AR259" s="345">
        <v>20.634920634920633</v>
      </c>
      <c r="AS259" s="345">
        <v>9.5845468526759778E-3</v>
      </c>
    </row>
    <row r="260" spans="1:45" ht="21" customHeight="1" x14ac:dyDescent="0.15">
      <c r="A260" s="378">
        <v>231200401008</v>
      </c>
      <c r="B260" s="381" t="s">
        <v>82</v>
      </c>
      <c r="C260" s="381" t="s">
        <v>59</v>
      </c>
      <c r="D260" s="381" t="s">
        <v>40</v>
      </c>
      <c r="E260" s="381" t="s">
        <v>40</v>
      </c>
      <c r="F260" s="381" t="s">
        <v>99</v>
      </c>
      <c r="G260" s="350" t="s">
        <v>100</v>
      </c>
      <c r="H260" s="350" t="s">
        <v>46</v>
      </c>
      <c r="I260" s="350" t="s">
        <v>190</v>
      </c>
      <c r="J260" s="375">
        <v>600000</v>
      </c>
      <c r="K260" s="375">
        <v>0</v>
      </c>
      <c r="L260" s="375">
        <v>0</v>
      </c>
      <c r="M260" s="375">
        <v>600000</v>
      </c>
      <c r="N260" s="375">
        <v>440000</v>
      </c>
      <c r="O260" s="385">
        <f t="shared" si="59"/>
        <v>0.73333333333333328</v>
      </c>
      <c r="P260" s="375">
        <v>0</v>
      </c>
      <c r="Q260" s="375">
        <v>0</v>
      </c>
      <c r="R260" s="375">
        <v>240000</v>
      </c>
      <c r="S260" s="375">
        <v>200000</v>
      </c>
      <c r="T260" s="350" t="s">
        <v>207</v>
      </c>
      <c r="U260" s="350" t="s">
        <v>201</v>
      </c>
      <c r="V260" s="350" t="s">
        <v>208</v>
      </c>
      <c r="W260" s="350" t="s">
        <v>210</v>
      </c>
      <c r="X260" s="347">
        <v>15</v>
      </c>
      <c r="Y260" s="347">
        <v>11</v>
      </c>
      <c r="Z260" s="347" t="s">
        <v>209</v>
      </c>
      <c r="AA260" s="363">
        <f t="shared" si="60"/>
        <v>40000</v>
      </c>
      <c r="AB260" s="345">
        <v>440000</v>
      </c>
      <c r="AC260" s="345">
        <v>-160000</v>
      </c>
      <c r="AD260" s="345">
        <v>73.333333333333329</v>
      </c>
      <c r="AE260" s="345">
        <v>100</v>
      </c>
      <c r="AF260" s="345">
        <v>0.29094979887367778</v>
      </c>
      <c r="AG260" s="345">
        <v>800000</v>
      </c>
      <c r="AH260" s="345">
        <v>-400000</v>
      </c>
      <c r="AI260" s="345">
        <v>0</v>
      </c>
      <c r="AJ260" s="345">
        <v>400000</v>
      </c>
      <c r="AK260" s="345">
        <v>240000</v>
      </c>
      <c r="AL260" s="345">
        <v>0</v>
      </c>
      <c r="AM260" s="345">
        <v>0</v>
      </c>
      <c r="AN260" s="345">
        <v>60</v>
      </c>
      <c r="AO260" s="345">
        <v>100</v>
      </c>
      <c r="AP260" s="345">
        <v>0.15493492726599206</v>
      </c>
      <c r="AQ260" s="345">
        <v>200000</v>
      </c>
      <c r="AR260" s="345">
        <v>83.333333333333343</v>
      </c>
      <c r="AS260" s="345">
        <v>0.13601487160768572</v>
      </c>
    </row>
    <row r="261" spans="1:45" ht="21" customHeight="1" x14ac:dyDescent="0.15">
      <c r="A261" s="378">
        <v>231200401009</v>
      </c>
      <c r="B261" s="381" t="s">
        <v>82</v>
      </c>
      <c r="C261" s="381" t="s">
        <v>59</v>
      </c>
      <c r="D261" s="381" t="s">
        <v>40</v>
      </c>
      <c r="E261" s="381" t="s">
        <v>40</v>
      </c>
      <c r="F261" s="381" t="s">
        <v>101</v>
      </c>
      <c r="G261" s="350" t="s">
        <v>102</v>
      </c>
      <c r="H261" s="350" t="s">
        <v>46</v>
      </c>
      <c r="I261" s="350" t="s">
        <v>190</v>
      </c>
      <c r="J261" s="375">
        <v>17000</v>
      </c>
      <c r="K261" s="375">
        <v>0</v>
      </c>
      <c r="L261" s="375">
        <v>0</v>
      </c>
      <c r="M261" s="375">
        <v>17000</v>
      </c>
      <c r="N261" s="375">
        <v>15261</v>
      </c>
      <c r="O261" s="385">
        <f t="shared" si="59"/>
        <v>0.89770588235294113</v>
      </c>
      <c r="P261" s="375">
        <v>0</v>
      </c>
      <c r="Q261" s="375">
        <v>0</v>
      </c>
      <c r="R261" s="375">
        <v>10307</v>
      </c>
      <c r="S261" s="375">
        <v>4954</v>
      </c>
      <c r="T261" s="350" t="s">
        <v>206</v>
      </c>
      <c r="U261" s="350" t="s">
        <v>201</v>
      </c>
      <c r="V261" s="350" t="s">
        <v>211</v>
      </c>
      <c r="W261" s="350" t="s">
        <v>1041</v>
      </c>
      <c r="X261" s="347" t="s">
        <v>1041</v>
      </c>
      <c r="Y261" s="347" t="s">
        <v>1041</v>
      </c>
      <c r="Z261" s="347" t="s">
        <v>1041</v>
      </c>
      <c r="AA261" s="363" t="e">
        <f t="shared" si="60"/>
        <v>#VALUE!</v>
      </c>
      <c r="AB261" s="345">
        <v>15261</v>
      </c>
      <c r="AC261" s="345">
        <v>-1739</v>
      </c>
      <c r="AD261" s="345">
        <v>89.770588235294113</v>
      </c>
      <c r="AE261" s="345">
        <v>100</v>
      </c>
      <c r="AF261" s="345">
        <v>1.0091329274116356E-2</v>
      </c>
      <c r="AG261" s="345">
        <v>57000</v>
      </c>
      <c r="AH261" s="345">
        <v>0</v>
      </c>
      <c r="AI261" s="345">
        <v>0</v>
      </c>
      <c r="AJ261" s="345">
        <v>57000</v>
      </c>
      <c r="AK261" s="345">
        <v>10307</v>
      </c>
      <c r="AL261" s="345">
        <v>0</v>
      </c>
      <c r="AM261" s="345">
        <v>0</v>
      </c>
      <c r="AN261" s="345">
        <v>18.082456140350878</v>
      </c>
      <c r="AO261" s="345">
        <v>100</v>
      </c>
      <c r="AP261" s="345">
        <v>6.6538095638774171E-3</v>
      </c>
      <c r="AQ261" s="345">
        <v>4954</v>
      </c>
      <c r="AR261" s="345">
        <v>48.064422237314446</v>
      </c>
      <c r="AS261" s="345">
        <v>3.4375197102389388E-3</v>
      </c>
    </row>
    <row r="262" spans="1:45" ht="21" customHeight="1" x14ac:dyDescent="0.15">
      <c r="A262" s="378">
        <v>231200401010</v>
      </c>
      <c r="B262" s="381" t="s">
        <v>82</v>
      </c>
      <c r="C262" s="381" t="s">
        <v>59</v>
      </c>
      <c r="D262" s="381" t="s">
        <v>40</v>
      </c>
      <c r="E262" s="381" t="s">
        <v>40</v>
      </c>
      <c r="F262" s="381" t="s">
        <v>103</v>
      </c>
      <c r="G262" s="350" t="s">
        <v>104</v>
      </c>
      <c r="H262" s="350" t="s">
        <v>46</v>
      </c>
      <c r="I262" s="350" t="s">
        <v>190</v>
      </c>
      <c r="J262" s="375">
        <v>480000</v>
      </c>
      <c r="K262" s="375">
        <v>0</v>
      </c>
      <c r="L262" s="375">
        <v>0</v>
      </c>
      <c r="M262" s="375">
        <v>480000</v>
      </c>
      <c r="N262" s="375">
        <v>480000</v>
      </c>
      <c r="O262" s="385">
        <f t="shared" si="59"/>
        <v>1</v>
      </c>
      <c r="P262" s="375">
        <v>0</v>
      </c>
      <c r="Q262" s="375">
        <v>0</v>
      </c>
      <c r="R262" s="375">
        <v>480000</v>
      </c>
      <c r="S262" s="375">
        <v>0</v>
      </c>
      <c r="T262" s="350" t="s">
        <v>205</v>
      </c>
      <c r="U262" s="350" t="s">
        <v>201</v>
      </c>
      <c r="V262" s="350" t="s">
        <v>204</v>
      </c>
      <c r="W262" s="350" t="s">
        <v>1041</v>
      </c>
      <c r="X262" s="347" t="s">
        <v>1041</v>
      </c>
      <c r="Y262" s="347" t="s">
        <v>1041</v>
      </c>
      <c r="Z262" s="347" t="s">
        <v>1041</v>
      </c>
      <c r="AA262" s="363" t="e">
        <f t="shared" si="60"/>
        <v>#VALUE!</v>
      </c>
      <c r="AB262" s="345">
        <v>480000</v>
      </c>
      <c r="AC262" s="345">
        <v>0</v>
      </c>
      <c r="AD262" s="345">
        <v>100</v>
      </c>
      <c r="AE262" s="345">
        <v>100</v>
      </c>
      <c r="AF262" s="345">
        <v>0.31739978058946666</v>
      </c>
      <c r="AG262" s="345">
        <v>480000</v>
      </c>
      <c r="AH262" s="345">
        <v>0</v>
      </c>
      <c r="AI262" s="345">
        <v>0</v>
      </c>
      <c r="AJ262" s="345">
        <v>480000</v>
      </c>
      <c r="AK262" s="345">
        <v>480000</v>
      </c>
      <c r="AL262" s="345">
        <v>0</v>
      </c>
      <c r="AM262" s="345">
        <v>0</v>
      </c>
      <c r="AN262" s="345">
        <v>100</v>
      </c>
      <c r="AO262" s="345">
        <v>100</v>
      </c>
      <c r="AP262" s="345">
        <v>0.30986985453198412</v>
      </c>
      <c r="AQ262" s="345">
        <v>0</v>
      </c>
      <c r="AR262" s="345">
        <v>0</v>
      </c>
      <c r="AS262" s="345">
        <v>7.5299260574825388E-3</v>
      </c>
    </row>
    <row r="263" spans="1:45" ht="21" customHeight="1" x14ac:dyDescent="0.15">
      <c r="A263" s="378">
        <v>231200401011</v>
      </c>
      <c r="B263" s="381" t="s">
        <v>82</v>
      </c>
      <c r="C263" s="381" t="s">
        <v>59</v>
      </c>
      <c r="D263" s="381" t="s">
        <v>40</v>
      </c>
      <c r="E263" s="381" t="s">
        <v>40</v>
      </c>
      <c r="F263" s="381" t="s">
        <v>105</v>
      </c>
      <c r="G263" s="350" t="s">
        <v>106</v>
      </c>
      <c r="H263" s="350" t="s">
        <v>46</v>
      </c>
      <c r="I263" s="350" t="s">
        <v>190</v>
      </c>
      <c r="J263" s="375">
        <v>60000</v>
      </c>
      <c r="K263" s="375">
        <v>0</v>
      </c>
      <c r="L263" s="375">
        <v>0</v>
      </c>
      <c r="M263" s="375">
        <v>60000</v>
      </c>
      <c r="N263" s="375">
        <v>60000</v>
      </c>
      <c r="O263" s="385">
        <f t="shared" si="59"/>
        <v>1</v>
      </c>
      <c r="P263" s="375">
        <v>0</v>
      </c>
      <c r="Q263" s="375">
        <v>0</v>
      </c>
      <c r="R263" s="375">
        <v>0</v>
      </c>
      <c r="S263" s="375">
        <v>60000</v>
      </c>
      <c r="T263" s="350" t="s">
        <v>203</v>
      </c>
      <c r="U263" s="350" t="s">
        <v>201</v>
      </c>
      <c r="V263" s="350" t="s">
        <v>202</v>
      </c>
      <c r="W263" s="350" t="s">
        <v>1041</v>
      </c>
      <c r="X263" s="347" t="s">
        <v>1041</v>
      </c>
      <c r="Y263" s="347" t="s">
        <v>1041</v>
      </c>
      <c r="Z263" s="347" t="s">
        <v>1041</v>
      </c>
      <c r="AA263" s="363" t="e">
        <f t="shared" si="60"/>
        <v>#VALUE!</v>
      </c>
      <c r="AB263" s="345">
        <v>60000</v>
      </c>
      <c r="AC263" s="345">
        <v>0</v>
      </c>
      <c r="AD263" s="345">
        <v>100</v>
      </c>
      <c r="AE263" s="345">
        <v>100</v>
      </c>
      <c r="AF263" s="345">
        <v>3.9674972573683333E-2</v>
      </c>
      <c r="AG263" s="345">
        <v>0</v>
      </c>
      <c r="AH263" s="345">
        <v>0</v>
      </c>
      <c r="AI263" s="345">
        <v>0</v>
      </c>
      <c r="AJ263" s="345">
        <v>0</v>
      </c>
      <c r="AK263" s="345">
        <v>0</v>
      </c>
      <c r="AL263" s="345">
        <v>0</v>
      </c>
      <c r="AM263" s="345">
        <v>0</v>
      </c>
      <c r="AN263" s="345" t="s">
        <v>38</v>
      </c>
      <c r="AO263" s="345" t="s">
        <v>38</v>
      </c>
      <c r="AP263" s="345">
        <v>0</v>
      </c>
      <c r="AQ263" s="345">
        <v>60000</v>
      </c>
      <c r="AR263" s="345" t="s">
        <v>193</v>
      </c>
      <c r="AS263" s="345">
        <v>3.9674972573683333E-2</v>
      </c>
    </row>
    <row r="264" spans="1:45" ht="21" customHeight="1" x14ac:dyDescent="0.15">
      <c r="A264" s="378">
        <v>231200401012</v>
      </c>
      <c r="B264" s="347" t="s">
        <v>82</v>
      </c>
      <c r="C264" s="347" t="s">
        <v>59</v>
      </c>
      <c r="D264" s="347" t="s">
        <v>40</v>
      </c>
      <c r="E264" s="347" t="s">
        <v>40</v>
      </c>
      <c r="F264" s="347" t="s">
        <v>127</v>
      </c>
      <c r="G264" s="350" t="s">
        <v>286</v>
      </c>
      <c r="H264" s="350" t="s">
        <v>253</v>
      </c>
      <c r="I264" s="350" t="s">
        <v>253</v>
      </c>
      <c r="J264" s="371">
        <v>518000</v>
      </c>
      <c r="K264" s="371">
        <v>0</v>
      </c>
      <c r="L264" s="371">
        <v>0</v>
      </c>
      <c r="M264" s="371">
        <v>518000</v>
      </c>
      <c r="N264" s="371">
        <v>857160</v>
      </c>
      <c r="O264" s="384">
        <f t="shared" si="59"/>
        <v>1.6547490347490348</v>
      </c>
      <c r="P264" s="371">
        <v>0</v>
      </c>
      <c r="Q264" s="371">
        <v>0</v>
      </c>
      <c r="R264" s="371">
        <v>643960</v>
      </c>
      <c r="S264" s="371">
        <f t="shared" ref="S264:S292" si="61">N264-R264</f>
        <v>213200</v>
      </c>
      <c r="T264" s="350" t="s">
        <v>287</v>
      </c>
      <c r="U264" s="350"/>
      <c r="V264" s="350" t="s">
        <v>288</v>
      </c>
      <c r="W264" s="350"/>
      <c r="X264" s="347"/>
      <c r="Y264" s="347"/>
      <c r="Z264" s="347"/>
      <c r="AA264" s="363" t="e">
        <f t="shared" si="60"/>
        <v>#DIV/0!</v>
      </c>
      <c r="AB264" s="345">
        <v>857160</v>
      </c>
      <c r="AC264" s="345">
        <v>339160</v>
      </c>
      <c r="AD264" s="345">
        <v>165.47490347490347</v>
      </c>
      <c r="AE264" s="345">
        <v>100</v>
      </c>
      <c r="AF264" s="345">
        <v>2.380356311980635</v>
      </c>
      <c r="AG264" s="345">
        <v>368000</v>
      </c>
      <c r="AH264" s="345">
        <v>163000</v>
      </c>
      <c r="AI264" s="345">
        <v>0</v>
      </c>
      <c r="AJ264" s="345">
        <v>531000</v>
      </c>
      <c r="AK264" s="345">
        <v>643960</v>
      </c>
      <c r="AL264" s="345">
        <v>0</v>
      </c>
      <c r="AM264" s="345">
        <v>0</v>
      </c>
      <c r="AN264" s="345">
        <v>121.27306967984934</v>
      </c>
      <c r="AO264" s="345">
        <v>100</v>
      </c>
      <c r="AP264" s="345">
        <v>0.85759550468455359</v>
      </c>
      <c r="AQ264" s="345">
        <v>213200</v>
      </c>
      <c r="AR264" s="345">
        <v>33.107646437666936</v>
      </c>
      <c r="AS264" s="345">
        <v>1.5227608072960814</v>
      </c>
    </row>
    <row r="265" spans="1:45" ht="21" customHeight="1" x14ac:dyDescent="0.15">
      <c r="A265" s="378">
        <v>231200401013</v>
      </c>
      <c r="B265" s="347" t="s">
        <v>82</v>
      </c>
      <c r="C265" s="347" t="s">
        <v>59</v>
      </c>
      <c r="D265" s="347" t="s">
        <v>40</v>
      </c>
      <c r="E265" s="347" t="s">
        <v>40</v>
      </c>
      <c r="F265" s="347" t="s">
        <v>129</v>
      </c>
      <c r="G265" s="350" t="s">
        <v>289</v>
      </c>
      <c r="H265" s="350" t="s">
        <v>253</v>
      </c>
      <c r="I265" s="350" t="s">
        <v>253</v>
      </c>
      <c r="J265" s="371">
        <v>30000</v>
      </c>
      <c r="K265" s="371">
        <v>0</v>
      </c>
      <c r="L265" s="371">
        <v>0</v>
      </c>
      <c r="M265" s="371">
        <v>30000</v>
      </c>
      <c r="N265" s="371">
        <v>66740</v>
      </c>
      <c r="O265" s="384">
        <f t="shared" si="59"/>
        <v>2.2246666666666668</v>
      </c>
      <c r="P265" s="371">
        <v>0</v>
      </c>
      <c r="Q265" s="371">
        <v>0</v>
      </c>
      <c r="R265" s="371">
        <v>67360</v>
      </c>
      <c r="S265" s="371">
        <f t="shared" si="61"/>
        <v>-620</v>
      </c>
      <c r="T265" s="350" t="s">
        <v>290</v>
      </c>
      <c r="U265" s="350"/>
      <c r="V265" s="350" t="s">
        <v>258</v>
      </c>
      <c r="W265" s="350"/>
      <c r="X265" s="347"/>
      <c r="Y265" s="347"/>
      <c r="Z265" s="347"/>
      <c r="AA265" s="363" t="e">
        <f t="shared" si="60"/>
        <v>#DIV/0!</v>
      </c>
      <c r="AB265" s="345">
        <v>66740</v>
      </c>
      <c r="AC265" s="345">
        <v>36740</v>
      </c>
      <c r="AD265" s="345">
        <v>222.46666666666667</v>
      </c>
      <c r="AE265" s="345">
        <v>100</v>
      </c>
      <c r="AF265" s="345">
        <v>0.18533877019644826</v>
      </c>
      <c r="AG265" s="345">
        <v>60000</v>
      </c>
      <c r="AH265" s="345">
        <v>0</v>
      </c>
      <c r="AI265" s="345">
        <v>0</v>
      </c>
      <c r="AJ265" s="345">
        <v>60000</v>
      </c>
      <c r="AK265" s="345">
        <v>67360</v>
      </c>
      <c r="AL265" s="345">
        <v>0</v>
      </c>
      <c r="AM265" s="345">
        <v>0</v>
      </c>
      <c r="AN265" s="345">
        <v>112.26666666666667</v>
      </c>
      <c r="AO265" s="345">
        <v>100</v>
      </c>
      <c r="AP265" s="345">
        <v>8.9706865636920818E-2</v>
      </c>
      <c r="AQ265" s="345">
        <v>-620</v>
      </c>
      <c r="AR265" s="345">
        <v>-0.92042755344418048</v>
      </c>
      <c r="AS265" s="345">
        <v>9.5631904559527442E-2</v>
      </c>
    </row>
    <row r="266" spans="1:45" ht="21" customHeight="1" x14ac:dyDescent="0.15">
      <c r="A266" s="378">
        <v>231200401014</v>
      </c>
      <c r="B266" s="347" t="s">
        <v>82</v>
      </c>
      <c r="C266" s="347" t="s">
        <v>59</v>
      </c>
      <c r="D266" s="347" t="s">
        <v>40</v>
      </c>
      <c r="E266" s="347" t="s">
        <v>40</v>
      </c>
      <c r="F266" s="347" t="s">
        <v>291</v>
      </c>
      <c r="G266" s="350" t="s">
        <v>292</v>
      </c>
      <c r="H266" s="350" t="s">
        <v>253</v>
      </c>
      <c r="I266" s="350" t="s">
        <v>253</v>
      </c>
      <c r="J266" s="371">
        <v>70000</v>
      </c>
      <c r="K266" s="371">
        <v>0</v>
      </c>
      <c r="L266" s="371">
        <v>0</v>
      </c>
      <c r="M266" s="371">
        <v>70000</v>
      </c>
      <c r="N266" s="371">
        <v>44004</v>
      </c>
      <c r="O266" s="384">
        <f t="shared" si="59"/>
        <v>0.62862857142857143</v>
      </c>
      <c r="P266" s="371">
        <v>0</v>
      </c>
      <c r="Q266" s="371">
        <v>0</v>
      </c>
      <c r="R266" s="371">
        <v>73100</v>
      </c>
      <c r="S266" s="371">
        <f t="shared" si="61"/>
        <v>-29096</v>
      </c>
      <c r="T266" s="350" t="s">
        <v>293</v>
      </c>
      <c r="U266" s="350"/>
      <c r="V266" s="350" t="s">
        <v>294</v>
      </c>
      <c r="W266" s="350"/>
      <c r="X266" s="347"/>
      <c r="Y266" s="347"/>
      <c r="Z266" s="347"/>
      <c r="AA266" s="363" t="e">
        <f t="shared" si="60"/>
        <v>#DIV/0!</v>
      </c>
      <c r="AB266" s="345">
        <v>44004</v>
      </c>
      <c r="AC266" s="345">
        <v>-25996</v>
      </c>
      <c r="AD266" s="345">
        <v>62.862857142857145</v>
      </c>
      <c r="AE266" s="345">
        <v>100</v>
      </c>
      <c r="AF266" s="345">
        <v>0.12220028833869509</v>
      </c>
      <c r="AG266" s="345">
        <v>70000</v>
      </c>
      <c r="AH266" s="345">
        <v>0</v>
      </c>
      <c r="AI266" s="345">
        <v>0</v>
      </c>
      <c r="AJ266" s="345">
        <v>70000</v>
      </c>
      <c r="AK266" s="345">
        <v>73100</v>
      </c>
      <c r="AL266" s="345">
        <v>0</v>
      </c>
      <c r="AM266" s="345">
        <v>0</v>
      </c>
      <c r="AN266" s="345">
        <v>104.42857142857143</v>
      </c>
      <c r="AO266" s="345">
        <v>100</v>
      </c>
      <c r="AP266" s="345">
        <v>9.7351126455743939E-2</v>
      </c>
      <c r="AQ266" s="345">
        <v>-29096</v>
      </c>
      <c r="AR266" s="345">
        <v>-39.80300957592339</v>
      </c>
      <c r="AS266" s="345">
        <v>2.4849161882951151E-2</v>
      </c>
    </row>
    <row r="267" spans="1:45" ht="21" customHeight="1" x14ac:dyDescent="0.15">
      <c r="A267" s="378">
        <v>231200401015</v>
      </c>
      <c r="B267" s="347" t="s">
        <v>82</v>
      </c>
      <c r="C267" s="347" t="s">
        <v>59</v>
      </c>
      <c r="D267" s="347" t="s">
        <v>40</v>
      </c>
      <c r="E267" s="347" t="s">
        <v>40</v>
      </c>
      <c r="F267" s="347" t="s">
        <v>295</v>
      </c>
      <c r="G267" s="350" t="s">
        <v>296</v>
      </c>
      <c r="H267" s="350" t="s">
        <v>253</v>
      </c>
      <c r="I267" s="350" t="s">
        <v>253</v>
      </c>
      <c r="J267" s="371">
        <v>1000</v>
      </c>
      <c r="K267" s="371">
        <v>0</v>
      </c>
      <c r="L267" s="371">
        <v>0</v>
      </c>
      <c r="M267" s="371">
        <v>1000</v>
      </c>
      <c r="N267" s="371">
        <v>3300</v>
      </c>
      <c r="O267" s="384">
        <f t="shared" si="59"/>
        <v>3.3</v>
      </c>
      <c r="P267" s="371">
        <v>0</v>
      </c>
      <c r="Q267" s="371">
        <v>0</v>
      </c>
      <c r="R267" s="371">
        <v>4500</v>
      </c>
      <c r="S267" s="371">
        <f t="shared" si="61"/>
        <v>-1200</v>
      </c>
      <c r="T267" s="350" t="s">
        <v>297</v>
      </c>
      <c r="U267" s="350"/>
      <c r="V267" s="350" t="s">
        <v>258</v>
      </c>
      <c r="W267" s="350"/>
      <c r="X267" s="347"/>
      <c r="Y267" s="347"/>
      <c r="Z267" s="347"/>
      <c r="AA267" s="363" t="e">
        <f t="shared" si="60"/>
        <v>#DIV/0!</v>
      </c>
      <c r="AB267" s="345">
        <v>3300</v>
      </c>
      <c r="AC267" s="345">
        <v>2300</v>
      </c>
      <c r="AD267" s="345">
        <v>330</v>
      </c>
      <c r="AE267" s="345">
        <v>100</v>
      </c>
      <c r="AF267" s="345">
        <v>9.1641885173550982E-3</v>
      </c>
      <c r="AG267" s="345">
        <v>1000</v>
      </c>
      <c r="AH267" s="345">
        <v>0</v>
      </c>
      <c r="AI267" s="345">
        <v>0</v>
      </c>
      <c r="AJ267" s="345">
        <v>1000</v>
      </c>
      <c r="AK267" s="345">
        <v>4500</v>
      </c>
      <c r="AL267" s="345">
        <v>0</v>
      </c>
      <c r="AM267" s="345">
        <v>0</v>
      </c>
      <c r="AN267" s="345">
        <v>450</v>
      </c>
      <c r="AO267" s="345">
        <v>100</v>
      </c>
      <c r="AP267" s="345">
        <v>5.9928874015163849E-3</v>
      </c>
      <c r="AQ267" s="345">
        <v>-1200</v>
      </c>
      <c r="AR267" s="345">
        <v>-26.666666666666668</v>
      </c>
      <c r="AS267" s="345">
        <v>3.1713011158387133E-3</v>
      </c>
    </row>
    <row r="268" spans="1:45" ht="21" customHeight="1" x14ac:dyDescent="0.15">
      <c r="A268" s="378">
        <v>231200401017</v>
      </c>
      <c r="B268" s="347" t="s">
        <v>82</v>
      </c>
      <c r="C268" s="347" t="s">
        <v>59</v>
      </c>
      <c r="D268" s="347" t="s">
        <v>40</v>
      </c>
      <c r="E268" s="347" t="s">
        <v>40</v>
      </c>
      <c r="F268" s="347" t="s">
        <v>298</v>
      </c>
      <c r="G268" s="350" t="s">
        <v>299</v>
      </c>
      <c r="H268" s="350" t="s">
        <v>253</v>
      </c>
      <c r="I268" s="350" t="s">
        <v>253</v>
      </c>
      <c r="J268" s="371">
        <v>0</v>
      </c>
      <c r="K268" s="371">
        <v>7000</v>
      </c>
      <c r="L268" s="371">
        <v>0</v>
      </c>
      <c r="M268" s="371">
        <v>7000</v>
      </c>
      <c r="N268" s="371">
        <v>7351</v>
      </c>
      <c r="O268" s="384">
        <f t="shared" si="59"/>
        <v>1.050142857142857</v>
      </c>
      <c r="P268" s="371">
        <v>0</v>
      </c>
      <c r="Q268" s="371">
        <v>0</v>
      </c>
      <c r="R268" s="371">
        <v>0</v>
      </c>
      <c r="S268" s="371">
        <f t="shared" si="61"/>
        <v>7351</v>
      </c>
      <c r="T268" s="350" t="s">
        <v>300</v>
      </c>
      <c r="U268" s="350"/>
      <c r="V268" s="350" t="s">
        <v>301</v>
      </c>
      <c r="W268" s="350"/>
      <c r="X268" s="347"/>
      <c r="Y268" s="347"/>
      <c r="Z268" s="347"/>
      <c r="AA268" s="363" t="e">
        <f t="shared" si="60"/>
        <v>#DIV/0!</v>
      </c>
      <c r="AB268" s="345">
        <v>7351</v>
      </c>
      <c r="AC268" s="345">
        <v>351</v>
      </c>
      <c r="AD268" s="345">
        <v>105.01428571428571</v>
      </c>
      <c r="AE268" s="345">
        <v>100</v>
      </c>
      <c r="AF268" s="345">
        <v>2.0413924179114341E-2</v>
      </c>
      <c r="AG268" s="345">
        <v>11000</v>
      </c>
      <c r="AH268" s="345">
        <v>-11000</v>
      </c>
      <c r="AI268" s="345">
        <v>0</v>
      </c>
      <c r="AJ268" s="345">
        <v>0</v>
      </c>
      <c r="AK268" s="345">
        <v>0</v>
      </c>
      <c r="AL268" s="345">
        <v>0</v>
      </c>
      <c r="AM268" s="345">
        <v>0</v>
      </c>
      <c r="AN268" s="345" t="s">
        <v>38</v>
      </c>
      <c r="AO268" s="345" t="s">
        <v>38</v>
      </c>
      <c r="AP268" s="345">
        <v>0</v>
      </c>
      <c r="AQ268" s="345">
        <v>7351</v>
      </c>
      <c r="AR268" s="345" t="s">
        <v>193</v>
      </c>
      <c r="AS268" s="345">
        <v>2.0413924179114341E-2</v>
      </c>
    </row>
    <row r="269" spans="1:45" ht="21" customHeight="1" x14ac:dyDescent="0.15">
      <c r="A269" s="378">
        <v>231200401018</v>
      </c>
      <c r="B269" s="347" t="s">
        <v>82</v>
      </c>
      <c r="C269" s="347" t="s">
        <v>59</v>
      </c>
      <c r="D269" s="347" t="s">
        <v>40</v>
      </c>
      <c r="E269" s="347" t="s">
        <v>40</v>
      </c>
      <c r="F269" s="347" t="s">
        <v>302</v>
      </c>
      <c r="G269" s="350" t="s">
        <v>303</v>
      </c>
      <c r="H269" s="350" t="s">
        <v>253</v>
      </c>
      <c r="I269" s="350" t="s">
        <v>253</v>
      </c>
      <c r="J269" s="371">
        <v>54000</v>
      </c>
      <c r="K269" s="371">
        <v>0</v>
      </c>
      <c r="L269" s="371">
        <v>0</v>
      </c>
      <c r="M269" s="371">
        <v>54000</v>
      </c>
      <c r="N269" s="371">
        <v>54000</v>
      </c>
      <c r="O269" s="384">
        <f t="shared" si="59"/>
        <v>1</v>
      </c>
      <c r="P269" s="371">
        <v>0</v>
      </c>
      <c r="Q269" s="371">
        <v>0</v>
      </c>
      <c r="R269" s="371">
        <v>52000</v>
      </c>
      <c r="S269" s="371">
        <f t="shared" si="61"/>
        <v>2000</v>
      </c>
      <c r="T269" s="350" t="s">
        <v>304</v>
      </c>
      <c r="U269" s="350"/>
      <c r="V269" s="350" t="s">
        <v>258</v>
      </c>
      <c r="W269" s="350"/>
      <c r="X269" s="347"/>
      <c r="Y269" s="347"/>
      <c r="Z269" s="347"/>
      <c r="AA269" s="363" t="e">
        <f t="shared" si="60"/>
        <v>#DIV/0!</v>
      </c>
      <c r="AB269" s="345">
        <v>54000</v>
      </c>
      <c r="AC269" s="345">
        <v>0</v>
      </c>
      <c r="AD269" s="345">
        <v>100</v>
      </c>
      <c r="AE269" s="345">
        <v>100</v>
      </c>
      <c r="AF269" s="345">
        <v>0.14995944846581069</v>
      </c>
      <c r="AG269" s="345">
        <v>52000</v>
      </c>
      <c r="AH269" s="345">
        <v>0</v>
      </c>
      <c r="AI269" s="345">
        <v>0</v>
      </c>
      <c r="AJ269" s="345">
        <v>52000</v>
      </c>
      <c r="AK269" s="345">
        <v>52000</v>
      </c>
      <c r="AL269" s="345">
        <v>0</v>
      </c>
      <c r="AM269" s="345">
        <v>0</v>
      </c>
      <c r="AN269" s="345">
        <v>100</v>
      </c>
      <c r="AO269" s="345">
        <v>100</v>
      </c>
      <c r="AP269" s="345">
        <v>6.925114330641155E-2</v>
      </c>
      <c r="AQ269" s="345">
        <v>2000</v>
      </c>
      <c r="AR269" s="345">
        <v>3.8461538461538463</v>
      </c>
      <c r="AS269" s="345">
        <v>8.0708305159399141E-2</v>
      </c>
    </row>
    <row r="270" spans="1:45" ht="21" customHeight="1" x14ac:dyDescent="0.15">
      <c r="A270" s="378">
        <v>231200401019</v>
      </c>
      <c r="B270" s="347" t="s">
        <v>82</v>
      </c>
      <c r="C270" s="347" t="s">
        <v>59</v>
      </c>
      <c r="D270" s="347" t="s">
        <v>40</v>
      </c>
      <c r="E270" s="347" t="s">
        <v>40</v>
      </c>
      <c r="F270" s="347" t="s">
        <v>305</v>
      </c>
      <c r="G270" s="350" t="s">
        <v>306</v>
      </c>
      <c r="H270" s="350" t="s">
        <v>253</v>
      </c>
      <c r="I270" s="350" t="s">
        <v>253</v>
      </c>
      <c r="J270" s="371">
        <v>0</v>
      </c>
      <c r="K270" s="371">
        <v>294000</v>
      </c>
      <c r="L270" s="371">
        <v>0</v>
      </c>
      <c r="M270" s="371">
        <v>294000</v>
      </c>
      <c r="N270" s="371">
        <v>294250</v>
      </c>
      <c r="O270" s="384">
        <f t="shared" si="59"/>
        <v>1.0008503401360545</v>
      </c>
      <c r="P270" s="371">
        <v>0</v>
      </c>
      <c r="Q270" s="371">
        <v>0</v>
      </c>
      <c r="R270" s="371">
        <v>0</v>
      </c>
      <c r="S270" s="371">
        <f t="shared" si="61"/>
        <v>294250</v>
      </c>
      <c r="T270" s="350" t="s">
        <v>307</v>
      </c>
      <c r="U270" s="350"/>
      <c r="V270" s="350" t="s">
        <v>308</v>
      </c>
      <c r="W270" s="350"/>
      <c r="X270" s="347"/>
      <c r="Y270" s="347"/>
      <c r="Z270" s="347"/>
      <c r="AA270" s="363" t="e">
        <f t="shared" si="60"/>
        <v>#DIV/0!</v>
      </c>
      <c r="AB270" s="345">
        <v>294250</v>
      </c>
      <c r="AC270" s="345">
        <v>250</v>
      </c>
      <c r="AD270" s="345">
        <v>100.08503401360545</v>
      </c>
      <c r="AE270" s="345">
        <v>100</v>
      </c>
      <c r="AF270" s="345">
        <v>0.81714014279749625</v>
      </c>
      <c r="AG270" s="345" t="s">
        <v>38</v>
      </c>
      <c r="AH270" s="345" t="s">
        <v>38</v>
      </c>
      <c r="AI270" s="345" t="s">
        <v>38</v>
      </c>
      <c r="AJ270" s="345" t="s">
        <v>38</v>
      </c>
      <c r="AK270" s="345" t="s">
        <v>38</v>
      </c>
      <c r="AL270" s="345" t="s">
        <v>38</v>
      </c>
      <c r="AM270" s="345" t="s">
        <v>38</v>
      </c>
      <c r="AN270" s="345" t="s">
        <v>38</v>
      </c>
      <c r="AO270" s="345" t="s">
        <v>38</v>
      </c>
      <c r="AP270" s="345" t="s">
        <v>38</v>
      </c>
      <c r="AQ270" s="345">
        <v>294250</v>
      </c>
      <c r="AR270" s="345" t="s">
        <v>193</v>
      </c>
      <c r="AS270" s="345">
        <v>0.81714014279749625</v>
      </c>
    </row>
    <row r="271" spans="1:45" ht="21" customHeight="1" x14ac:dyDescent="0.15">
      <c r="A271" s="378">
        <v>231200401020</v>
      </c>
      <c r="B271" s="347" t="s">
        <v>82</v>
      </c>
      <c r="C271" s="347" t="s">
        <v>59</v>
      </c>
      <c r="D271" s="347" t="s">
        <v>40</v>
      </c>
      <c r="E271" s="347" t="s">
        <v>40</v>
      </c>
      <c r="F271" s="347" t="s">
        <v>309</v>
      </c>
      <c r="G271" s="350" t="s">
        <v>310</v>
      </c>
      <c r="H271" s="350" t="s">
        <v>253</v>
      </c>
      <c r="I271" s="350" t="s">
        <v>253</v>
      </c>
      <c r="J271" s="371">
        <v>0</v>
      </c>
      <c r="K271" s="371">
        <v>10000</v>
      </c>
      <c r="L271" s="371">
        <v>0</v>
      </c>
      <c r="M271" s="371">
        <v>10000</v>
      </c>
      <c r="N271" s="371">
        <v>10000</v>
      </c>
      <c r="O271" s="384">
        <f t="shared" si="59"/>
        <v>1</v>
      </c>
      <c r="P271" s="371">
        <v>0</v>
      </c>
      <c r="Q271" s="371">
        <v>0</v>
      </c>
      <c r="R271" s="371">
        <v>0</v>
      </c>
      <c r="S271" s="371">
        <f t="shared" si="61"/>
        <v>10000</v>
      </c>
      <c r="T271" s="350" t="s">
        <v>311</v>
      </c>
      <c r="U271" s="350"/>
      <c r="V271" s="350" t="s">
        <v>308</v>
      </c>
      <c r="W271" s="350"/>
      <c r="X271" s="347"/>
      <c r="Y271" s="347"/>
      <c r="Z271" s="347"/>
      <c r="AA271" s="363" t="e">
        <f t="shared" si="60"/>
        <v>#DIV/0!</v>
      </c>
      <c r="AB271" s="345">
        <v>10000</v>
      </c>
      <c r="AC271" s="345">
        <v>0</v>
      </c>
      <c r="AD271" s="345">
        <v>100</v>
      </c>
      <c r="AE271" s="345">
        <v>100</v>
      </c>
      <c r="AF271" s="345">
        <v>2.7770268234409388E-2</v>
      </c>
      <c r="AG271" s="345" t="s">
        <v>38</v>
      </c>
      <c r="AH271" s="345" t="s">
        <v>38</v>
      </c>
      <c r="AI271" s="345" t="s">
        <v>38</v>
      </c>
      <c r="AJ271" s="345" t="s">
        <v>38</v>
      </c>
      <c r="AK271" s="345" t="s">
        <v>38</v>
      </c>
      <c r="AL271" s="345" t="s">
        <v>38</v>
      </c>
      <c r="AM271" s="345" t="s">
        <v>38</v>
      </c>
      <c r="AN271" s="345" t="s">
        <v>38</v>
      </c>
      <c r="AO271" s="345" t="s">
        <v>38</v>
      </c>
      <c r="AP271" s="345" t="s">
        <v>38</v>
      </c>
      <c r="AQ271" s="345">
        <v>10000</v>
      </c>
      <c r="AR271" s="345" t="s">
        <v>193</v>
      </c>
      <c r="AS271" s="345">
        <v>2.7770268234409388E-2</v>
      </c>
    </row>
    <row r="272" spans="1:45" ht="21" customHeight="1" x14ac:dyDescent="0.15">
      <c r="A272" s="378">
        <v>231200401021</v>
      </c>
      <c r="B272" s="347" t="s">
        <v>82</v>
      </c>
      <c r="C272" s="347" t="s">
        <v>59</v>
      </c>
      <c r="D272" s="347" t="s">
        <v>40</v>
      </c>
      <c r="E272" s="347" t="s">
        <v>40</v>
      </c>
      <c r="F272" s="347" t="s">
        <v>61</v>
      </c>
      <c r="G272" s="350" t="s">
        <v>317</v>
      </c>
      <c r="H272" s="350" t="s">
        <v>313</v>
      </c>
      <c r="I272" s="350" t="s">
        <v>313</v>
      </c>
      <c r="J272" s="371">
        <v>225000</v>
      </c>
      <c r="K272" s="371">
        <v>0</v>
      </c>
      <c r="L272" s="371">
        <v>0</v>
      </c>
      <c r="M272" s="371">
        <v>225000</v>
      </c>
      <c r="N272" s="371">
        <v>35209</v>
      </c>
      <c r="O272" s="384">
        <f t="shared" si="59"/>
        <v>0.15648444444444445</v>
      </c>
      <c r="P272" s="371">
        <v>0</v>
      </c>
      <c r="Q272" s="371">
        <v>0</v>
      </c>
      <c r="R272" s="371">
        <v>208522</v>
      </c>
      <c r="S272" s="371">
        <f t="shared" si="61"/>
        <v>-173313</v>
      </c>
      <c r="T272" s="350" t="s">
        <v>318</v>
      </c>
      <c r="U272" s="350" t="s">
        <v>315</v>
      </c>
      <c r="V272" s="350" t="s">
        <v>319</v>
      </c>
      <c r="W272" s="350" t="s">
        <v>1033</v>
      </c>
      <c r="X272" s="350" t="s">
        <v>1033</v>
      </c>
      <c r="Y272" s="350" t="s">
        <v>1033</v>
      </c>
      <c r="Z272" s="350" t="s">
        <v>1033</v>
      </c>
      <c r="AA272" s="363" t="e">
        <f t="shared" si="60"/>
        <v>#VALUE!</v>
      </c>
      <c r="AB272" s="345">
        <v>35209</v>
      </c>
      <c r="AC272" s="345">
        <v>-189791</v>
      </c>
      <c r="AD272" s="345">
        <v>15.648444444444445</v>
      </c>
      <c r="AE272" s="345">
        <v>100</v>
      </c>
      <c r="AF272" s="345">
        <v>24.183500353730654</v>
      </c>
      <c r="AG272" s="345">
        <v>210000</v>
      </c>
      <c r="AH272" s="345">
        <v>0</v>
      </c>
      <c r="AI272" s="345">
        <v>0</v>
      </c>
      <c r="AJ272" s="345">
        <v>210000</v>
      </c>
      <c r="AK272" s="345">
        <v>208522</v>
      </c>
      <c r="AL272" s="345">
        <v>0</v>
      </c>
      <c r="AM272" s="345">
        <v>0</v>
      </c>
      <c r="AN272" s="345">
        <v>99.296190476190475</v>
      </c>
      <c r="AO272" s="345">
        <v>100</v>
      </c>
      <c r="AP272" s="345">
        <v>15.796546792237859</v>
      </c>
      <c r="AQ272" s="345">
        <v>-173313</v>
      </c>
      <c r="AR272" s="345">
        <v>-83.114971082187978</v>
      </c>
      <c r="AS272" s="345">
        <v>8.3869535614927955</v>
      </c>
    </row>
    <row r="273" spans="1:45" ht="21" customHeight="1" x14ac:dyDescent="0.15">
      <c r="A273" s="378">
        <v>231200401022</v>
      </c>
      <c r="B273" s="347" t="s">
        <v>82</v>
      </c>
      <c r="C273" s="347" t="s">
        <v>59</v>
      </c>
      <c r="D273" s="347" t="s">
        <v>40</v>
      </c>
      <c r="E273" s="347" t="s">
        <v>40</v>
      </c>
      <c r="F273" s="347" t="s">
        <v>320</v>
      </c>
      <c r="G273" s="350" t="s">
        <v>321</v>
      </c>
      <c r="H273" s="350" t="s">
        <v>313</v>
      </c>
      <c r="I273" s="350" t="s">
        <v>313</v>
      </c>
      <c r="J273" s="371">
        <v>24000</v>
      </c>
      <c r="K273" s="371">
        <v>0</v>
      </c>
      <c r="L273" s="371">
        <v>0</v>
      </c>
      <c r="M273" s="371">
        <v>24000</v>
      </c>
      <c r="N273" s="371">
        <v>29767</v>
      </c>
      <c r="O273" s="384">
        <f t="shared" si="59"/>
        <v>1.2402916666666666</v>
      </c>
      <c r="P273" s="371">
        <v>0</v>
      </c>
      <c r="Q273" s="371">
        <v>0</v>
      </c>
      <c r="R273" s="371">
        <v>30965</v>
      </c>
      <c r="S273" s="371">
        <f t="shared" si="61"/>
        <v>-1198</v>
      </c>
      <c r="T273" s="350" t="s">
        <v>322</v>
      </c>
      <c r="U273" s="350" t="s">
        <v>315</v>
      </c>
      <c r="V273" s="350" t="s">
        <v>316</v>
      </c>
      <c r="W273" s="350" t="s">
        <v>1033</v>
      </c>
      <c r="X273" s="350" t="s">
        <v>1033</v>
      </c>
      <c r="Y273" s="350" t="s">
        <v>1033</v>
      </c>
      <c r="Z273" s="350" t="s">
        <v>1033</v>
      </c>
      <c r="AA273" s="363" t="e">
        <f t="shared" si="60"/>
        <v>#VALUE!</v>
      </c>
      <c r="AB273" s="345">
        <v>29767</v>
      </c>
      <c r="AC273" s="345">
        <v>5767</v>
      </c>
      <c r="AD273" s="345">
        <v>124.02916666666665</v>
      </c>
      <c r="AE273" s="345">
        <v>100</v>
      </c>
      <c r="AF273" s="345">
        <v>20.445631941534849</v>
      </c>
      <c r="AG273" s="345">
        <v>18000</v>
      </c>
      <c r="AH273" s="345">
        <v>0</v>
      </c>
      <c r="AI273" s="345">
        <v>0</v>
      </c>
      <c r="AJ273" s="345">
        <v>18000</v>
      </c>
      <c r="AK273" s="345">
        <v>30965</v>
      </c>
      <c r="AL273" s="345">
        <v>0</v>
      </c>
      <c r="AM273" s="345">
        <v>0</v>
      </c>
      <c r="AN273" s="345">
        <v>172.02777777777777</v>
      </c>
      <c r="AO273" s="345">
        <v>100</v>
      </c>
      <c r="AP273" s="345">
        <v>2.3457480334048459</v>
      </c>
      <c r="AQ273" s="345">
        <v>-1198</v>
      </c>
      <c r="AR273" s="345">
        <v>-3.8688842241240113</v>
      </c>
      <c r="AS273" s="345">
        <v>18.099883908130003</v>
      </c>
    </row>
    <row r="274" spans="1:45" ht="21" customHeight="1" x14ac:dyDescent="0.15">
      <c r="A274" s="378">
        <v>231200401023</v>
      </c>
      <c r="B274" s="347" t="s">
        <v>82</v>
      </c>
      <c r="C274" s="347" t="s">
        <v>59</v>
      </c>
      <c r="D274" s="347" t="s">
        <v>40</v>
      </c>
      <c r="E274" s="347" t="s">
        <v>40</v>
      </c>
      <c r="F274" s="347" t="s">
        <v>323</v>
      </c>
      <c r="G274" s="350" t="s">
        <v>324</v>
      </c>
      <c r="H274" s="350" t="s">
        <v>313</v>
      </c>
      <c r="I274" s="350" t="s">
        <v>313</v>
      </c>
      <c r="J274" s="371">
        <v>45000</v>
      </c>
      <c r="K274" s="371">
        <v>0</v>
      </c>
      <c r="L274" s="371">
        <v>0</v>
      </c>
      <c r="M274" s="371">
        <v>45000</v>
      </c>
      <c r="N274" s="371">
        <v>80615</v>
      </c>
      <c r="O274" s="384">
        <f t="shared" si="59"/>
        <v>1.7914444444444444</v>
      </c>
      <c r="P274" s="371">
        <v>0</v>
      </c>
      <c r="Q274" s="371">
        <v>0</v>
      </c>
      <c r="R274" s="371">
        <v>1080560</v>
      </c>
      <c r="S274" s="371">
        <f t="shared" si="61"/>
        <v>-999945</v>
      </c>
      <c r="T274" s="350" t="s">
        <v>325</v>
      </c>
      <c r="U274" s="350" t="s">
        <v>315</v>
      </c>
      <c r="V274" s="350" t="s">
        <v>326</v>
      </c>
      <c r="W274" s="350" t="s">
        <v>1033</v>
      </c>
      <c r="X274" s="350" t="s">
        <v>1033</v>
      </c>
      <c r="Y274" s="350" t="s">
        <v>1033</v>
      </c>
      <c r="Z274" s="350" t="s">
        <v>1033</v>
      </c>
      <c r="AA274" s="363" t="e">
        <f t="shared" si="60"/>
        <v>#VALUE!</v>
      </c>
      <c r="AB274" s="345">
        <v>80615</v>
      </c>
      <c r="AC274" s="345">
        <v>35615</v>
      </c>
      <c r="AD274" s="345">
        <v>179.14444444444445</v>
      </c>
      <c r="AE274" s="345">
        <v>100</v>
      </c>
      <c r="AF274" s="345">
        <v>55.370867704734493</v>
      </c>
      <c r="AG274" s="345">
        <v>51000</v>
      </c>
      <c r="AH274" s="345">
        <v>0</v>
      </c>
      <c r="AI274" s="345">
        <v>0</v>
      </c>
      <c r="AJ274" s="345">
        <v>51000</v>
      </c>
      <c r="AK274" s="345">
        <v>1080560</v>
      </c>
      <c r="AL274" s="345">
        <v>0</v>
      </c>
      <c r="AM274" s="345">
        <v>0</v>
      </c>
      <c r="AN274" s="345">
        <v>2118.7450980392159</v>
      </c>
      <c r="AO274" s="345">
        <v>100</v>
      </c>
      <c r="AP274" s="345">
        <v>81.857629419536266</v>
      </c>
      <c r="AQ274" s="345">
        <v>-999945</v>
      </c>
      <c r="AR274" s="345">
        <v>-92.539516546975648</v>
      </c>
      <c r="AS274" s="345">
        <v>-26.486761714801773</v>
      </c>
    </row>
    <row r="275" spans="1:45" ht="21" customHeight="1" x14ac:dyDescent="0.15">
      <c r="A275" s="378">
        <v>231200401024</v>
      </c>
      <c r="B275" s="363" t="s">
        <v>82</v>
      </c>
      <c r="C275" s="363" t="s">
        <v>59</v>
      </c>
      <c r="D275" s="363" t="s">
        <v>40</v>
      </c>
      <c r="E275" s="363" t="s">
        <v>40</v>
      </c>
      <c r="F275" s="363" t="s">
        <v>398</v>
      </c>
      <c r="G275" s="358" t="s">
        <v>399</v>
      </c>
      <c r="H275" s="358" t="s">
        <v>328</v>
      </c>
      <c r="I275" s="358" t="s">
        <v>328</v>
      </c>
      <c r="J275" s="371">
        <v>84000</v>
      </c>
      <c r="K275" s="371">
        <v>0</v>
      </c>
      <c r="L275" s="371">
        <v>0</v>
      </c>
      <c r="M275" s="371">
        <v>84000</v>
      </c>
      <c r="N275" s="371">
        <v>170525</v>
      </c>
      <c r="O275" s="384">
        <f t="shared" si="59"/>
        <v>2.0300595238095238</v>
      </c>
      <c r="P275" s="371">
        <v>0</v>
      </c>
      <c r="Q275" s="371">
        <v>0</v>
      </c>
      <c r="R275" s="371">
        <v>164924</v>
      </c>
      <c r="S275" s="371">
        <f t="shared" si="61"/>
        <v>5601</v>
      </c>
      <c r="T275" s="358" t="s">
        <v>400</v>
      </c>
      <c r="U275" s="358"/>
      <c r="V275" s="358"/>
      <c r="W275" s="358"/>
      <c r="X275" s="363"/>
      <c r="Y275" s="363"/>
      <c r="Z275" s="363"/>
      <c r="AA275" s="363" t="e">
        <f t="shared" si="60"/>
        <v>#DIV/0!</v>
      </c>
      <c r="AB275" s="344">
        <v>170525</v>
      </c>
      <c r="AC275" s="344">
        <v>86525</v>
      </c>
      <c r="AD275" s="344">
        <f t="shared" ref="AD275:AD286" si="62">IF(OR(N275="", M275="", M275=0), "", N275/M275*100)</f>
        <v>203.00595238095238</v>
      </c>
      <c r="AE275" s="344">
        <f t="shared" ref="AE275:AE286" si="63">IF(OR(N275="", AB275="", AB275=0), "", N275/AB275*100)</f>
        <v>100</v>
      </c>
      <c r="AF275" s="344" t="str">
        <f>IF(OR(N275="", N550="", N550=0), "", N275/#REF!*100)</f>
        <v/>
      </c>
      <c r="AG275" s="344">
        <v>175000</v>
      </c>
      <c r="AH275" s="344">
        <v>-51000</v>
      </c>
      <c r="AI275" s="344">
        <v>0</v>
      </c>
      <c r="AJ275" s="344">
        <v>124000</v>
      </c>
      <c r="AK275" s="344">
        <v>164924</v>
      </c>
      <c r="AL275" s="344">
        <v>0</v>
      </c>
      <c r="AM275" s="344">
        <v>0</v>
      </c>
      <c r="AN275" s="344">
        <f t="shared" ref="AN275:AN286" si="64">IF(OR(R275="", AJ275="", AJ275=0), "", R275/AJ275*100)</f>
        <v>133.00322580645161</v>
      </c>
      <c r="AO275" s="344">
        <f t="shared" ref="AO275:AO286" si="65">IF(OR(R275="", AK275="", AK275=0), "", R275/AK275*100)</f>
        <v>100</v>
      </c>
      <c r="AP275" s="344" t="str">
        <f>IF(OR(R275="", R550="", R550=0), "", R275/#REF!*100)</f>
        <v/>
      </c>
      <c r="AQ275" s="344">
        <v>5601</v>
      </c>
      <c r="AR275" s="344">
        <f t="shared" ref="AR275:AR286" si="66">IF(AQ275=0, 0, IF(AND(OR(N275="", N275=0), R275&lt;&gt;"", R275&lt;&gt;0), "皆減", IF(AND(OR(R275="", R275=0), N275&lt;&gt;"", N275&lt;&gt;0), "皆増", AQ275/R275*100)))</f>
        <v>3.3961097232664743</v>
      </c>
      <c r="AS275" s="344" t="str">
        <f t="shared" ref="AS275:AS286" si="67">IF(AF275="", IF(AP275="", "", 0-AP275), IF(AP275="", AF275, AF275-AP275))</f>
        <v/>
      </c>
    </row>
    <row r="276" spans="1:45" ht="21" customHeight="1" x14ac:dyDescent="0.15">
      <c r="A276" s="378">
        <v>231200401025</v>
      </c>
      <c r="B276" s="363" t="s">
        <v>82</v>
      </c>
      <c r="C276" s="363" t="s">
        <v>59</v>
      </c>
      <c r="D276" s="363" t="s">
        <v>40</v>
      </c>
      <c r="E276" s="363" t="s">
        <v>40</v>
      </c>
      <c r="F276" s="363" t="s">
        <v>401</v>
      </c>
      <c r="G276" s="358" t="s">
        <v>402</v>
      </c>
      <c r="H276" s="358" t="s">
        <v>328</v>
      </c>
      <c r="I276" s="358" t="s">
        <v>328</v>
      </c>
      <c r="J276" s="371">
        <v>146000</v>
      </c>
      <c r="K276" s="371">
        <v>0</v>
      </c>
      <c r="L276" s="371">
        <v>0</v>
      </c>
      <c r="M276" s="371">
        <v>146000</v>
      </c>
      <c r="N276" s="371">
        <v>96448</v>
      </c>
      <c r="O276" s="384">
        <f t="shared" si="59"/>
        <v>0.66060273972602734</v>
      </c>
      <c r="P276" s="371">
        <v>0</v>
      </c>
      <c r="Q276" s="371">
        <v>0</v>
      </c>
      <c r="R276" s="371">
        <v>83724</v>
      </c>
      <c r="S276" s="371">
        <f t="shared" si="61"/>
        <v>12724</v>
      </c>
      <c r="T276" s="389" t="s">
        <v>403</v>
      </c>
      <c r="U276" s="389" t="s">
        <v>330</v>
      </c>
      <c r="V276" s="389" t="s">
        <v>404</v>
      </c>
      <c r="W276" s="358"/>
      <c r="X276" s="363"/>
      <c r="Y276" s="363"/>
      <c r="Z276" s="363"/>
      <c r="AA276" s="363" t="e">
        <f t="shared" si="60"/>
        <v>#DIV/0!</v>
      </c>
      <c r="AB276" s="344">
        <v>96448</v>
      </c>
      <c r="AC276" s="344">
        <v>-49552</v>
      </c>
      <c r="AD276" s="344">
        <f t="shared" si="62"/>
        <v>66.060273972602729</v>
      </c>
      <c r="AE276" s="344">
        <f t="shared" si="63"/>
        <v>100</v>
      </c>
      <c r="AF276" s="344" t="str">
        <f>IF(OR(N276="", N550="", N550=0), "", N276/#REF!*100)</f>
        <v/>
      </c>
      <c r="AG276" s="344">
        <v>72000</v>
      </c>
      <c r="AH276" s="344">
        <v>0</v>
      </c>
      <c r="AI276" s="344">
        <v>0</v>
      </c>
      <c r="AJ276" s="344">
        <v>72000</v>
      </c>
      <c r="AK276" s="344">
        <v>83724</v>
      </c>
      <c r="AL276" s="344">
        <v>0</v>
      </c>
      <c r="AM276" s="344">
        <v>0</v>
      </c>
      <c r="AN276" s="344">
        <f t="shared" si="64"/>
        <v>116.28333333333333</v>
      </c>
      <c r="AO276" s="344">
        <f t="shared" si="65"/>
        <v>100</v>
      </c>
      <c r="AP276" s="344" t="str">
        <f>IF(OR(R276="", R550="", R550=0), "", R276/#REF!*100)</f>
        <v/>
      </c>
      <c r="AQ276" s="344">
        <v>12724</v>
      </c>
      <c r="AR276" s="344">
        <f t="shared" si="66"/>
        <v>15.197553867469304</v>
      </c>
      <c r="AS276" s="344" t="str">
        <f t="shared" si="67"/>
        <v/>
      </c>
    </row>
    <row r="277" spans="1:45" ht="21" customHeight="1" x14ac:dyDescent="0.15">
      <c r="A277" s="378">
        <v>231200401026</v>
      </c>
      <c r="B277" s="363" t="s">
        <v>82</v>
      </c>
      <c r="C277" s="363" t="s">
        <v>59</v>
      </c>
      <c r="D277" s="363" t="s">
        <v>40</v>
      </c>
      <c r="E277" s="363" t="s">
        <v>40</v>
      </c>
      <c r="F277" s="363" t="s">
        <v>405</v>
      </c>
      <c r="G277" s="358" t="s">
        <v>406</v>
      </c>
      <c r="H277" s="358" t="s">
        <v>328</v>
      </c>
      <c r="I277" s="358" t="s">
        <v>328</v>
      </c>
      <c r="J277" s="371">
        <v>0</v>
      </c>
      <c r="K277" s="371">
        <v>0</v>
      </c>
      <c r="L277" s="371">
        <v>0</v>
      </c>
      <c r="M277" s="371">
        <v>0</v>
      </c>
      <c r="N277" s="371">
        <v>11710</v>
      </c>
      <c r="O277" s="384" t="e">
        <f t="shared" si="59"/>
        <v>#DIV/0!</v>
      </c>
      <c r="P277" s="371">
        <v>0</v>
      </c>
      <c r="Q277" s="371">
        <v>0</v>
      </c>
      <c r="R277" s="371">
        <v>11630</v>
      </c>
      <c r="S277" s="371">
        <f t="shared" si="61"/>
        <v>80</v>
      </c>
      <c r="T277" s="389" t="s">
        <v>407</v>
      </c>
      <c r="U277" s="389" t="s">
        <v>330</v>
      </c>
      <c r="V277" s="389" t="s">
        <v>408</v>
      </c>
      <c r="W277" s="358"/>
      <c r="X277" s="363"/>
      <c r="Y277" s="363"/>
      <c r="Z277" s="363"/>
      <c r="AA277" s="363" t="e">
        <f t="shared" si="60"/>
        <v>#DIV/0!</v>
      </c>
      <c r="AB277" s="344">
        <v>11710</v>
      </c>
      <c r="AC277" s="344">
        <v>11710</v>
      </c>
      <c r="AD277" s="344" t="str">
        <f t="shared" si="62"/>
        <v/>
      </c>
      <c r="AE277" s="344">
        <f t="shared" si="63"/>
        <v>100</v>
      </c>
      <c r="AF277" s="344" t="str">
        <f>IF(OR(N277="", N550="", N550=0), "", N277/#REF!*100)</f>
        <v/>
      </c>
      <c r="AG277" s="344">
        <v>8000</v>
      </c>
      <c r="AH277" s="344">
        <v>0</v>
      </c>
      <c r="AI277" s="344">
        <v>0</v>
      </c>
      <c r="AJ277" s="344">
        <v>8000</v>
      </c>
      <c r="AK277" s="344">
        <v>11630</v>
      </c>
      <c r="AL277" s="344">
        <v>0</v>
      </c>
      <c r="AM277" s="344">
        <v>0</v>
      </c>
      <c r="AN277" s="344">
        <f t="shared" si="64"/>
        <v>145.375</v>
      </c>
      <c r="AO277" s="344">
        <f t="shared" si="65"/>
        <v>100</v>
      </c>
      <c r="AP277" s="344" t="str">
        <f>IF(OR(R277="", R550="", R550=0), "", R277/#REF!*100)</f>
        <v/>
      </c>
      <c r="AQ277" s="344">
        <v>80</v>
      </c>
      <c r="AR277" s="344">
        <f t="shared" si="66"/>
        <v>0.68787618228718828</v>
      </c>
      <c r="AS277" s="344" t="str">
        <f t="shared" si="67"/>
        <v/>
      </c>
    </row>
    <row r="278" spans="1:45" ht="21" customHeight="1" x14ac:dyDescent="0.15">
      <c r="A278" s="378">
        <v>231200401027</v>
      </c>
      <c r="B278" s="363" t="s">
        <v>82</v>
      </c>
      <c r="C278" s="363" t="s">
        <v>59</v>
      </c>
      <c r="D278" s="363" t="s">
        <v>40</v>
      </c>
      <c r="E278" s="363" t="s">
        <v>40</v>
      </c>
      <c r="F278" s="363" t="s">
        <v>135</v>
      </c>
      <c r="G278" s="358" t="s">
        <v>409</v>
      </c>
      <c r="H278" s="358" t="s">
        <v>328</v>
      </c>
      <c r="I278" s="358" t="s">
        <v>328</v>
      </c>
      <c r="J278" s="371">
        <v>40000</v>
      </c>
      <c r="K278" s="371">
        <v>0</v>
      </c>
      <c r="L278" s="371">
        <v>0</v>
      </c>
      <c r="M278" s="371">
        <v>40000</v>
      </c>
      <c r="N278" s="371">
        <v>109507</v>
      </c>
      <c r="O278" s="384">
        <f t="shared" si="59"/>
        <v>2.7376749999999999</v>
      </c>
      <c r="P278" s="371">
        <v>0</v>
      </c>
      <c r="Q278" s="371">
        <v>0</v>
      </c>
      <c r="R278" s="371">
        <v>71537</v>
      </c>
      <c r="S278" s="371">
        <f t="shared" si="61"/>
        <v>37970</v>
      </c>
      <c r="T278" s="389" t="s">
        <v>410</v>
      </c>
      <c r="U278" s="389"/>
      <c r="V278" s="389" t="s">
        <v>411</v>
      </c>
      <c r="W278" s="358"/>
      <c r="X278" s="363"/>
      <c r="Y278" s="363"/>
      <c r="Z278" s="363"/>
      <c r="AA278" s="363" t="e">
        <f t="shared" si="60"/>
        <v>#DIV/0!</v>
      </c>
      <c r="AB278" s="344">
        <v>109507</v>
      </c>
      <c r="AC278" s="344">
        <v>69507</v>
      </c>
      <c r="AD278" s="344">
        <f t="shared" si="62"/>
        <v>273.76749999999998</v>
      </c>
      <c r="AE278" s="344">
        <f t="shared" si="63"/>
        <v>100</v>
      </c>
      <c r="AF278" s="344" t="str">
        <f>IF(OR(N278="", N550="", N550=0), "", N278/#REF!*100)</f>
        <v/>
      </c>
      <c r="AG278" s="344">
        <v>26000</v>
      </c>
      <c r="AH278" s="344">
        <v>0</v>
      </c>
      <c r="AI278" s="344">
        <v>0</v>
      </c>
      <c r="AJ278" s="344">
        <v>26000</v>
      </c>
      <c r="AK278" s="344">
        <v>71537</v>
      </c>
      <c r="AL278" s="344">
        <v>0</v>
      </c>
      <c r="AM278" s="344">
        <v>0</v>
      </c>
      <c r="AN278" s="344">
        <f t="shared" si="64"/>
        <v>275.14230769230767</v>
      </c>
      <c r="AO278" s="344">
        <f t="shared" si="65"/>
        <v>100</v>
      </c>
      <c r="AP278" s="344" t="str">
        <f>IF(OR(R278="", R550="", R550=0), "", R278/#REF!*100)</f>
        <v/>
      </c>
      <c r="AQ278" s="344">
        <v>37970</v>
      </c>
      <c r="AR278" s="344">
        <f t="shared" si="66"/>
        <v>53.07742846359227</v>
      </c>
      <c r="AS278" s="344" t="str">
        <f t="shared" si="67"/>
        <v/>
      </c>
    </row>
    <row r="279" spans="1:45" ht="21" customHeight="1" x14ac:dyDescent="0.15">
      <c r="A279" s="378">
        <v>231200401028</v>
      </c>
      <c r="B279" s="363" t="s">
        <v>82</v>
      </c>
      <c r="C279" s="363" t="s">
        <v>59</v>
      </c>
      <c r="D279" s="363" t="s">
        <v>40</v>
      </c>
      <c r="E279" s="363" t="s">
        <v>40</v>
      </c>
      <c r="F279" s="363" t="s">
        <v>412</v>
      </c>
      <c r="G279" s="358" t="s">
        <v>413</v>
      </c>
      <c r="H279" s="358" t="s">
        <v>328</v>
      </c>
      <c r="I279" s="358" t="s">
        <v>328</v>
      </c>
      <c r="J279" s="371">
        <v>3000000</v>
      </c>
      <c r="K279" s="371">
        <v>0</v>
      </c>
      <c r="L279" s="371">
        <v>0</v>
      </c>
      <c r="M279" s="371">
        <v>3000000</v>
      </c>
      <c r="N279" s="371">
        <v>2756985</v>
      </c>
      <c r="O279" s="384">
        <f t="shared" si="59"/>
        <v>0.91899500000000001</v>
      </c>
      <c r="P279" s="371">
        <v>0</v>
      </c>
      <c r="Q279" s="371">
        <v>0</v>
      </c>
      <c r="R279" s="371">
        <v>2770381</v>
      </c>
      <c r="S279" s="371">
        <f t="shared" si="61"/>
        <v>-13396</v>
      </c>
      <c r="T279" s="389" t="s">
        <v>414</v>
      </c>
      <c r="U279" s="389"/>
      <c r="V279" s="389" t="s">
        <v>415</v>
      </c>
      <c r="W279" s="358"/>
      <c r="X279" s="363"/>
      <c r="Y279" s="363"/>
      <c r="Z279" s="363"/>
      <c r="AA279" s="363" t="e">
        <f t="shared" si="60"/>
        <v>#DIV/0!</v>
      </c>
      <c r="AB279" s="344">
        <v>2756985</v>
      </c>
      <c r="AC279" s="344">
        <v>-243015</v>
      </c>
      <c r="AD279" s="344">
        <f t="shared" si="62"/>
        <v>91.899500000000003</v>
      </c>
      <c r="AE279" s="344">
        <f t="shared" si="63"/>
        <v>100</v>
      </c>
      <c r="AF279" s="344" t="str">
        <f>IF(OR(N279="", N550="", N550=0), "", N279/#REF!*100)</f>
        <v/>
      </c>
      <c r="AG279" s="344">
        <v>2503000</v>
      </c>
      <c r="AH279" s="344">
        <v>497000</v>
      </c>
      <c r="AI279" s="344">
        <v>0</v>
      </c>
      <c r="AJ279" s="344">
        <v>3000000</v>
      </c>
      <c r="AK279" s="344">
        <v>2770381</v>
      </c>
      <c r="AL279" s="344">
        <v>0</v>
      </c>
      <c r="AM279" s="344">
        <v>0</v>
      </c>
      <c r="AN279" s="344">
        <f t="shared" si="64"/>
        <v>92.346033333333338</v>
      </c>
      <c r="AO279" s="344">
        <f t="shared" si="65"/>
        <v>100</v>
      </c>
      <c r="AP279" s="344" t="str">
        <f>IF(OR(R279="", R550="", R550=0), "", R279/#REF!*100)</f>
        <v/>
      </c>
      <c r="AQ279" s="344">
        <v>-13396</v>
      </c>
      <c r="AR279" s="344">
        <f t="shared" si="66"/>
        <v>-0.48354359923779439</v>
      </c>
      <c r="AS279" s="344" t="str">
        <f t="shared" si="67"/>
        <v/>
      </c>
    </row>
    <row r="280" spans="1:45" ht="21" customHeight="1" x14ac:dyDescent="0.15">
      <c r="A280" s="378">
        <v>231200401029</v>
      </c>
      <c r="B280" s="363" t="s">
        <v>82</v>
      </c>
      <c r="C280" s="363" t="s">
        <v>59</v>
      </c>
      <c r="D280" s="363" t="s">
        <v>40</v>
      </c>
      <c r="E280" s="363" t="s">
        <v>40</v>
      </c>
      <c r="F280" s="363" t="s">
        <v>416</v>
      </c>
      <c r="G280" s="358" t="s">
        <v>417</v>
      </c>
      <c r="H280" s="358" t="s">
        <v>328</v>
      </c>
      <c r="I280" s="358" t="s">
        <v>328</v>
      </c>
      <c r="J280" s="371">
        <v>53000</v>
      </c>
      <c r="K280" s="371">
        <v>0</v>
      </c>
      <c r="L280" s="371">
        <v>0</v>
      </c>
      <c r="M280" s="371">
        <v>53000</v>
      </c>
      <c r="N280" s="371">
        <v>46405</v>
      </c>
      <c r="O280" s="384">
        <f t="shared" si="59"/>
        <v>0.87556603773584907</v>
      </c>
      <c r="P280" s="371">
        <v>0</v>
      </c>
      <c r="Q280" s="371">
        <v>0</v>
      </c>
      <c r="R280" s="371">
        <v>47122</v>
      </c>
      <c r="S280" s="371">
        <f t="shared" si="61"/>
        <v>-717</v>
      </c>
      <c r="T280" s="389" t="s">
        <v>418</v>
      </c>
      <c r="U280" s="389" t="s">
        <v>330</v>
      </c>
      <c r="V280" s="389" t="s">
        <v>419</v>
      </c>
      <c r="W280" s="358"/>
      <c r="X280" s="363"/>
      <c r="Y280" s="363"/>
      <c r="Z280" s="363"/>
      <c r="AA280" s="363" t="e">
        <f t="shared" si="60"/>
        <v>#DIV/0!</v>
      </c>
      <c r="AB280" s="344">
        <v>46405</v>
      </c>
      <c r="AC280" s="344">
        <v>-6595</v>
      </c>
      <c r="AD280" s="344">
        <f t="shared" si="62"/>
        <v>87.556603773584911</v>
      </c>
      <c r="AE280" s="344">
        <f t="shared" si="63"/>
        <v>100</v>
      </c>
      <c r="AF280" s="344" t="str">
        <f>IF(OR(N280="", N550="", N550=0), "", N280/#REF!*100)</f>
        <v/>
      </c>
      <c r="AG280" s="344">
        <v>74000</v>
      </c>
      <c r="AH280" s="344">
        <v>-31000</v>
      </c>
      <c r="AI280" s="344">
        <v>0</v>
      </c>
      <c r="AJ280" s="344">
        <v>43000</v>
      </c>
      <c r="AK280" s="344">
        <v>47122</v>
      </c>
      <c r="AL280" s="344">
        <v>0</v>
      </c>
      <c r="AM280" s="344">
        <v>0</v>
      </c>
      <c r="AN280" s="344">
        <f t="shared" si="64"/>
        <v>109.58604651162791</v>
      </c>
      <c r="AO280" s="344">
        <f t="shared" si="65"/>
        <v>100</v>
      </c>
      <c r="AP280" s="344" t="str">
        <f>IF(OR(R280="", R550="", R550=0), "", R280/#REF!*100)</f>
        <v/>
      </c>
      <c r="AQ280" s="344">
        <v>-717</v>
      </c>
      <c r="AR280" s="344">
        <f t="shared" si="66"/>
        <v>-1.5215822757947455</v>
      </c>
      <c r="AS280" s="344" t="str">
        <f t="shared" si="67"/>
        <v/>
      </c>
    </row>
    <row r="281" spans="1:45" ht="21" customHeight="1" x14ac:dyDescent="0.15">
      <c r="A281" s="378">
        <v>231200401030</v>
      </c>
      <c r="B281" s="363" t="s">
        <v>82</v>
      </c>
      <c r="C281" s="363" t="s">
        <v>59</v>
      </c>
      <c r="D281" s="363" t="s">
        <v>40</v>
      </c>
      <c r="E281" s="363" t="s">
        <v>40</v>
      </c>
      <c r="F281" s="363" t="s">
        <v>420</v>
      </c>
      <c r="G281" s="358" t="s">
        <v>421</v>
      </c>
      <c r="H281" s="358" t="s">
        <v>328</v>
      </c>
      <c r="I281" s="358" t="s">
        <v>328</v>
      </c>
      <c r="J281" s="371">
        <v>13000</v>
      </c>
      <c r="K281" s="371">
        <v>0</v>
      </c>
      <c r="L281" s="371">
        <v>0</v>
      </c>
      <c r="M281" s="371">
        <v>13000</v>
      </c>
      <c r="N281" s="371">
        <v>32336</v>
      </c>
      <c r="O281" s="384">
        <f t="shared" si="59"/>
        <v>2.4873846153846153</v>
      </c>
      <c r="P281" s="371">
        <v>0</v>
      </c>
      <c r="Q281" s="371">
        <v>0</v>
      </c>
      <c r="R281" s="371">
        <v>29275</v>
      </c>
      <c r="S281" s="371">
        <f t="shared" si="61"/>
        <v>3061</v>
      </c>
      <c r="T281" s="358" t="s">
        <v>422</v>
      </c>
      <c r="U281" s="358"/>
      <c r="V281" s="358" t="s">
        <v>423</v>
      </c>
      <c r="W281" s="358"/>
      <c r="X281" s="363"/>
      <c r="Y281" s="363"/>
      <c r="Z281" s="363"/>
      <c r="AA281" s="363" t="e">
        <f t="shared" si="60"/>
        <v>#DIV/0!</v>
      </c>
      <c r="AB281" s="344">
        <v>32336</v>
      </c>
      <c r="AC281" s="344">
        <v>19336</v>
      </c>
      <c r="AD281" s="344">
        <f t="shared" si="62"/>
        <v>248.73846153846154</v>
      </c>
      <c r="AE281" s="344">
        <f t="shared" si="63"/>
        <v>100</v>
      </c>
      <c r="AF281" s="344" t="str">
        <f>IF(OR(N281="", N550="", N550=0), "", N281/#REF!*100)</f>
        <v/>
      </c>
      <c r="AG281" s="344">
        <v>51000</v>
      </c>
      <c r="AH281" s="344">
        <v>0</v>
      </c>
      <c r="AI281" s="344">
        <v>0</v>
      </c>
      <c r="AJ281" s="344">
        <v>51000</v>
      </c>
      <c r="AK281" s="344">
        <v>29275</v>
      </c>
      <c r="AL281" s="344">
        <v>0</v>
      </c>
      <c r="AM281" s="344">
        <v>0</v>
      </c>
      <c r="AN281" s="344">
        <f t="shared" si="64"/>
        <v>57.401960784313722</v>
      </c>
      <c r="AO281" s="344">
        <f t="shared" si="65"/>
        <v>100</v>
      </c>
      <c r="AP281" s="344" t="str">
        <f>IF(OR(R281="", R550="", R550=0), "", R281/#REF!*100)</f>
        <v/>
      </c>
      <c r="AQ281" s="344">
        <v>3061</v>
      </c>
      <c r="AR281" s="344">
        <f t="shared" si="66"/>
        <v>10.456020495303161</v>
      </c>
      <c r="AS281" s="344" t="str">
        <f t="shared" si="67"/>
        <v/>
      </c>
    </row>
    <row r="282" spans="1:45" ht="21" customHeight="1" x14ac:dyDescent="0.15">
      <c r="A282" s="378">
        <v>231200401031</v>
      </c>
      <c r="B282" s="363" t="s">
        <v>82</v>
      </c>
      <c r="C282" s="363" t="s">
        <v>59</v>
      </c>
      <c r="D282" s="363" t="s">
        <v>40</v>
      </c>
      <c r="E282" s="363" t="s">
        <v>40</v>
      </c>
      <c r="F282" s="363" t="s">
        <v>424</v>
      </c>
      <c r="G282" s="358" t="s">
        <v>425</v>
      </c>
      <c r="H282" s="358" t="s">
        <v>328</v>
      </c>
      <c r="I282" s="358" t="s">
        <v>328</v>
      </c>
      <c r="J282" s="371">
        <v>2500000</v>
      </c>
      <c r="K282" s="371">
        <v>-500000</v>
      </c>
      <c r="L282" s="371">
        <v>0</v>
      </c>
      <c r="M282" s="371">
        <v>2000000</v>
      </c>
      <c r="N282" s="371">
        <v>2000000</v>
      </c>
      <c r="O282" s="384">
        <f t="shared" si="59"/>
        <v>1</v>
      </c>
      <c r="P282" s="371">
        <v>0</v>
      </c>
      <c r="Q282" s="371">
        <v>0</v>
      </c>
      <c r="R282" s="371">
        <v>0</v>
      </c>
      <c r="S282" s="371">
        <f t="shared" si="61"/>
        <v>2000000</v>
      </c>
      <c r="T282" s="358" t="s">
        <v>426</v>
      </c>
      <c r="U282" s="358"/>
      <c r="V282" s="358" t="s">
        <v>427</v>
      </c>
      <c r="W282" s="358"/>
      <c r="X282" s="363"/>
      <c r="Y282" s="363"/>
      <c r="Z282" s="363"/>
      <c r="AA282" s="363" t="e">
        <f t="shared" si="60"/>
        <v>#DIV/0!</v>
      </c>
      <c r="AB282" s="344">
        <v>2000000</v>
      </c>
      <c r="AC282" s="344">
        <v>0</v>
      </c>
      <c r="AD282" s="344">
        <f t="shared" si="62"/>
        <v>100</v>
      </c>
      <c r="AE282" s="344">
        <f t="shared" si="63"/>
        <v>100</v>
      </c>
      <c r="AF282" s="344" t="str">
        <f>IF(OR(N282="", N550="", N550=0), "", N282/#REF!*100)</f>
        <v/>
      </c>
      <c r="AG282" s="344">
        <v>2002000</v>
      </c>
      <c r="AH282" s="344">
        <v>-2002000</v>
      </c>
      <c r="AI282" s="344">
        <v>0</v>
      </c>
      <c r="AJ282" s="344">
        <v>0</v>
      </c>
      <c r="AK282" s="344">
        <v>0</v>
      </c>
      <c r="AL282" s="344">
        <v>0</v>
      </c>
      <c r="AM282" s="344">
        <v>0</v>
      </c>
      <c r="AN282" s="344" t="str">
        <f t="shared" si="64"/>
        <v/>
      </c>
      <c r="AO282" s="344" t="str">
        <f t="shared" si="65"/>
        <v/>
      </c>
      <c r="AP282" s="344" t="str">
        <f>IF(OR(R282="", R550="", R550=0), "", R282/#REF!*100)</f>
        <v/>
      </c>
      <c r="AQ282" s="344">
        <v>2000000</v>
      </c>
      <c r="AR282" s="344" t="str">
        <f t="shared" si="66"/>
        <v>皆増</v>
      </c>
      <c r="AS282" s="344" t="str">
        <f t="shared" si="67"/>
        <v/>
      </c>
    </row>
    <row r="283" spans="1:45" ht="21" customHeight="1" x14ac:dyDescent="0.15">
      <c r="A283" s="378">
        <v>231200401032</v>
      </c>
      <c r="B283" s="363" t="s">
        <v>82</v>
      </c>
      <c r="C283" s="363" t="s">
        <v>59</v>
      </c>
      <c r="D283" s="363" t="s">
        <v>40</v>
      </c>
      <c r="E283" s="363" t="s">
        <v>40</v>
      </c>
      <c r="F283" s="363" t="s">
        <v>428</v>
      </c>
      <c r="G283" s="358" t="s">
        <v>429</v>
      </c>
      <c r="H283" s="358" t="s">
        <v>328</v>
      </c>
      <c r="I283" s="358" t="s">
        <v>328</v>
      </c>
      <c r="J283" s="371">
        <v>0</v>
      </c>
      <c r="K283" s="371">
        <v>0</v>
      </c>
      <c r="L283" s="371">
        <v>0</v>
      </c>
      <c r="M283" s="371">
        <v>0</v>
      </c>
      <c r="N283" s="371">
        <v>238700</v>
      </c>
      <c r="O283" s="384" t="e">
        <f t="shared" si="59"/>
        <v>#DIV/0!</v>
      </c>
      <c r="P283" s="371">
        <v>0</v>
      </c>
      <c r="Q283" s="371">
        <v>0</v>
      </c>
      <c r="R283" s="371">
        <v>0</v>
      </c>
      <c r="S283" s="371">
        <f t="shared" si="61"/>
        <v>238700</v>
      </c>
      <c r="T283" s="358" t="s">
        <v>430</v>
      </c>
      <c r="U283" s="358" t="s">
        <v>330</v>
      </c>
      <c r="V283" s="358" t="s">
        <v>431</v>
      </c>
      <c r="W283" s="358"/>
      <c r="X283" s="363"/>
      <c r="Y283" s="363"/>
      <c r="Z283" s="363"/>
      <c r="AA283" s="363" t="e">
        <f t="shared" si="60"/>
        <v>#DIV/0!</v>
      </c>
      <c r="AB283" s="344">
        <v>238700</v>
      </c>
      <c r="AC283" s="344">
        <v>238700</v>
      </c>
      <c r="AD283" s="344" t="str">
        <f t="shared" si="62"/>
        <v/>
      </c>
      <c r="AE283" s="344">
        <f t="shared" si="63"/>
        <v>100</v>
      </c>
      <c r="AF283" s="344" t="str">
        <f>IF(OR(N283="", N550="", N550=0), "", N283/#REF!*100)</f>
        <v/>
      </c>
      <c r="AG283" s="344" t="s">
        <v>38</v>
      </c>
      <c r="AH283" s="344" t="s">
        <v>38</v>
      </c>
      <c r="AI283" s="344" t="s">
        <v>38</v>
      </c>
      <c r="AJ283" s="344" t="s">
        <v>38</v>
      </c>
      <c r="AK283" s="344" t="s">
        <v>38</v>
      </c>
      <c r="AL283" s="344" t="s">
        <v>38</v>
      </c>
      <c r="AM283" s="344" t="s">
        <v>38</v>
      </c>
      <c r="AN283" s="344" t="str">
        <f t="shared" si="64"/>
        <v/>
      </c>
      <c r="AO283" s="344" t="str">
        <f t="shared" si="65"/>
        <v/>
      </c>
      <c r="AP283" s="344" t="str">
        <f>IF(OR(R283="", R550="", R550=0), "", R283/#REF!*100)</f>
        <v/>
      </c>
      <c r="AQ283" s="344">
        <v>238700</v>
      </c>
      <c r="AR283" s="344" t="str">
        <f t="shared" si="66"/>
        <v>皆増</v>
      </c>
      <c r="AS283" s="344" t="str">
        <f t="shared" si="67"/>
        <v/>
      </c>
    </row>
    <row r="284" spans="1:45" ht="21" customHeight="1" x14ac:dyDescent="0.15">
      <c r="A284" s="378">
        <v>231200401033</v>
      </c>
      <c r="B284" s="381" t="s">
        <v>82</v>
      </c>
      <c r="C284" s="381" t="s">
        <v>59</v>
      </c>
      <c r="D284" s="381" t="s">
        <v>40</v>
      </c>
      <c r="E284" s="381" t="s">
        <v>40</v>
      </c>
      <c r="F284" s="381" t="s">
        <v>518</v>
      </c>
      <c r="G284" s="350" t="s">
        <v>519</v>
      </c>
      <c r="H284" s="350" t="s">
        <v>434</v>
      </c>
      <c r="I284" s="350" t="s">
        <v>434</v>
      </c>
      <c r="J284" s="374">
        <v>9805000</v>
      </c>
      <c r="K284" s="374">
        <v>1086000</v>
      </c>
      <c r="L284" s="374">
        <v>0</v>
      </c>
      <c r="M284" s="374">
        <v>10891000</v>
      </c>
      <c r="N284" s="374">
        <v>10891534</v>
      </c>
      <c r="O284" s="384">
        <f t="shared" si="59"/>
        <v>1.0000490313102561</v>
      </c>
      <c r="P284" s="374">
        <v>0</v>
      </c>
      <c r="Q284" s="374">
        <v>0</v>
      </c>
      <c r="R284" s="374">
        <v>11495664</v>
      </c>
      <c r="S284" s="372">
        <f t="shared" si="61"/>
        <v>-604130</v>
      </c>
      <c r="T284" s="350" t="s">
        <v>520</v>
      </c>
      <c r="U284" s="350" t="s">
        <v>435</v>
      </c>
      <c r="V284" s="350"/>
      <c r="W284" s="350"/>
      <c r="X284" s="347"/>
      <c r="Y284" s="347"/>
      <c r="Z284" s="347"/>
      <c r="AA284" s="363" t="e">
        <f t="shared" si="60"/>
        <v>#DIV/0!</v>
      </c>
      <c r="AB284" s="349">
        <v>10891534</v>
      </c>
      <c r="AC284" s="349">
        <v>534</v>
      </c>
      <c r="AD284" s="349">
        <f t="shared" si="62"/>
        <v>100.00490313102561</v>
      </c>
      <c r="AE284" s="349">
        <f t="shared" si="63"/>
        <v>100</v>
      </c>
      <c r="AF284" s="349" t="str">
        <f>IF(OR(N284="", N493="", N493=0), "", N284/N$71*100)</f>
        <v/>
      </c>
      <c r="AG284" s="349">
        <v>9799000</v>
      </c>
      <c r="AH284" s="349">
        <v>1696000</v>
      </c>
      <c r="AI284" s="349">
        <v>0</v>
      </c>
      <c r="AJ284" s="349">
        <v>11495000</v>
      </c>
      <c r="AK284" s="349">
        <v>11495664</v>
      </c>
      <c r="AL284" s="349">
        <v>0</v>
      </c>
      <c r="AM284" s="349">
        <v>0</v>
      </c>
      <c r="AN284" s="349">
        <f t="shared" si="64"/>
        <v>100.00577642453241</v>
      </c>
      <c r="AO284" s="349">
        <f t="shared" si="65"/>
        <v>100</v>
      </c>
      <c r="AP284" s="349" t="str">
        <f>IF(OR(R284="", R493="", R493=0), "", R284/R$71*100)</f>
        <v/>
      </c>
      <c r="AQ284" s="349">
        <v>-604130</v>
      </c>
      <c r="AR284" s="349">
        <f t="shared" si="66"/>
        <v>-5.2552858190705649</v>
      </c>
      <c r="AS284" s="349" t="str">
        <f t="shared" si="67"/>
        <v/>
      </c>
    </row>
    <row r="285" spans="1:45" ht="21" customHeight="1" x14ac:dyDescent="0.15">
      <c r="A285" s="378">
        <v>231200401034</v>
      </c>
      <c r="B285" s="381" t="s">
        <v>82</v>
      </c>
      <c r="C285" s="381" t="s">
        <v>59</v>
      </c>
      <c r="D285" s="381" t="s">
        <v>40</v>
      </c>
      <c r="E285" s="381" t="s">
        <v>40</v>
      </c>
      <c r="F285" s="381" t="s">
        <v>521</v>
      </c>
      <c r="G285" s="350" t="s">
        <v>522</v>
      </c>
      <c r="H285" s="350" t="s">
        <v>434</v>
      </c>
      <c r="I285" s="350" t="s">
        <v>434</v>
      </c>
      <c r="J285" s="374">
        <v>0</v>
      </c>
      <c r="K285" s="374">
        <v>0</v>
      </c>
      <c r="L285" s="374">
        <v>0</v>
      </c>
      <c r="M285" s="374">
        <v>0</v>
      </c>
      <c r="N285" s="374">
        <v>41526</v>
      </c>
      <c r="O285" s="384" t="e">
        <f t="shared" si="59"/>
        <v>#DIV/0!</v>
      </c>
      <c r="P285" s="374">
        <v>0</v>
      </c>
      <c r="Q285" s="374">
        <v>0</v>
      </c>
      <c r="R285" s="374">
        <v>0</v>
      </c>
      <c r="S285" s="372">
        <f t="shared" si="61"/>
        <v>41526</v>
      </c>
      <c r="T285" s="350" t="s">
        <v>523</v>
      </c>
      <c r="U285" s="350" t="s">
        <v>435</v>
      </c>
      <c r="V285" s="350" t="s">
        <v>1043</v>
      </c>
      <c r="W285" s="350"/>
      <c r="X285" s="347"/>
      <c r="Y285" s="347"/>
      <c r="Z285" s="347"/>
      <c r="AA285" s="363" t="e">
        <f t="shared" si="60"/>
        <v>#DIV/0!</v>
      </c>
      <c r="AB285" s="349">
        <v>41526</v>
      </c>
      <c r="AC285" s="349">
        <v>41526</v>
      </c>
      <c r="AD285" s="349" t="str">
        <f t="shared" si="62"/>
        <v/>
      </c>
      <c r="AE285" s="349">
        <f t="shared" si="63"/>
        <v>100</v>
      </c>
      <c r="AF285" s="349" t="str">
        <f>IF(OR(N285="", N493="", N493=0), "", N285/N$71*100)</f>
        <v/>
      </c>
      <c r="AG285" s="349">
        <v>0</v>
      </c>
      <c r="AH285" s="349">
        <v>0</v>
      </c>
      <c r="AI285" s="349">
        <v>0</v>
      </c>
      <c r="AJ285" s="349">
        <v>0</v>
      </c>
      <c r="AK285" s="349">
        <v>0</v>
      </c>
      <c r="AL285" s="349">
        <v>0</v>
      </c>
      <c r="AM285" s="349">
        <v>0</v>
      </c>
      <c r="AN285" s="349" t="str">
        <f t="shared" si="64"/>
        <v/>
      </c>
      <c r="AO285" s="349" t="str">
        <f t="shared" si="65"/>
        <v/>
      </c>
      <c r="AP285" s="349" t="str">
        <f>IF(OR(R285="", R493="", R493=0), "", R285/R$71*100)</f>
        <v/>
      </c>
      <c r="AQ285" s="349">
        <v>41526</v>
      </c>
      <c r="AR285" s="349" t="str">
        <f t="shared" si="66"/>
        <v>皆増</v>
      </c>
      <c r="AS285" s="349" t="str">
        <f t="shared" si="67"/>
        <v/>
      </c>
    </row>
    <row r="286" spans="1:45" ht="21" customHeight="1" x14ac:dyDescent="0.15">
      <c r="A286" s="378">
        <v>231200401035</v>
      </c>
      <c r="B286" s="381" t="s">
        <v>82</v>
      </c>
      <c r="C286" s="381" t="s">
        <v>59</v>
      </c>
      <c r="D286" s="381" t="s">
        <v>40</v>
      </c>
      <c r="E286" s="381" t="s">
        <v>40</v>
      </c>
      <c r="F286" s="381" t="s">
        <v>524</v>
      </c>
      <c r="G286" s="350" t="s">
        <v>525</v>
      </c>
      <c r="H286" s="350" t="s">
        <v>434</v>
      </c>
      <c r="I286" s="350" t="s">
        <v>434</v>
      </c>
      <c r="J286" s="374">
        <v>0</v>
      </c>
      <c r="K286" s="374">
        <v>0</v>
      </c>
      <c r="L286" s="374">
        <v>0</v>
      </c>
      <c r="M286" s="374">
        <v>0</v>
      </c>
      <c r="N286" s="374">
        <v>730</v>
      </c>
      <c r="O286" s="384" t="e">
        <f t="shared" si="59"/>
        <v>#DIV/0!</v>
      </c>
      <c r="P286" s="374">
        <v>0</v>
      </c>
      <c r="Q286" s="374">
        <v>0</v>
      </c>
      <c r="R286" s="374">
        <v>378250</v>
      </c>
      <c r="S286" s="372">
        <f t="shared" si="61"/>
        <v>-377520</v>
      </c>
      <c r="T286" s="350" t="s">
        <v>526</v>
      </c>
      <c r="U286" s="350" t="s">
        <v>435</v>
      </c>
      <c r="V286" s="350"/>
      <c r="W286" s="350"/>
      <c r="X286" s="347"/>
      <c r="Y286" s="347"/>
      <c r="Z286" s="347"/>
      <c r="AA286" s="363" t="e">
        <f t="shared" si="60"/>
        <v>#DIV/0!</v>
      </c>
      <c r="AB286" s="349">
        <v>730</v>
      </c>
      <c r="AC286" s="349">
        <v>730</v>
      </c>
      <c r="AD286" s="349" t="str">
        <f t="shared" si="62"/>
        <v/>
      </c>
      <c r="AE286" s="349">
        <f t="shared" si="63"/>
        <v>100</v>
      </c>
      <c r="AF286" s="349" t="str">
        <f>IF(OR(N286="", N493="", N493=0), "", N286/N$71*100)</f>
        <v/>
      </c>
      <c r="AG286" s="349">
        <v>0</v>
      </c>
      <c r="AH286" s="349">
        <v>378000</v>
      </c>
      <c r="AI286" s="349">
        <v>0</v>
      </c>
      <c r="AJ286" s="349">
        <v>378000</v>
      </c>
      <c r="AK286" s="349">
        <v>378250</v>
      </c>
      <c r="AL286" s="349">
        <v>0</v>
      </c>
      <c r="AM286" s="349">
        <v>0</v>
      </c>
      <c r="AN286" s="349">
        <f t="shared" si="64"/>
        <v>100.06613756613756</v>
      </c>
      <c r="AO286" s="349">
        <f t="shared" si="65"/>
        <v>100</v>
      </c>
      <c r="AP286" s="349" t="str">
        <f>IF(OR(R286="", R493="", R493=0), "", R286/R$71*100)</f>
        <v/>
      </c>
      <c r="AQ286" s="349">
        <v>-377520</v>
      </c>
      <c r="AR286" s="349">
        <f t="shared" si="66"/>
        <v>-99.807005948446786</v>
      </c>
      <c r="AS286" s="349" t="str">
        <f t="shared" si="67"/>
        <v/>
      </c>
    </row>
    <row r="287" spans="1:45" ht="21" customHeight="1" x14ac:dyDescent="0.15">
      <c r="A287" s="378">
        <v>231200401036</v>
      </c>
      <c r="B287" s="347" t="s">
        <v>82</v>
      </c>
      <c r="C287" s="347" t="s">
        <v>59</v>
      </c>
      <c r="D287" s="347" t="s">
        <v>40</v>
      </c>
      <c r="E287" s="347" t="s">
        <v>40</v>
      </c>
      <c r="F287" s="347" t="s">
        <v>605</v>
      </c>
      <c r="G287" s="350" t="s">
        <v>606</v>
      </c>
      <c r="H287" s="350" t="s">
        <v>552</v>
      </c>
      <c r="I287" s="350" t="s">
        <v>552</v>
      </c>
      <c r="J287" s="371">
        <v>72000</v>
      </c>
      <c r="K287" s="371">
        <v>0</v>
      </c>
      <c r="L287" s="371">
        <v>0</v>
      </c>
      <c r="M287" s="371">
        <v>72000</v>
      </c>
      <c r="N287" s="371">
        <v>68877</v>
      </c>
      <c r="O287" s="384">
        <f t="shared" si="59"/>
        <v>0.95662499999999995</v>
      </c>
      <c r="P287" s="371">
        <v>0</v>
      </c>
      <c r="Q287" s="371">
        <v>0</v>
      </c>
      <c r="R287" s="371">
        <v>87951</v>
      </c>
      <c r="S287" s="372">
        <f t="shared" si="61"/>
        <v>-19074</v>
      </c>
      <c r="T287" s="350" t="s">
        <v>607</v>
      </c>
      <c r="U287" s="350"/>
      <c r="V287" s="350" t="s">
        <v>608</v>
      </c>
      <c r="W287" s="350"/>
      <c r="X287" s="347"/>
      <c r="Y287" s="347"/>
      <c r="Z287" s="347"/>
      <c r="AA287" s="363" t="e">
        <f t="shared" si="60"/>
        <v>#DIV/0!</v>
      </c>
      <c r="AB287" s="345">
        <v>68877</v>
      </c>
      <c r="AC287" s="345">
        <v>-3123</v>
      </c>
      <c r="AD287" s="345">
        <v>95.662499999999994</v>
      </c>
      <c r="AE287" s="345">
        <v>100</v>
      </c>
      <c r="AF287" s="345">
        <v>0.25054143569478315</v>
      </c>
      <c r="AG287" s="345">
        <v>60000</v>
      </c>
      <c r="AH287" s="345">
        <v>0</v>
      </c>
      <c r="AI287" s="345">
        <v>0</v>
      </c>
      <c r="AJ287" s="345">
        <v>60000</v>
      </c>
      <c r="AK287" s="345">
        <v>87951</v>
      </c>
      <c r="AL287" s="346">
        <v>0</v>
      </c>
      <c r="AM287" s="346">
        <v>0</v>
      </c>
      <c r="AN287" s="346">
        <v>146.58500000000001</v>
      </c>
      <c r="AO287" s="346">
        <v>100</v>
      </c>
      <c r="AP287" s="346">
        <v>0.37362999996856361</v>
      </c>
      <c r="AQ287" s="346">
        <v>-19074</v>
      </c>
      <c r="AR287" s="346">
        <v>-21.687075758092575</v>
      </c>
      <c r="AS287" s="346">
        <v>-0.12308856427378045</v>
      </c>
    </row>
    <row r="288" spans="1:45" ht="21" customHeight="1" x14ac:dyDescent="0.15">
      <c r="A288" s="378">
        <v>231200401037</v>
      </c>
      <c r="B288" s="347" t="s">
        <v>82</v>
      </c>
      <c r="C288" s="347" t="s">
        <v>59</v>
      </c>
      <c r="D288" s="347" t="s">
        <v>40</v>
      </c>
      <c r="E288" s="347" t="s">
        <v>40</v>
      </c>
      <c r="F288" s="347" t="s">
        <v>609</v>
      </c>
      <c r="G288" s="350" t="s">
        <v>610</v>
      </c>
      <c r="H288" s="350" t="s">
        <v>552</v>
      </c>
      <c r="I288" s="350" t="s">
        <v>552</v>
      </c>
      <c r="J288" s="371">
        <v>1215000</v>
      </c>
      <c r="K288" s="371">
        <v>-446000</v>
      </c>
      <c r="L288" s="371">
        <v>0</v>
      </c>
      <c r="M288" s="371">
        <v>769000</v>
      </c>
      <c r="N288" s="371">
        <v>764341</v>
      </c>
      <c r="O288" s="384">
        <f t="shared" si="59"/>
        <v>0.99394148244473346</v>
      </c>
      <c r="P288" s="371">
        <v>0</v>
      </c>
      <c r="Q288" s="371">
        <v>0</v>
      </c>
      <c r="R288" s="371">
        <v>999190</v>
      </c>
      <c r="S288" s="372">
        <f t="shared" si="61"/>
        <v>-234849</v>
      </c>
      <c r="T288" s="350" t="s">
        <v>611</v>
      </c>
      <c r="U288" s="350"/>
      <c r="V288" s="350" t="s">
        <v>1061</v>
      </c>
      <c r="W288" s="350"/>
      <c r="X288" s="347"/>
      <c r="Y288" s="347"/>
      <c r="Z288" s="347"/>
      <c r="AA288" s="363" t="e">
        <f t="shared" si="60"/>
        <v>#DIV/0!</v>
      </c>
      <c r="AB288" s="345">
        <v>764341</v>
      </c>
      <c r="AC288" s="345">
        <v>-4659</v>
      </c>
      <c r="AD288" s="345">
        <v>99.394148244473342</v>
      </c>
      <c r="AE288" s="345">
        <v>100</v>
      </c>
      <c r="AF288" s="345">
        <v>2.7803053486706193</v>
      </c>
      <c r="AG288" s="345">
        <v>768000</v>
      </c>
      <c r="AH288" s="345">
        <v>144000</v>
      </c>
      <c r="AI288" s="345">
        <v>0</v>
      </c>
      <c r="AJ288" s="345">
        <v>912000</v>
      </c>
      <c r="AK288" s="345">
        <v>999190</v>
      </c>
      <c r="AL288" s="346">
        <v>0</v>
      </c>
      <c r="AM288" s="346">
        <v>0</v>
      </c>
      <c r="AN288" s="346">
        <v>109.56030701754386</v>
      </c>
      <c r="AO288" s="346">
        <v>100</v>
      </c>
      <c r="AP288" s="346">
        <v>4.2447198970857531</v>
      </c>
      <c r="AQ288" s="346">
        <v>-234849</v>
      </c>
      <c r="AR288" s="346">
        <v>-23.503938189933844</v>
      </c>
      <c r="AS288" s="346">
        <v>-1.4644145484151339</v>
      </c>
    </row>
    <row r="289" spans="1:45" ht="21" customHeight="1" x14ac:dyDescent="0.15">
      <c r="A289" s="378">
        <v>231200401039</v>
      </c>
      <c r="B289" s="347" t="s">
        <v>82</v>
      </c>
      <c r="C289" s="347" t="s">
        <v>59</v>
      </c>
      <c r="D289" s="347" t="s">
        <v>40</v>
      </c>
      <c r="E289" s="347" t="s">
        <v>40</v>
      </c>
      <c r="F289" s="347" t="s">
        <v>612</v>
      </c>
      <c r="G289" s="350" t="s">
        <v>613</v>
      </c>
      <c r="H289" s="350" t="s">
        <v>552</v>
      </c>
      <c r="I289" s="350" t="s">
        <v>552</v>
      </c>
      <c r="J289" s="371">
        <v>129000</v>
      </c>
      <c r="K289" s="371">
        <v>0</v>
      </c>
      <c r="L289" s="371">
        <v>0</v>
      </c>
      <c r="M289" s="371">
        <v>129000</v>
      </c>
      <c r="N289" s="371">
        <v>139152</v>
      </c>
      <c r="O289" s="384">
        <f t="shared" si="59"/>
        <v>1.0786976744186048</v>
      </c>
      <c r="P289" s="371">
        <v>0</v>
      </c>
      <c r="Q289" s="371">
        <v>0</v>
      </c>
      <c r="R289" s="371">
        <v>129632</v>
      </c>
      <c r="S289" s="372">
        <f t="shared" si="61"/>
        <v>9520</v>
      </c>
      <c r="T289" s="350" t="s">
        <v>614</v>
      </c>
      <c r="U289" s="350"/>
      <c r="V289" s="350" t="s">
        <v>615</v>
      </c>
      <c r="W289" s="350"/>
      <c r="X289" s="347"/>
      <c r="Y289" s="347"/>
      <c r="Z289" s="347"/>
      <c r="AA289" s="363" t="e">
        <f t="shared" si="60"/>
        <v>#DIV/0!</v>
      </c>
      <c r="AB289" s="345">
        <v>139152</v>
      </c>
      <c r="AC289" s="345">
        <v>10152</v>
      </c>
      <c r="AD289" s="345">
        <v>107.86976744186047</v>
      </c>
      <c r="AE289" s="345">
        <v>100</v>
      </c>
      <c r="AF289" s="345">
        <v>0.50616812375394493</v>
      </c>
      <c r="AG289" s="345">
        <v>137000</v>
      </c>
      <c r="AH289" s="345">
        <v>-11000</v>
      </c>
      <c r="AI289" s="345">
        <v>0</v>
      </c>
      <c r="AJ289" s="345">
        <v>126000</v>
      </c>
      <c r="AK289" s="345">
        <v>129632</v>
      </c>
      <c r="AL289" s="346">
        <v>0</v>
      </c>
      <c r="AM289" s="346">
        <v>0</v>
      </c>
      <c r="AN289" s="346">
        <v>102.88253968253969</v>
      </c>
      <c r="AO289" s="346">
        <v>100</v>
      </c>
      <c r="AP289" s="346">
        <v>0.55069759475076852</v>
      </c>
      <c r="AQ289" s="346">
        <v>9520</v>
      </c>
      <c r="AR289" s="346">
        <v>7.3438657121698352</v>
      </c>
      <c r="AS289" s="346">
        <v>-4.4529470996823584E-2</v>
      </c>
    </row>
    <row r="290" spans="1:45" ht="21" customHeight="1" x14ac:dyDescent="0.15">
      <c r="A290" s="378">
        <v>231200401041</v>
      </c>
      <c r="B290" s="347" t="s">
        <v>82</v>
      </c>
      <c r="C290" s="347" t="s">
        <v>59</v>
      </c>
      <c r="D290" s="347" t="s">
        <v>40</v>
      </c>
      <c r="E290" s="347" t="s">
        <v>40</v>
      </c>
      <c r="F290" s="347" t="s">
        <v>616</v>
      </c>
      <c r="G290" s="350" t="s">
        <v>617</v>
      </c>
      <c r="H290" s="350" t="s">
        <v>552</v>
      </c>
      <c r="I290" s="350" t="s">
        <v>552</v>
      </c>
      <c r="J290" s="371">
        <v>0</v>
      </c>
      <c r="K290" s="371">
        <v>0</v>
      </c>
      <c r="L290" s="371">
        <v>0</v>
      </c>
      <c r="M290" s="371">
        <v>0</v>
      </c>
      <c r="N290" s="371">
        <v>4000</v>
      </c>
      <c r="O290" s="384" t="e">
        <f t="shared" si="59"/>
        <v>#DIV/0!</v>
      </c>
      <c r="P290" s="371">
        <v>0</v>
      </c>
      <c r="Q290" s="371">
        <v>0</v>
      </c>
      <c r="R290" s="371">
        <v>0</v>
      </c>
      <c r="S290" s="372">
        <f t="shared" si="61"/>
        <v>4000</v>
      </c>
      <c r="T290" s="350" t="s">
        <v>618</v>
      </c>
      <c r="U290" s="350"/>
      <c r="V290" s="350" t="s">
        <v>619</v>
      </c>
      <c r="W290" s="350"/>
      <c r="X290" s="347"/>
      <c r="Y290" s="347"/>
      <c r="Z290" s="347"/>
      <c r="AA290" s="363" t="e">
        <f t="shared" si="60"/>
        <v>#DIV/0!</v>
      </c>
      <c r="AB290" s="345">
        <v>4000</v>
      </c>
      <c r="AC290" s="345">
        <v>4000</v>
      </c>
      <c r="AD290" s="345" t="s">
        <v>38</v>
      </c>
      <c r="AE290" s="345">
        <v>100</v>
      </c>
      <c r="AF290" s="345">
        <v>1.4550078295790071E-2</v>
      </c>
      <c r="AG290" s="345" t="s">
        <v>38</v>
      </c>
      <c r="AH290" s="345" t="s">
        <v>38</v>
      </c>
      <c r="AI290" s="345" t="s">
        <v>38</v>
      </c>
      <c r="AJ290" s="345" t="s">
        <v>38</v>
      </c>
      <c r="AK290" s="345" t="s">
        <v>38</v>
      </c>
      <c r="AL290" s="346" t="s">
        <v>38</v>
      </c>
      <c r="AM290" s="346" t="s">
        <v>38</v>
      </c>
      <c r="AN290" s="346" t="s">
        <v>38</v>
      </c>
      <c r="AO290" s="346" t="s">
        <v>38</v>
      </c>
      <c r="AP290" s="346" t="s">
        <v>38</v>
      </c>
      <c r="AQ290" s="346">
        <v>4000</v>
      </c>
      <c r="AR290" s="346" t="s">
        <v>193</v>
      </c>
      <c r="AS290" s="346">
        <v>1.4550078295790071E-2</v>
      </c>
    </row>
    <row r="291" spans="1:45" ht="21" customHeight="1" x14ac:dyDescent="0.15">
      <c r="A291" s="378">
        <v>231200401042</v>
      </c>
      <c r="B291" s="347" t="s">
        <v>82</v>
      </c>
      <c r="C291" s="347" t="s">
        <v>59</v>
      </c>
      <c r="D291" s="347" t="s">
        <v>40</v>
      </c>
      <c r="E291" s="347" t="s">
        <v>40</v>
      </c>
      <c r="F291" s="347" t="s">
        <v>52</v>
      </c>
      <c r="G291" s="350" t="s">
        <v>736</v>
      </c>
      <c r="H291" s="350" t="s">
        <v>622</v>
      </c>
      <c r="I291" s="350" t="s">
        <v>622</v>
      </c>
      <c r="J291" s="371">
        <v>117000</v>
      </c>
      <c r="K291" s="371">
        <v>0</v>
      </c>
      <c r="L291" s="371">
        <v>0</v>
      </c>
      <c r="M291" s="371">
        <v>117000</v>
      </c>
      <c r="N291" s="371">
        <v>92200</v>
      </c>
      <c r="O291" s="384">
        <f t="shared" si="59"/>
        <v>0.78803418803418801</v>
      </c>
      <c r="P291" s="371">
        <v>0</v>
      </c>
      <c r="Q291" s="371">
        <v>0</v>
      </c>
      <c r="R291" s="371">
        <v>110700</v>
      </c>
      <c r="S291" s="372">
        <f t="shared" si="61"/>
        <v>-18500</v>
      </c>
      <c r="T291" s="350" t="s">
        <v>737</v>
      </c>
      <c r="U291" s="350" t="s">
        <v>1041</v>
      </c>
      <c r="V291" s="350" t="s">
        <v>1041</v>
      </c>
      <c r="W291" s="350" t="s">
        <v>1041</v>
      </c>
      <c r="X291" s="347"/>
      <c r="Y291" s="347"/>
      <c r="Z291" s="347"/>
      <c r="AA291" s="363" t="e">
        <f t="shared" si="60"/>
        <v>#DIV/0!</v>
      </c>
      <c r="AB291" s="345">
        <v>92200</v>
      </c>
      <c r="AC291" s="345">
        <v>-24800</v>
      </c>
      <c r="AD291" s="345">
        <v>78.803418803418808</v>
      </c>
      <c r="AE291" s="345">
        <v>100</v>
      </c>
      <c r="AF291" s="345">
        <v>9.3236588069756637E-3</v>
      </c>
      <c r="AG291" s="345">
        <v>113000</v>
      </c>
      <c r="AH291" s="345">
        <v>0</v>
      </c>
      <c r="AI291" s="345">
        <v>0</v>
      </c>
      <c r="AJ291" s="345">
        <v>113000</v>
      </c>
      <c r="AK291" s="345">
        <v>110700</v>
      </c>
      <c r="AL291" s="346">
        <v>0</v>
      </c>
      <c r="AM291" s="346">
        <v>0</v>
      </c>
      <c r="AN291" s="346">
        <v>97.964601769911511</v>
      </c>
      <c r="AO291" s="346">
        <v>100</v>
      </c>
      <c r="AP291" s="346">
        <v>1.1615917234933881E-2</v>
      </c>
      <c r="AQ291" s="346">
        <v>-18500</v>
      </c>
      <c r="AR291" s="346">
        <v>-16.711833785004519</v>
      </c>
      <c r="AS291" s="346">
        <v>-2.2922584279582176E-3</v>
      </c>
    </row>
    <row r="292" spans="1:45" ht="21" customHeight="1" x14ac:dyDescent="0.15">
      <c r="A292" s="378">
        <v>231200401043</v>
      </c>
      <c r="B292" s="347" t="s">
        <v>82</v>
      </c>
      <c r="C292" s="347" t="s">
        <v>59</v>
      </c>
      <c r="D292" s="347" t="s">
        <v>40</v>
      </c>
      <c r="E292" s="347" t="s">
        <v>40</v>
      </c>
      <c r="F292" s="347" t="s">
        <v>738</v>
      </c>
      <c r="G292" s="350" t="s">
        <v>739</v>
      </c>
      <c r="H292" s="350" t="s">
        <v>622</v>
      </c>
      <c r="I292" s="350" t="s">
        <v>622</v>
      </c>
      <c r="J292" s="371">
        <v>17000</v>
      </c>
      <c r="K292" s="371">
        <v>0</v>
      </c>
      <c r="L292" s="371">
        <v>0</v>
      </c>
      <c r="M292" s="371">
        <v>17000</v>
      </c>
      <c r="N292" s="371">
        <v>9986</v>
      </c>
      <c r="O292" s="384">
        <f t="shared" si="59"/>
        <v>0.5874117647058823</v>
      </c>
      <c r="P292" s="371">
        <v>0</v>
      </c>
      <c r="Q292" s="371">
        <v>0</v>
      </c>
      <c r="R292" s="371">
        <v>10672</v>
      </c>
      <c r="S292" s="372">
        <f t="shared" si="61"/>
        <v>-686</v>
      </c>
      <c r="T292" s="350" t="s">
        <v>740</v>
      </c>
      <c r="U292" s="350" t="s">
        <v>1041</v>
      </c>
      <c r="V292" s="350" t="s">
        <v>1041</v>
      </c>
      <c r="W292" s="350" t="s">
        <v>1041</v>
      </c>
      <c r="X292" s="347"/>
      <c r="Y292" s="347"/>
      <c r="Z292" s="347"/>
      <c r="AA292" s="363" t="e">
        <f t="shared" si="60"/>
        <v>#DIV/0!</v>
      </c>
      <c r="AB292" s="345">
        <v>9986</v>
      </c>
      <c r="AC292" s="345">
        <v>-7014</v>
      </c>
      <c r="AD292" s="345">
        <v>58.741176470588229</v>
      </c>
      <c r="AE292" s="345">
        <v>100</v>
      </c>
      <c r="AF292" s="345">
        <v>1.0098270807641972E-3</v>
      </c>
      <c r="AG292" s="345">
        <v>15000</v>
      </c>
      <c r="AH292" s="345">
        <v>0</v>
      </c>
      <c r="AI292" s="345">
        <v>0</v>
      </c>
      <c r="AJ292" s="345">
        <v>15000</v>
      </c>
      <c r="AK292" s="345">
        <v>10672</v>
      </c>
      <c r="AL292" s="346">
        <v>0</v>
      </c>
      <c r="AM292" s="346">
        <v>0</v>
      </c>
      <c r="AN292" s="346">
        <v>71.146666666666675</v>
      </c>
      <c r="AO292" s="346">
        <v>100</v>
      </c>
      <c r="AP292" s="346">
        <v>1.1198289858284948E-3</v>
      </c>
      <c r="AQ292" s="346">
        <v>-686</v>
      </c>
      <c r="AR292" s="346">
        <v>-6.4280359820089945</v>
      </c>
      <c r="AS292" s="346">
        <v>-1.1000190506429757E-4</v>
      </c>
    </row>
    <row r="293" spans="1:45" ht="21" customHeight="1" x14ac:dyDescent="0.15">
      <c r="A293" s="378">
        <v>231200401044</v>
      </c>
      <c r="B293" s="347" t="s">
        <v>82</v>
      </c>
      <c r="C293" s="347" t="s">
        <v>59</v>
      </c>
      <c r="D293" s="347" t="s">
        <v>40</v>
      </c>
      <c r="E293" s="347" t="s">
        <v>40</v>
      </c>
      <c r="F293" s="347" t="s">
        <v>741</v>
      </c>
      <c r="G293" s="350" t="s">
        <v>742</v>
      </c>
      <c r="H293" s="350" t="s">
        <v>622</v>
      </c>
      <c r="I293" s="350" t="s">
        <v>622</v>
      </c>
      <c r="J293" s="371">
        <v>10000</v>
      </c>
      <c r="K293" s="371">
        <v>0</v>
      </c>
      <c r="L293" s="371">
        <v>0</v>
      </c>
      <c r="M293" s="371">
        <v>10000</v>
      </c>
      <c r="N293" s="371">
        <v>15005</v>
      </c>
      <c r="O293" s="384">
        <f t="shared" si="59"/>
        <v>1.5004999999999999</v>
      </c>
      <c r="P293" s="371">
        <v>0</v>
      </c>
      <c r="Q293" s="371">
        <v>0</v>
      </c>
      <c r="R293" s="371">
        <v>0</v>
      </c>
      <c r="S293" s="372">
        <f t="shared" ref="S293:S323" si="68">N293-R293</f>
        <v>15005</v>
      </c>
      <c r="T293" s="350" t="s">
        <v>743</v>
      </c>
      <c r="U293" s="350" t="s">
        <v>1041</v>
      </c>
      <c r="V293" s="350" t="s">
        <v>1041</v>
      </c>
      <c r="W293" s="350" t="s">
        <v>1041</v>
      </c>
      <c r="X293" s="347"/>
      <c r="Y293" s="347"/>
      <c r="Z293" s="347"/>
      <c r="AA293" s="363" t="e">
        <f t="shared" si="60"/>
        <v>#DIV/0!</v>
      </c>
      <c r="AB293" s="345">
        <v>15005</v>
      </c>
      <c r="AC293" s="345">
        <v>5005</v>
      </c>
      <c r="AD293" s="345">
        <v>150.04999999999998</v>
      </c>
      <c r="AE293" s="345">
        <v>100</v>
      </c>
      <c r="AF293" s="345">
        <v>1.5173698524801502E-3</v>
      </c>
      <c r="AG293" s="345" t="s">
        <v>38</v>
      </c>
      <c r="AH293" s="345" t="s">
        <v>38</v>
      </c>
      <c r="AI293" s="345" t="s">
        <v>38</v>
      </c>
      <c r="AJ293" s="345" t="s">
        <v>38</v>
      </c>
      <c r="AK293" s="345" t="s">
        <v>38</v>
      </c>
      <c r="AL293" s="346" t="s">
        <v>38</v>
      </c>
      <c r="AM293" s="346" t="s">
        <v>38</v>
      </c>
      <c r="AN293" s="346" t="s">
        <v>38</v>
      </c>
      <c r="AO293" s="346" t="s">
        <v>38</v>
      </c>
      <c r="AP293" s="346" t="s">
        <v>38</v>
      </c>
      <c r="AQ293" s="346">
        <v>15005</v>
      </c>
      <c r="AR293" s="346" t="s">
        <v>193</v>
      </c>
      <c r="AS293" s="346">
        <v>1.5173698524801502E-3</v>
      </c>
    </row>
    <row r="294" spans="1:45" ht="21" customHeight="1" x14ac:dyDescent="0.15">
      <c r="A294" s="378">
        <v>231200401045</v>
      </c>
      <c r="B294" s="347" t="s">
        <v>82</v>
      </c>
      <c r="C294" s="347" t="s">
        <v>59</v>
      </c>
      <c r="D294" s="347" t="s">
        <v>40</v>
      </c>
      <c r="E294" s="347" t="s">
        <v>40</v>
      </c>
      <c r="F294" s="347" t="s">
        <v>862</v>
      </c>
      <c r="G294" s="350" t="s">
        <v>863</v>
      </c>
      <c r="H294" s="350" t="s">
        <v>745</v>
      </c>
      <c r="I294" s="350" t="s">
        <v>745</v>
      </c>
      <c r="J294" s="371">
        <v>0</v>
      </c>
      <c r="K294" s="371">
        <v>0</v>
      </c>
      <c r="L294" s="371">
        <v>0</v>
      </c>
      <c r="M294" s="371">
        <v>0</v>
      </c>
      <c r="N294" s="371">
        <v>1658446</v>
      </c>
      <c r="O294" s="384" t="e">
        <f t="shared" si="59"/>
        <v>#DIV/0!</v>
      </c>
      <c r="P294" s="371">
        <v>0</v>
      </c>
      <c r="Q294" s="371">
        <v>0</v>
      </c>
      <c r="R294" s="371">
        <v>970376</v>
      </c>
      <c r="S294" s="371">
        <f t="shared" si="68"/>
        <v>688070</v>
      </c>
      <c r="T294" s="350" t="s">
        <v>864</v>
      </c>
      <c r="U294" s="350" t="s">
        <v>767</v>
      </c>
      <c r="V294" s="350" t="s">
        <v>865</v>
      </c>
      <c r="W294" s="350"/>
      <c r="X294" s="347"/>
      <c r="Y294" s="347"/>
      <c r="Z294" s="347"/>
      <c r="AA294" s="363" t="e">
        <f t="shared" si="60"/>
        <v>#DIV/0!</v>
      </c>
      <c r="AB294" s="345">
        <v>1658446</v>
      </c>
      <c r="AC294" s="345">
        <v>1658446</v>
      </c>
      <c r="AD294" s="345" t="s">
        <v>38</v>
      </c>
      <c r="AE294" s="345">
        <v>100</v>
      </c>
      <c r="AF294" s="345">
        <v>0.56116845485255828</v>
      </c>
      <c r="AG294" s="345">
        <v>0</v>
      </c>
      <c r="AH294" s="345">
        <v>970000</v>
      </c>
      <c r="AI294" s="345">
        <v>0</v>
      </c>
      <c r="AJ294" s="345">
        <v>970000</v>
      </c>
      <c r="AK294" s="345">
        <v>970376</v>
      </c>
      <c r="AL294" s="344">
        <v>0</v>
      </c>
      <c r="AM294" s="344">
        <v>0</v>
      </c>
      <c r="AN294" s="344">
        <v>100.03876288659794</v>
      </c>
      <c r="AO294" s="344">
        <v>100</v>
      </c>
      <c r="AP294" s="344">
        <v>0.26137381723873743</v>
      </c>
      <c r="AQ294" s="344">
        <v>688070</v>
      </c>
      <c r="AR294" s="344">
        <v>70.907565727099595</v>
      </c>
      <c r="AS294" s="344">
        <v>0.29979463761382086</v>
      </c>
    </row>
    <row r="295" spans="1:45" ht="21" customHeight="1" x14ac:dyDescent="0.15">
      <c r="A295" s="378">
        <v>231200401046</v>
      </c>
      <c r="B295" s="347" t="s">
        <v>82</v>
      </c>
      <c r="C295" s="347" t="s">
        <v>59</v>
      </c>
      <c r="D295" s="347" t="s">
        <v>40</v>
      </c>
      <c r="E295" s="347" t="s">
        <v>40</v>
      </c>
      <c r="F295" s="347" t="s">
        <v>866</v>
      </c>
      <c r="G295" s="350" t="s">
        <v>867</v>
      </c>
      <c r="H295" s="350" t="s">
        <v>745</v>
      </c>
      <c r="I295" s="350" t="s">
        <v>745</v>
      </c>
      <c r="J295" s="371">
        <v>0</v>
      </c>
      <c r="K295" s="371">
        <v>0</v>
      </c>
      <c r="L295" s="371">
        <v>0</v>
      </c>
      <c r="M295" s="371">
        <v>0</v>
      </c>
      <c r="N295" s="371">
        <v>0</v>
      </c>
      <c r="O295" s="384" t="e">
        <f t="shared" si="59"/>
        <v>#DIV/0!</v>
      </c>
      <c r="P295" s="371">
        <v>0</v>
      </c>
      <c r="Q295" s="371">
        <v>0</v>
      </c>
      <c r="R295" s="371">
        <v>219999</v>
      </c>
      <c r="S295" s="371">
        <f t="shared" si="68"/>
        <v>-219999</v>
      </c>
      <c r="T295" s="350" t="s">
        <v>868</v>
      </c>
      <c r="U295" s="350" t="s">
        <v>767</v>
      </c>
      <c r="V295" s="350" t="s">
        <v>869</v>
      </c>
      <c r="W295" s="350"/>
      <c r="X295" s="347"/>
      <c r="Y295" s="347"/>
      <c r="Z295" s="347"/>
      <c r="AA295" s="363" t="e">
        <f t="shared" si="60"/>
        <v>#DIV/0!</v>
      </c>
      <c r="AB295" s="345">
        <v>0</v>
      </c>
      <c r="AC295" s="345">
        <v>0</v>
      </c>
      <c r="AD295" s="345" t="s">
        <v>38</v>
      </c>
      <c r="AE295" s="345" t="s">
        <v>38</v>
      </c>
      <c r="AF295" s="345">
        <v>0</v>
      </c>
      <c r="AG295" s="345">
        <v>0</v>
      </c>
      <c r="AH295" s="345">
        <v>219000</v>
      </c>
      <c r="AI295" s="345">
        <v>0</v>
      </c>
      <c r="AJ295" s="345">
        <v>219000</v>
      </c>
      <c r="AK295" s="345">
        <v>219999</v>
      </c>
      <c r="AL295" s="344">
        <v>0</v>
      </c>
      <c r="AM295" s="344">
        <v>0</v>
      </c>
      <c r="AN295" s="344">
        <v>100.45616438356164</v>
      </c>
      <c r="AO295" s="344">
        <v>100</v>
      </c>
      <c r="AP295" s="344">
        <v>5.925742023576943E-2</v>
      </c>
      <c r="AQ295" s="344">
        <v>-219999</v>
      </c>
      <c r="AR295" s="344" t="s">
        <v>179</v>
      </c>
      <c r="AS295" s="344">
        <v>-5.925742023576943E-2</v>
      </c>
    </row>
    <row r="296" spans="1:45" ht="21" customHeight="1" x14ac:dyDescent="0.15">
      <c r="A296" s="378">
        <v>231200401047</v>
      </c>
      <c r="B296" s="347" t="s">
        <v>82</v>
      </c>
      <c r="C296" s="347" t="s">
        <v>59</v>
      </c>
      <c r="D296" s="347" t="s">
        <v>40</v>
      </c>
      <c r="E296" s="347" t="s">
        <v>40</v>
      </c>
      <c r="F296" s="347" t="s">
        <v>870</v>
      </c>
      <c r="G296" s="350" t="s">
        <v>871</v>
      </c>
      <c r="H296" s="350" t="s">
        <v>745</v>
      </c>
      <c r="I296" s="350" t="s">
        <v>745</v>
      </c>
      <c r="J296" s="371">
        <v>0</v>
      </c>
      <c r="K296" s="371">
        <v>0</v>
      </c>
      <c r="L296" s="371">
        <v>0</v>
      </c>
      <c r="M296" s="371">
        <v>0</v>
      </c>
      <c r="N296" s="371">
        <v>0</v>
      </c>
      <c r="O296" s="384" t="e">
        <f t="shared" si="59"/>
        <v>#DIV/0!</v>
      </c>
      <c r="P296" s="371">
        <v>0</v>
      </c>
      <c r="Q296" s="371">
        <v>0</v>
      </c>
      <c r="R296" s="371">
        <v>54999</v>
      </c>
      <c r="S296" s="371">
        <f t="shared" si="68"/>
        <v>-54999</v>
      </c>
      <c r="T296" s="350" t="s">
        <v>872</v>
      </c>
      <c r="U296" s="350" t="s">
        <v>767</v>
      </c>
      <c r="V296" s="350" t="s">
        <v>869</v>
      </c>
      <c r="W296" s="350"/>
      <c r="X296" s="347"/>
      <c r="Y296" s="347"/>
      <c r="Z296" s="347"/>
      <c r="AA296" s="363" t="e">
        <f t="shared" si="60"/>
        <v>#DIV/0!</v>
      </c>
      <c r="AB296" s="345">
        <v>0</v>
      </c>
      <c r="AC296" s="345">
        <v>0</v>
      </c>
      <c r="AD296" s="345" t="s">
        <v>38</v>
      </c>
      <c r="AE296" s="345" t="s">
        <v>38</v>
      </c>
      <c r="AF296" s="345">
        <v>0</v>
      </c>
      <c r="AG296" s="345">
        <v>0</v>
      </c>
      <c r="AH296" s="345">
        <v>0</v>
      </c>
      <c r="AI296" s="345">
        <v>0</v>
      </c>
      <c r="AJ296" s="345">
        <v>0</v>
      </c>
      <c r="AK296" s="345">
        <v>54999</v>
      </c>
      <c r="AL296" s="344">
        <v>0</v>
      </c>
      <c r="AM296" s="344">
        <v>0</v>
      </c>
      <c r="AN296" s="344" t="s">
        <v>38</v>
      </c>
      <c r="AO296" s="344">
        <v>100</v>
      </c>
      <c r="AP296" s="344">
        <v>1.4814153044091487E-2</v>
      </c>
      <c r="AQ296" s="344">
        <v>-54999</v>
      </c>
      <c r="AR296" s="344" t="s">
        <v>179</v>
      </c>
      <c r="AS296" s="344">
        <v>-1.4814153044091487E-2</v>
      </c>
    </row>
    <row r="297" spans="1:45" ht="21" customHeight="1" x14ac:dyDescent="0.15">
      <c r="A297" s="378">
        <v>231200401048</v>
      </c>
      <c r="B297" s="347" t="s">
        <v>82</v>
      </c>
      <c r="C297" s="347" t="s">
        <v>59</v>
      </c>
      <c r="D297" s="347" t="s">
        <v>40</v>
      </c>
      <c r="E297" s="347" t="s">
        <v>40</v>
      </c>
      <c r="F297" s="347" t="s">
        <v>873</v>
      </c>
      <c r="G297" s="350" t="s">
        <v>874</v>
      </c>
      <c r="H297" s="350" t="s">
        <v>745</v>
      </c>
      <c r="I297" s="350" t="s">
        <v>745</v>
      </c>
      <c r="J297" s="371">
        <v>10000</v>
      </c>
      <c r="K297" s="371">
        <v>0</v>
      </c>
      <c r="L297" s="371">
        <v>0</v>
      </c>
      <c r="M297" s="371">
        <v>10000</v>
      </c>
      <c r="N297" s="371">
        <v>8000</v>
      </c>
      <c r="O297" s="384">
        <f t="shared" si="59"/>
        <v>0.8</v>
      </c>
      <c r="P297" s="371">
        <v>0</v>
      </c>
      <c r="Q297" s="371">
        <v>0</v>
      </c>
      <c r="R297" s="371">
        <v>6500</v>
      </c>
      <c r="S297" s="371">
        <f t="shared" si="68"/>
        <v>1500</v>
      </c>
      <c r="T297" s="350" t="s">
        <v>875</v>
      </c>
      <c r="U297" s="350" t="s">
        <v>752</v>
      </c>
      <c r="V297" s="350" t="s">
        <v>797</v>
      </c>
      <c r="W297" s="350" t="s">
        <v>876</v>
      </c>
      <c r="X297" s="347">
        <v>20</v>
      </c>
      <c r="Y297" s="347">
        <v>16</v>
      </c>
      <c r="Z297" s="347" t="s">
        <v>750</v>
      </c>
      <c r="AA297" s="363">
        <f t="shared" si="60"/>
        <v>500</v>
      </c>
      <c r="AB297" s="345">
        <v>8000</v>
      </c>
      <c r="AC297" s="345">
        <v>-2000</v>
      </c>
      <c r="AD297" s="345">
        <v>80</v>
      </c>
      <c r="AE297" s="345">
        <v>100</v>
      </c>
      <c r="AF297" s="345">
        <v>2.7069603947433114E-3</v>
      </c>
      <c r="AG297" s="345">
        <v>0</v>
      </c>
      <c r="AH297" s="345">
        <v>5000</v>
      </c>
      <c r="AI297" s="345">
        <v>0</v>
      </c>
      <c r="AJ297" s="345">
        <v>5000</v>
      </c>
      <c r="AK297" s="345">
        <v>6500</v>
      </c>
      <c r="AL297" s="344">
        <v>0</v>
      </c>
      <c r="AM297" s="344">
        <v>0</v>
      </c>
      <c r="AN297" s="344">
        <v>130</v>
      </c>
      <c r="AO297" s="344">
        <v>100</v>
      </c>
      <c r="AP297" s="344">
        <v>1.7507953742176162E-3</v>
      </c>
      <c r="AQ297" s="344">
        <v>1500</v>
      </c>
      <c r="AR297" s="344">
        <v>23.076923076923077</v>
      </c>
      <c r="AS297" s="344">
        <v>9.5616502052569522E-4</v>
      </c>
    </row>
    <row r="298" spans="1:45" ht="21" customHeight="1" x14ac:dyDescent="0.15">
      <c r="A298" s="378">
        <v>231200401049</v>
      </c>
      <c r="B298" s="347" t="s">
        <v>82</v>
      </c>
      <c r="C298" s="347" t="s">
        <v>59</v>
      </c>
      <c r="D298" s="347" t="s">
        <v>40</v>
      </c>
      <c r="E298" s="347" t="s">
        <v>40</v>
      </c>
      <c r="F298" s="347" t="s">
        <v>877</v>
      </c>
      <c r="G298" s="350" t="s">
        <v>878</v>
      </c>
      <c r="H298" s="350" t="s">
        <v>745</v>
      </c>
      <c r="I298" s="350" t="s">
        <v>745</v>
      </c>
      <c r="J298" s="371">
        <v>0</v>
      </c>
      <c r="K298" s="371">
        <v>11000</v>
      </c>
      <c r="L298" s="371">
        <v>0</v>
      </c>
      <c r="M298" s="371">
        <v>11000</v>
      </c>
      <c r="N298" s="371">
        <v>11781</v>
      </c>
      <c r="O298" s="384">
        <f t="shared" si="59"/>
        <v>1.071</v>
      </c>
      <c r="P298" s="371">
        <v>0</v>
      </c>
      <c r="Q298" s="371">
        <v>0</v>
      </c>
      <c r="R298" s="371">
        <v>0</v>
      </c>
      <c r="S298" s="371">
        <f t="shared" si="68"/>
        <v>11781</v>
      </c>
      <c r="T298" s="350" t="s">
        <v>878</v>
      </c>
      <c r="U298" s="350" t="s">
        <v>767</v>
      </c>
      <c r="V298" s="350" t="s">
        <v>879</v>
      </c>
      <c r="W298" s="350"/>
      <c r="X298" s="347"/>
      <c r="Y298" s="347"/>
      <c r="Z298" s="347"/>
      <c r="AA298" s="363" t="e">
        <f t="shared" si="60"/>
        <v>#DIV/0!</v>
      </c>
      <c r="AB298" s="345">
        <v>11781</v>
      </c>
      <c r="AC298" s="345">
        <v>781</v>
      </c>
      <c r="AD298" s="345">
        <v>107.1</v>
      </c>
      <c r="AE298" s="345">
        <v>100</v>
      </c>
      <c r="AF298" s="345">
        <v>3.9863375513088687E-3</v>
      </c>
      <c r="AG298" s="345" t="s">
        <v>38</v>
      </c>
      <c r="AH298" s="345" t="s">
        <v>38</v>
      </c>
      <c r="AI298" s="345" t="s">
        <v>38</v>
      </c>
      <c r="AJ298" s="345" t="s">
        <v>38</v>
      </c>
      <c r="AK298" s="345" t="s">
        <v>38</v>
      </c>
      <c r="AL298" s="344" t="s">
        <v>38</v>
      </c>
      <c r="AM298" s="344" t="s">
        <v>38</v>
      </c>
      <c r="AN298" s="344" t="s">
        <v>38</v>
      </c>
      <c r="AO298" s="344" t="s">
        <v>38</v>
      </c>
      <c r="AP298" s="344" t="s">
        <v>38</v>
      </c>
      <c r="AQ298" s="344">
        <v>11781</v>
      </c>
      <c r="AR298" s="344" t="s">
        <v>193</v>
      </c>
      <c r="AS298" s="344">
        <v>3.9863375513088687E-3</v>
      </c>
    </row>
    <row r="299" spans="1:45" ht="21" customHeight="1" x14ac:dyDescent="0.15">
      <c r="A299" s="378">
        <v>231200401050</v>
      </c>
      <c r="B299" s="347" t="s">
        <v>82</v>
      </c>
      <c r="C299" s="347" t="s">
        <v>59</v>
      </c>
      <c r="D299" s="347" t="s">
        <v>40</v>
      </c>
      <c r="E299" s="347" t="s">
        <v>40</v>
      </c>
      <c r="F299" s="347" t="s">
        <v>880</v>
      </c>
      <c r="G299" s="350" t="s">
        <v>881</v>
      </c>
      <c r="H299" s="350" t="s">
        <v>745</v>
      </c>
      <c r="I299" s="350" t="s">
        <v>745</v>
      </c>
      <c r="J299" s="371">
        <v>0</v>
      </c>
      <c r="K299" s="371">
        <v>2207000</v>
      </c>
      <c r="L299" s="371">
        <v>0</v>
      </c>
      <c r="M299" s="371">
        <v>2207000</v>
      </c>
      <c r="N299" s="371">
        <v>2207890</v>
      </c>
      <c r="O299" s="384">
        <f t="shared" si="59"/>
        <v>1.0004032623470775</v>
      </c>
      <c r="P299" s="371">
        <v>0</v>
      </c>
      <c r="Q299" s="371">
        <v>0</v>
      </c>
      <c r="R299" s="371">
        <v>0</v>
      </c>
      <c r="S299" s="371">
        <f t="shared" si="68"/>
        <v>2207890</v>
      </c>
      <c r="T299" s="350" t="s">
        <v>882</v>
      </c>
      <c r="U299" s="350" t="s">
        <v>752</v>
      </c>
      <c r="V299" s="350" t="s">
        <v>756</v>
      </c>
      <c r="W299" s="350" t="s">
        <v>749</v>
      </c>
      <c r="X299" s="347">
        <v>78</v>
      </c>
      <c r="Y299" s="347">
        <v>88</v>
      </c>
      <c r="Z299" s="347" t="s">
        <v>750</v>
      </c>
      <c r="AA299" s="363">
        <f t="shared" si="60"/>
        <v>25089.659090909092</v>
      </c>
      <c r="AB299" s="345">
        <v>2207890</v>
      </c>
      <c r="AC299" s="345">
        <v>890</v>
      </c>
      <c r="AD299" s="345">
        <v>100.04032623470775</v>
      </c>
      <c r="AE299" s="345">
        <v>100</v>
      </c>
      <c r="AF299" s="345">
        <v>0.74708384824372631</v>
      </c>
      <c r="AG299" s="345" t="s">
        <v>38</v>
      </c>
      <c r="AH299" s="345" t="s">
        <v>38</v>
      </c>
      <c r="AI299" s="345" t="s">
        <v>38</v>
      </c>
      <c r="AJ299" s="345" t="s">
        <v>38</v>
      </c>
      <c r="AK299" s="345" t="s">
        <v>38</v>
      </c>
      <c r="AL299" s="344" t="s">
        <v>38</v>
      </c>
      <c r="AM299" s="344" t="s">
        <v>38</v>
      </c>
      <c r="AN299" s="344" t="s">
        <v>38</v>
      </c>
      <c r="AO299" s="344" t="s">
        <v>38</v>
      </c>
      <c r="AP299" s="344" t="s">
        <v>38</v>
      </c>
      <c r="AQ299" s="344">
        <v>2207890</v>
      </c>
      <c r="AR299" s="344" t="s">
        <v>193</v>
      </c>
      <c r="AS299" s="344">
        <v>0.74708384824372631</v>
      </c>
    </row>
    <row r="300" spans="1:45" ht="21" customHeight="1" x14ac:dyDescent="0.15">
      <c r="A300" s="378">
        <v>231200401051</v>
      </c>
      <c r="B300" s="347" t="s">
        <v>82</v>
      </c>
      <c r="C300" s="347" t="s">
        <v>59</v>
      </c>
      <c r="D300" s="347" t="s">
        <v>40</v>
      </c>
      <c r="E300" s="347" t="s">
        <v>40</v>
      </c>
      <c r="F300" s="347" t="s">
        <v>883</v>
      </c>
      <c r="G300" s="350" t="s">
        <v>884</v>
      </c>
      <c r="H300" s="350" t="s">
        <v>745</v>
      </c>
      <c r="I300" s="350" t="s">
        <v>745</v>
      </c>
      <c r="J300" s="371">
        <v>0</v>
      </c>
      <c r="K300" s="371">
        <v>0</v>
      </c>
      <c r="L300" s="371">
        <v>0</v>
      </c>
      <c r="M300" s="371">
        <v>0</v>
      </c>
      <c r="N300" s="371">
        <v>79</v>
      </c>
      <c r="O300" s="384" t="e">
        <f t="shared" si="59"/>
        <v>#DIV/0!</v>
      </c>
      <c r="P300" s="371">
        <v>0</v>
      </c>
      <c r="Q300" s="371">
        <v>0</v>
      </c>
      <c r="R300" s="371">
        <v>0</v>
      </c>
      <c r="S300" s="371">
        <f t="shared" si="68"/>
        <v>79</v>
      </c>
      <c r="T300" s="350" t="s">
        <v>884</v>
      </c>
      <c r="U300" s="350" t="s">
        <v>767</v>
      </c>
      <c r="V300" s="350" t="s">
        <v>885</v>
      </c>
      <c r="W300" s="350"/>
      <c r="X300" s="347"/>
      <c r="Y300" s="347"/>
      <c r="Z300" s="347"/>
      <c r="AA300" s="363" t="e">
        <f t="shared" si="60"/>
        <v>#DIV/0!</v>
      </c>
      <c r="AB300" s="345">
        <v>79</v>
      </c>
      <c r="AC300" s="345">
        <v>79</v>
      </c>
      <c r="AD300" s="345" t="s">
        <v>38</v>
      </c>
      <c r="AE300" s="345">
        <v>100</v>
      </c>
      <c r="AF300" s="345">
        <v>2.6731233898090206E-5</v>
      </c>
      <c r="AG300" s="345" t="s">
        <v>38</v>
      </c>
      <c r="AH300" s="345" t="s">
        <v>38</v>
      </c>
      <c r="AI300" s="345" t="s">
        <v>38</v>
      </c>
      <c r="AJ300" s="345" t="s">
        <v>38</v>
      </c>
      <c r="AK300" s="345" t="s">
        <v>38</v>
      </c>
      <c r="AL300" s="344" t="s">
        <v>38</v>
      </c>
      <c r="AM300" s="344" t="s">
        <v>38</v>
      </c>
      <c r="AN300" s="344" t="s">
        <v>38</v>
      </c>
      <c r="AO300" s="344" t="s">
        <v>38</v>
      </c>
      <c r="AP300" s="344" t="s">
        <v>38</v>
      </c>
      <c r="AQ300" s="344">
        <v>79</v>
      </c>
      <c r="AR300" s="344" t="s">
        <v>193</v>
      </c>
      <c r="AS300" s="344">
        <v>2.6731233898090206E-5</v>
      </c>
    </row>
    <row r="301" spans="1:45" ht="21" customHeight="1" x14ac:dyDescent="0.15">
      <c r="A301" s="378">
        <v>231200401052</v>
      </c>
      <c r="B301" s="347" t="s">
        <v>82</v>
      </c>
      <c r="C301" s="347" t="s">
        <v>59</v>
      </c>
      <c r="D301" s="347" t="s">
        <v>40</v>
      </c>
      <c r="E301" s="347" t="s">
        <v>40</v>
      </c>
      <c r="F301" s="347" t="s">
        <v>877</v>
      </c>
      <c r="G301" s="350" t="s">
        <v>886</v>
      </c>
      <c r="H301" s="350" t="s">
        <v>745</v>
      </c>
      <c r="I301" s="350" t="s">
        <v>745</v>
      </c>
      <c r="J301" s="371" t="s">
        <v>38</v>
      </c>
      <c r="K301" s="371" t="s">
        <v>38</v>
      </c>
      <c r="L301" s="371" t="s">
        <v>38</v>
      </c>
      <c r="M301" s="371" t="s">
        <v>38</v>
      </c>
      <c r="N301" s="371">
        <v>0</v>
      </c>
      <c r="O301" s="384" t="e">
        <f t="shared" si="59"/>
        <v>#VALUE!</v>
      </c>
      <c r="P301" s="371">
        <v>0</v>
      </c>
      <c r="Q301" s="371">
        <v>0</v>
      </c>
      <c r="R301" s="371">
        <v>23121</v>
      </c>
      <c r="S301" s="371">
        <f t="shared" si="68"/>
        <v>-23121</v>
      </c>
      <c r="T301" s="350"/>
      <c r="U301" s="350"/>
      <c r="V301" s="350"/>
      <c r="W301" s="350"/>
      <c r="X301" s="347"/>
      <c r="Y301" s="347"/>
      <c r="Z301" s="347"/>
      <c r="AA301" s="363" t="e">
        <f t="shared" si="60"/>
        <v>#DIV/0!</v>
      </c>
      <c r="AB301" s="345" t="s">
        <v>38</v>
      </c>
      <c r="AC301" s="345" t="s">
        <v>38</v>
      </c>
      <c r="AD301" s="345" t="s">
        <v>38</v>
      </c>
      <c r="AE301" s="345" t="s">
        <v>38</v>
      </c>
      <c r="AF301" s="345" t="s">
        <v>38</v>
      </c>
      <c r="AG301" s="345">
        <v>0</v>
      </c>
      <c r="AH301" s="345">
        <v>17000</v>
      </c>
      <c r="AI301" s="345">
        <v>0</v>
      </c>
      <c r="AJ301" s="345">
        <v>17000</v>
      </c>
      <c r="AK301" s="345">
        <v>23121</v>
      </c>
      <c r="AL301" s="344">
        <v>0</v>
      </c>
      <c r="AM301" s="344">
        <v>0</v>
      </c>
      <c r="AN301" s="344">
        <v>136.00588235294117</v>
      </c>
      <c r="AO301" s="344">
        <v>100</v>
      </c>
      <c r="AP301" s="344">
        <v>6.227713822659308E-3</v>
      </c>
      <c r="AQ301" s="344">
        <v>-23121</v>
      </c>
      <c r="AR301" s="344" t="s">
        <v>179</v>
      </c>
      <c r="AS301" s="344">
        <v>-6.227713822659308E-3</v>
      </c>
    </row>
    <row r="302" spans="1:45" ht="21" customHeight="1" x14ac:dyDescent="0.15">
      <c r="A302" s="378">
        <v>231200401053</v>
      </c>
      <c r="B302" s="347" t="s">
        <v>82</v>
      </c>
      <c r="C302" s="347" t="s">
        <v>59</v>
      </c>
      <c r="D302" s="347" t="s">
        <v>40</v>
      </c>
      <c r="E302" s="347" t="s">
        <v>40</v>
      </c>
      <c r="F302" s="347" t="s">
        <v>923</v>
      </c>
      <c r="G302" s="350" t="s">
        <v>924</v>
      </c>
      <c r="H302" s="350" t="s">
        <v>888</v>
      </c>
      <c r="I302" s="350" t="s">
        <v>888</v>
      </c>
      <c r="J302" s="371">
        <v>5655000</v>
      </c>
      <c r="K302" s="371">
        <v>0</v>
      </c>
      <c r="L302" s="371">
        <v>0</v>
      </c>
      <c r="M302" s="371">
        <v>5655000</v>
      </c>
      <c r="N302" s="371">
        <v>5258586</v>
      </c>
      <c r="O302" s="384">
        <f t="shared" si="59"/>
        <v>0.92990026525198943</v>
      </c>
      <c r="P302" s="371">
        <v>0</v>
      </c>
      <c r="Q302" s="371">
        <v>0</v>
      </c>
      <c r="R302" s="371">
        <v>5439880</v>
      </c>
      <c r="S302" s="372">
        <f t="shared" si="68"/>
        <v>-181294</v>
      </c>
      <c r="T302" s="350" t="s">
        <v>925</v>
      </c>
      <c r="U302" s="350" t="s">
        <v>752</v>
      </c>
      <c r="V302" s="358" t="s">
        <v>926</v>
      </c>
      <c r="W302" s="366" t="s">
        <v>1041</v>
      </c>
      <c r="X302" s="366" t="s">
        <v>1041</v>
      </c>
      <c r="Y302" s="366" t="s">
        <v>1041</v>
      </c>
      <c r="Z302" s="366" t="s">
        <v>1041</v>
      </c>
      <c r="AA302" s="387" t="e">
        <f t="shared" si="60"/>
        <v>#VALUE!</v>
      </c>
      <c r="AB302" s="345">
        <v>5258586</v>
      </c>
      <c r="AC302" s="345">
        <v>-396414</v>
      </c>
      <c r="AD302" s="345">
        <v>92.990026525198942</v>
      </c>
      <c r="AE302" s="345">
        <v>100</v>
      </c>
      <c r="AF302" s="345">
        <v>3.189001453647835</v>
      </c>
      <c r="AG302" s="345">
        <v>5706000</v>
      </c>
      <c r="AH302" s="345">
        <v>-806000</v>
      </c>
      <c r="AI302" s="345">
        <v>0</v>
      </c>
      <c r="AJ302" s="345">
        <v>4900000</v>
      </c>
      <c r="AK302" s="345">
        <v>5439880</v>
      </c>
      <c r="AL302" s="352">
        <v>0</v>
      </c>
      <c r="AM302" s="352">
        <v>0</v>
      </c>
      <c r="AN302" s="352">
        <v>111.01795918367347</v>
      </c>
      <c r="AO302" s="352">
        <v>100</v>
      </c>
      <c r="AP302" s="352">
        <v>2.9133427695945167</v>
      </c>
      <c r="AQ302" s="352">
        <v>-181294</v>
      </c>
      <c r="AR302" s="352">
        <v>-3.332683809201674</v>
      </c>
      <c r="AS302" s="352">
        <v>0.27565868405331839</v>
      </c>
    </row>
    <row r="303" spans="1:45" ht="21" customHeight="1" x14ac:dyDescent="0.15">
      <c r="A303" s="378">
        <v>231200401055</v>
      </c>
      <c r="B303" s="347" t="s">
        <v>82</v>
      </c>
      <c r="C303" s="347" t="s">
        <v>59</v>
      </c>
      <c r="D303" s="347" t="s">
        <v>40</v>
      </c>
      <c r="E303" s="347" t="s">
        <v>40</v>
      </c>
      <c r="F303" s="347" t="s">
        <v>927</v>
      </c>
      <c r="G303" s="350" t="s">
        <v>928</v>
      </c>
      <c r="H303" s="350" t="s">
        <v>888</v>
      </c>
      <c r="I303" s="350" t="s">
        <v>888</v>
      </c>
      <c r="J303" s="371">
        <v>2000</v>
      </c>
      <c r="K303" s="371">
        <v>0</v>
      </c>
      <c r="L303" s="371">
        <v>0</v>
      </c>
      <c r="M303" s="371">
        <v>2000</v>
      </c>
      <c r="N303" s="371">
        <v>4000</v>
      </c>
      <c r="O303" s="384">
        <f t="shared" si="59"/>
        <v>2</v>
      </c>
      <c r="P303" s="371">
        <v>0</v>
      </c>
      <c r="Q303" s="371">
        <v>0</v>
      </c>
      <c r="R303" s="371">
        <v>0</v>
      </c>
      <c r="S303" s="372">
        <f t="shared" si="68"/>
        <v>4000</v>
      </c>
      <c r="T303" s="350" t="s">
        <v>928</v>
      </c>
      <c r="U303" s="350" t="s">
        <v>752</v>
      </c>
      <c r="V303" s="350" t="s">
        <v>929</v>
      </c>
      <c r="W303" s="366" t="s">
        <v>1041</v>
      </c>
      <c r="X303" s="366" t="s">
        <v>1041</v>
      </c>
      <c r="Y303" s="366" t="s">
        <v>1041</v>
      </c>
      <c r="Z303" s="366" t="s">
        <v>1041</v>
      </c>
      <c r="AA303" s="387" t="e">
        <f t="shared" si="60"/>
        <v>#VALUE!</v>
      </c>
      <c r="AB303" s="345">
        <v>4000</v>
      </c>
      <c r="AC303" s="345">
        <v>2000</v>
      </c>
      <c r="AD303" s="345">
        <v>200</v>
      </c>
      <c r="AE303" s="345">
        <v>100</v>
      </c>
      <c r="AF303" s="345">
        <v>2.4257482552517617E-3</v>
      </c>
      <c r="AG303" s="345">
        <v>3000</v>
      </c>
      <c r="AH303" s="345">
        <v>-3000</v>
      </c>
      <c r="AI303" s="345">
        <v>0</v>
      </c>
      <c r="AJ303" s="345">
        <v>0</v>
      </c>
      <c r="AK303" s="345">
        <v>0</v>
      </c>
      <c r="AL303" s="352">
        <v>0</v>
      </c>
      <c r="AM303" s="352">
        <v>0</v>
      </c>
      <c r="AN303" s="352" t="s">
        <v>38</v>
      </c>
      <c r="AO303" s="352" t="s">
        <v>38</v>
      </c>
      <c r="AP303" s="352">
        <v>0</v>
      </c>
      <c r="AQ303" s="352">
        <v>4000</v>
      </c>
      <c r="AR303" s="352" t="s">
        <v>193</v>
      </c>
      <c r="AS303" s="352">
        <v>2.4257482552517617E-3</v>
      </c>
    </row>
    <row r="304" spans="1:45" ht="21" customHeight="1" x14ac:dyDescent="0.15">
      <c r="A304" s="378">
        <v>231200401056</v>
      </c>
      <c r="B304" s="347" t="s">
        <v>82</v>
      </c>
      <c r="C304" s="347" t="s">
        <v>59</v>
      </c>
      <c r="D304" s="347" t="s">
        <v>40</v>
      </c>
      <c r="E304" s="347" t="s">
        <v>40</v>
      </c>
      <c r="F304" s="347" t="s">
        <v>930</v>
      </c>
      <c r="G304" s="350" t="s">
        <v>931</v>
      </c>
      <c r="H304" s="350" t="s">
        <v>888</v>
      </c>
      <c r="I304" s="350" t="s">
        <v>888</v>
      </c>
      <c r="J304" s="371">
        <v>0</v>
      </c>
      <c r="K304" s="371">
        <v>114000</v>
      </c>
      <c r="L304" s="371">
        <v>0</v>
      </c>
      <c r="M304" s="371">
        <v>114000</v>
      </c>
      <c r="N304" s="371">
        <v>114840</v>
      </c>
      <c r="O304" s="384">
        <f t="shared" si="59"/>
        <v>1.0073684210526315</v>
      </c>
      <c r="P304" s="371">
        <v>0</v>
      </c>
      <c r="Q304" s="371">
        <v>0</v>
      </c>
      <c r="R304" s="371">
        <v>0</v>
      </c>
      <c r="S304" s="372">
        <f t="shared" si="68"/>
        <v>114840</v>
      </c>
      <c r="T304" s="358" t="s">
        <v>932</v>
      </c>
      <c r="U304" s="350" t="s">
        <v>752</v>
      </c>
      <c r="V304" s="350" t="s">
        <v>933</v>
      </c>
      <c r="W304" s="366" t="s">
        <v>1041</v>
      </c>
      <c r="X304" s="366" t="s">
        <v>1041</v>
      </c>
      <c r="Y304" s="366" t="s">
        <v>1041</v>
      </c>
      <c r="Z304" s="366" t="s">
        <v>1041</v>
      </c>
      <c r="AA304" s="387" t="e">
        <f t="shared" si="60"/>
        <v>#VALUE!</v>
      </c>
      <c r="AB304" s="345">
        <v>114840</v>
      </c>
      <c r="AC304" s="345">
        <v>840</v>
      </c>
      <c r="AD304" s="345">
        <v>100.73684210526315</v>
      </c>
      <c r="AE304" s="345">
        <v>100</v>
      </c>
      <c r="AF304" s="345">
        <v>6.9643232408278077E-2</v>
      </c>
      <c r="AG304" s="345">
        <v>0</v>
      </c>
      <c r="AH304" s="345">
        <v>0</v>
      </c>
      <c r="AI304" s="345">
        <v>0</v>
      </c>
      <c r="AJ304" s="345">
        <v>0</v>
      </c>
      <c r="AK304" s="345">
        <v>0</v>
      </c>
      <c r="AL304" s="352">
        <v>0</v>
      </c>
      <c r="AM304" s="352">
        <v>0</v>
      </c>
      <c r="AN304" s="352" t="s">
        <v>38</v>
      </c>
      <c r="AO304" s="352" t="s">
        <v>38</v>
      </c>
      <c r="AP304" s="352">
        <v>0</v>
      </c>
      <c r="AQ304" s="352">
        <v>114840</v>
      </c>
      <c r="AR304" s="352" t="s">
        <v>193</v>
      </c>
      <c r="AS304" s="352">
        <v>6.9643232408278077E-2</v>
      </c>
    </row>
    <row r="305" spans="1:45" ht="21" customHeight="1" x14ac:dyDescent="0.15">
      <c r="A305" s="378">
        <v>231200401057</v>
      </c>
      <c r="B305" s="347" t="s">
        <v>82</v>
      </c>
      <c r="C305" s="347" t="s">
        <v>59</v>
      </c>
      <c r="D305" s="347" t="s">
        <v>40</v>
      </c>
      <c r="E305" s="347" t="s">
        <v>40</v>
      </c>
      <c r="F305" s="347" t="s">
        <v>934</v>
      </c>
      <c r="G305" s="350" t="s">
        <v>935</v>
      </c>
      <c r="H305" s="350" t="s">
        <v>888</v>
      </c>
      <c r="I305" s="350" t="s">
        <v>888</v>
      </c>
      <c r="J305" s="371">
        <v>0</v>
      </c>
      <c r="K305" s="371">
        <v>130000</v>
      </c>
      <c r="L305" s="371">
        <v>0</v>
      </c>
      <c r="M305" s="371">
        <v>130000</v>
      </c>
      <c r="N305" s="371">
        <v>130383</v>
      </c>
      <c r="O305" s="384">
        <f t="shared" si="59"/>
        <v>1.0029461538461539</v>
      </c>
      <c r="P305" s="371">
        <v>0</v>
      </c>
      <c r="Q305" s="371">
        <v>0</v>
      </c>
      <c r="R305" s="371">
        <v>419694</v>
      </c>
      <c r="S305" s="372">
        <f t="shared" si="68"/>
        <v>-289311</v>
      </c>
      <c r="T305" s="350" t="s">
        <v>936</v>
      </c>
      <c r="U305" s="350" t="s">
        <v>752</v>
      </c>
      <c r="V305" s="350" t="s">
        <v>889</v>
      </c>
      <c r="W305" s="366" t="s">
        <v>1041</v>
      </c>
      <c r="X305" s="366" t="s">
        <v>1041</v>
      </c>
      <c r="Y305" s="366" t="s">
        <v>1041</v>
      </c>
      <c r="Z305" s="366" t="s">
        <v>1041</v>
      </c>
      <c r="AA305" s="387" t="e">
        <f t="shared" si="60"/>
        <v>#VALUE!</v>
      </c>
      <c r="AB305" s="345">
        <v>130383</v>
      </c>
      <c r="AC305" s="345">
        <v>383</v>
      </c>
      <c r="AD305" s="345">
        <v>100.2946153846154</v>
      </c>
      <c r="AE305" s="345">
        <v>100</v>
      </c>
      <c r="AF305" s="345">
        <v>7.9069083691122616E-2</v>
      </c>
      <c r="AG305" s="345">
        <v>0</v>
      </c>
      <c r="AH305" s="345">
        <v>380000</v>
      </c>
      <c r="AI305" s="345">
        <v>0</v>
      </c>
      <c r="AJ305" s="345">
        <v>380000</v>
      </c>
      <c r="AK305" s="345">
        <v>419694</v>
      </c>
      <c r="AL305" s="352">
        <v>0</v>
      </c>
      <c r="AM305" s="352">
        <v>0</v>
      </c>
      <c r="AN305" s="352">
        <v>110.44578947368421</v>
      </c>
      <c r="AO305" s="352">
        <v>100</v>
      </c>
      <c r="AP305" s="352">
        <v>0.22476828171617774</v>
      </c>
      <c r="AQ305" s="352">
        <v>-289311</v>
      </c>
      <c r="AR305" s="352">
        <v>-68.933794621795883</v>
      </c>
      <c r="AS305" s="352">
        <v>-0.14569919802505513</v>
      </c>
    </row>
    <row r="306" spans="1:45" ht="21" customHeight="1" x14ac:dyDescent="0.15">
      <c r="A306" s="378">
        <v>231200401058</v>
      </c>
      <c r="B306" s="347" t="s">
        <v>82</v>
      </c>
      <c r="C306" s="347" t="s">
        <v>59</v>
      </c>
      <c r="D306" s="347" t="s">
        <v>40</v>
      </c>
      <c r="E306" s="347" t="s">
        <v>40</v>
      </c>
      <c r="F306" s="347" t="s">
        <v>937</v>
      </c>
      <c r="G306" s="350" t="s">
        <v>938</v>
      </c>
      <c r="H306" s="350" t="s">
        <v>888</v>
      </c>
      <c r="I306" s="350" t="s">
        <v>888</v>
      </c>
      <c r="J306" s="371">
        <v>500000</v>
      </c>
      <c r="K306" s="371">
        <v>0</v>
      </c>
      <c r="L306" s="371">
        <v>0</v>
      </c>
      <c r="M306" s="371">
        <v>500000</v>
      </c>
      <c r="N306" s="371">
        <v>437000</v>
      </c>
      <c r="O306" s="384">
        <f t="shared" si="59"/>
        <v>0.874</v>
      </c>
      <c r="P306" s="371">
        <v>0</v>
      </c>
      <c r="Q306" s="371">
        <v>0</v>
      </c>
      <c r="R306" s="371">
        <v>409000</v>
      </c>
      <c r="S306" s="372">
        <f t="shared" si="68"/>
        <v>28000</v>
      </c>
      <c r="T306" s="350" t="s">
        <v>939</v>
      </c>
      <c r="U306" s="350" t="s">
        <v>752</v>
      </c>
      <c r="V306" s="350" t="s">
        <v>889</v>
      </c>
      <c r="W306" s="366" t="s">
        <v>1041</v>
      </c>
      <c r="X306" s="366" t="s">
        <v>1041</v>
      </c>
      <c r="Y306" s="366" t="s">
        <v>1041</v>
      </c>
      <c r="Z306" s="366" t="s">
        <v>1041</v>
      </c>
      <c r="AA306" s="387" t="e">
        <f t="shared" si="60"/>
        <v>#VALUE!</v>
      </c>
      <c r="AB306" s="345">
        <v>437000</v>
      </c>
      <c r="AC306" s="345">
        <v>-63000</v>
      </c>
      <c r="AD306" s="345">
        <v>87.4</v>
      </c>
      <c r="AE306" s="345">
        <v>100</v>
      </c>
      <c r="AF306" s="345">
        <v>0.26501299688625496</v>
      </c>
      <c r="AG306" s="345">
        <v>0</v>
      </c>
      <c r="AH306" s="345">
        <v>409000</v>
      </c>
      <c r="AI306" s="345">
        <v>0</v>
      </c>
      <c r="AJ306" s="345">
        <v>409000</v>
      </c>
      <c r="AK306" s="345">
        <v>409000</v>
      </c>
      <c r="AL306" s="352">
        <v>0</v>
      </c>
      <c r="AM306" s="352">
        <v>0</v>
      </c>
      <c r="AN306" s="352">
        <v>100</v>
      </c>
      <c r="AO306" s="352">
        <v>100</v>
      </c>
      <c r="AP306" s="352">
        <v>0.21904108045842138</v>
      </c>
      <c r="AQ306" s="352">
        <v>28000</v>
      </c>
      <c r="AR306" s="352">
        <v>6.8459657701711487</v>
      </c>
      <c r="AS306" s="352">
        <v>4.5971916427833576E-2</v>
      </c>
    </row>
    <row r="307" spans="1:45" ht="21" customHeight="1" x14ac:dyDescent="0.15">
      <c r="A307" s="378">
        <v>231200401059</v>
      </c>
      <c r="B307" s="347" t="s">
        <v>82</v>
      </c>
      <c r="C307" s="347" t="s">
        <v>59</v>
      </c>
      <c r="D307" s="347" t="s">
        <v>40</v>
      </c>
      <c r="E307" s="347" t="s">
        <v>40</v>
      </c>
      <c r="F307" s="347" t="s">
        <v>940</v>
      </c>
      <c r="G307" s="350" t="s">
        <v>941</v>
      </c>
      <c r="H307" s="350" t="s">
        <v>888</v>
      </c>
      <c r="I307" s="350" t="s">
        <v>888</v>
      </c>
      <c r="J307" s="371">
        <v>0</v>
      </c>
      <c r="K307" s="371">
        <v>14000</v>
      </c>
      <c r="L307" s="371">
        <v>0</v>
      </c>
      <c r="M307" s="371">
        <v>14000</v>
      </c>
      <c r="N307" s="371">
        <v>14000</v>
      </c>
      <c r="O307" s="384">
        <f t="shared" si="59"/>
        <v>1</v>
      </c>
      <c r="P307" s="371">
        <v>0</v>
      </c>
      <c r="Q307" s="371">
        <v>0</v>
      </c>
      <c r="R307" s="371">
        <v>0</v>
      </c>
      <c r="S307" s="372">
        <f t="shared" si="68"/>
        <v>14000</v>
      </c>
      <c r="T307" s="350" t="s">
        <v>942</v>
      </c>
      <c r="U307" s="350" t="s">
        <v>752</v>
      </c>
      <c r="V307" s="350" t="s">
        <v>943</v>
      </c>
      <c r="W307" s="366" t="s">
        <v>1041</v>
      </c>
      <c r="X307" s="366" t="s">
        <v>1041</v>
      </c>
      <c r="Y307" s="366" t="s">
        <v>1041</v>
      </c>
      <c r="Z307" s="366" t="s">
        <v>1041</v>
      </c>
      <c r="AA307" s="387" t="e">
        <f t="shared" si="60"/>
        <v>#VALUE!</v>
      </c>
      <c r="AB307" s="345">
        <v>14000</v>
      </c>
      <c r="AC307" s="345">
        <v>0</v>
      </c>
      <c r="AD307" s="345">
        <v>100</v>
      </c>
      <c r="AE307" s="345">
        <v>100</v>
      </c>
      <c r="AF307" s="345">
        <v>8.4901188933811655E-3</v>
      </c>
      <c r="AG307" s="345" t="s">
        <v>38</v>
      </c>
      <c r="AH307" s="345" t="s">
        <v>38</v>
      </c>
      <c r="AI307" s="345" t="s">
        <v>38</v>
      </c>
      <c r="AJ307" s="345" t="s">
        <v>38</v>
      </c>
      <c r="AK307" s="345" t="s">
        <v>38</v>
      </c>
      <c r="AL307" s="352" t="s">
        <v>38</v>
      </c>
      <c r="AM307" s="352" t="s">
        <v>38</v>
      </c>
      <c r="AN307" s="352" t="s">
        <v>38</v>
      </c>
      <c r="AO307" s="352" t="s">
        <v>38</v>
      </c>
      <c r="AP307" s="352" t="s">
        <v>38</v>
      </c>
      <c r="AQ307" s="352">
        <v>14000</v>
      </c>
      <c r="AR307" s="352" t="s">
        <v>193</v>
      </c>
      <c r="AS307" s="352">
        <v>8.4901188933811655E-3</v>
      </c>
    </row>
    <row r="308" spans="1:45" ht="21" customHeight="1" x14ac:dyDescent="0.15">
      <c r="A308" s="378">
        <v>231210000000</v>
      </c>
      <c r="B308" s="380" t="s">
        <v>527</v>
      </c>
      <c r="C308" s="380" t="s">
        <v>38</v>
      </c>
      <c r="D308" s="380" t="s">
        <v>38</v>
      </c>
      <c r="E308" s="380" t="s">
        <v>38</v>
      </c>
      <c r="F308" s="380" t="s">
        <v>38</v>
      </c>
      <c r="G308" s="376" t="s">
        <v>528</v>
      </c>
      <c r="H308" s="376" t="s">
        <v>38</v>
      </c>
      <c r="I308" s="376" t="s">
        <v>38</v>
      </c>
      <c r="J308" s="373">
        <f>SUM(J309:J324)</f>
        <v>249900000</v>
      </c>
      <c r="K308" s="373">
        <f>SUM(K309:K324)</f>
        <v>-106971000</v>
      </c>
      <c r="L308" s="373">
        <f t="shared" ref="L308:R308" si="69">SUM(L309:L324)</f>
        <v>4500000</v>
      </c>
      <c r="M308" s="373">
        <f t="shared" si="69"/>
        <v>147429000</v>
      </c>
      <c r="N308" s="373">
        <f t="shared" si="69"/>
        <v>138729000</v>
      </c>
      <c r="O308" s="383">
        <f t="shared" si="59"/>
        <v>0.94098854363795459</v>
      </c>
      <c r="P308" s="373">
        <f t="shared" si="69"/>
        <v>0</v>
      </c>
      <c r="Q308" s="373">
        <f t="shared" si="69"/>
        <v>0</v>
      </c>
      <c r="R308" s="373">
        <f t="shared" si="69"/>
        <v>189387000</v>
      </c>
      <c r="S308" s="370">
        <f t="shared" si="68"/>
        <v>-50658000</v>
      </c>
      <c r="T308" s="351"/>
      <c r="U308" s="351"/>
      <c r="V308" s="351"/>
      <c r="W308" s="351"/>
      <c r="X308" s="361"/>
      <c r="Y308" s="361"/>
      <c r="Z308" s="361"/>
      <c r="AA308" s="386" t="e">
        <f t="shared" si="60"/>
        <v>#DIV/0!</v>
      </c>
      <c r="AB308" s="348">
        <f t="shared" ref="AB308:AK308" si="70">SUM(AB309:AB324)</f>
        <v>138729000</v>
      </c>
      <c r="AC308" s="348">
        <f t="shared" si="70"/>
        <v>-8700000</v>
      </c>
      <c r="AD308" s="348">
        <f t="shared" si="70"/>
        <v>1169.9577289899871</v>
      </c>
      <c r="AE308" s="348">
        <f t="shared" si="70"/>
        <v>1300</v>
      </c>
      <c r="AF308" s="348">
        <f t="shared" si="70"/>
        <v>0</v>
      </c>
      <c r="AG308" s="348">
        <f t="shared" si="70"/>
        <v>262100000</v>
      </c>
      <c r="AH308" s="348">
        <f t="shared" si="70"/>
        <v>-100713000</v>
      </c>
      <c r="AI308" s="348">
        <f t="shared" si="70"/>
        <v>39700000</v>
      </c>
      <c r="AJ308" s="348">
        <f t="shared" si="70"/>
        <v>201087000</v>
      </c>
      <c r="AK308" s="348">
        <f t="shared" si="70"/>
        <v>189387000</v>
      </c>
      <c r="AL308" s="348">
        <v>0</v>
      </c>
      <c r="AM308" s="348">
        <v>0</v>
      </c>
      <c r="AN308" s="348">
        <f t="shared" ref="AN308:AN324" si="71">IF(OR(R308="", AJ308="", AJ308=0), "", R308/AJ308*100)</f>
        <v>94.181622879649112</v>
      </c>
      <c r="AO308" s="348">
        <f t="shared" ref="AO308:AO324" si="72">IF(OR(R308="", AK308="", AK308=0), "", R308/AK308*100)</f>
        <v>100</v>
      </c>
      <c r="AP308" s="348" t="str">
        <f>IF(OR(R308="", R517="", R517=0), "", R308/R$71*100)</f>
        <v/>
      </c>
      <c r="AQ308" s="348">
        <v>-50658000</v>
      </c>
      <c r="AR308" s="348">
        <f t="shared" ref="AR308:AR324" si="73">IF(AQ308=0, 0, IF(AND(OR(N308="", N308=0), R308&lt;&gt;"", R308&lt;&gt;0), "皆減", IF(AND(OR(R308="", R308=0), N308&lt;&gt;"", N308&lt;&gt;0), "皆増", AQ308/R308*100)))</f>
        <v>-26.748404061524816</v>
      </c>
      <c r="AS308" s="348">
        <f t="shared" ref="AS308:AS324" si="74">IF(AF308="", IF(AP308="", "", 0-AP308), IF(AP308="", AF308, AF308-AP308))</f>
        <v>0</v>
      </c>
    </row>
    <row r="309" spans="1:45" ht="21" customHeight="1" x14ac:dyDescent="0.15">
      <c r="A309" s="378">
        <v>231210101001</v>
      </c>
      <c r="B309" s="381" t="s">
        <v>527</v>
      </c>
      <c r="C309" s="381" t="s">
        <v>40</v>
      </c>
      <c r="D309" s="381" t="s">
        <v>40</v>
      </c>
      <c r="E309" s="381" t="s">
        <v>40</v>
      </c>
      <c r="F309" s="381" t="s">
        <v>61</v>
      </c>
      <c r="G309" s="350" t="s">
        <v>529</v>
      </c>
      <c r="H309" s="350" t="s">
        <v>434</v>
      </c>
      <c r="I309" s="350" t="s">
        <v>434</v>
      </c>
      <c r="J309" s="374">
        <v>32100000</v>
      </c>
      <c r="K309" s="374">
        <v>0</v>
      </c>
      <c r="L309" s="374">
        <v>0</v>
      </c>
      <c r="M309" s="374">
        <v>32100000</v>
      </c>
      <c r="N309" s="374">
        <v>32100000</v>
      </c>
      <c r="O309" s="384">
        <f t="shared" ref="O309:O324" si="75">N309/M309</f>
        <v>1</v>
      </c>
      <c r="P309" s="374">
        <v>0</v>
      </c>
      <c r="Q309" s="374">
        <v>0</v>
      </c>
      <c r="R309" s="374">
        <v>32100000</v>
      </c>
      <c r="S309" s="372">
        <f t="shared" si="68"/>
        <v>0</v>
      </c>
      <c r="T309" s="350" t="s">
        <v>530</v>
      </c>
      <c r="U309" s="350" t="s">
        <v>435</v>
      </c>
      <c r="V309" s="350"/>
      <c r="W309" s="350"/>
      <c r="X309" s="347"/>
      <c r="Y309" s="347"/>
      <c r="Z309" s="347"/>
      <c r="AA309" s="363" t="e">
        <f t="shared" si="60"/>
        <v>#DIV/0!</v>
      </c>
      <c r="AB309" s="349">
        <v>32100000</v>
      </c>
      <c r="AC309" s="349">
        <v>0</v>
      </c>
      <c r="AD309" s="349">
        <f t="shared" ref="AD309:AD324" si="76">IF(OR(N309="", M309="", M309=0), "", N309/M309*100)</f>
        <v>100</v>
      </c>
      <c r="AE309" s="349">
        <f t="shared" ref="AE309:AE324" si="77">IF(OR(N309="", AB309="", AB309=0), "", N309/AB309*100)</f>
        <v>100</v>
      </c>
      <c r="AF309" s="349" t="str">
        <f>IF(OR(N309="", N517="", N517=0), "", N309/N$71*100)</f>
        <v/>
      </c>
      <c r="AG309" s="349">
        <v>32100000</v>
      </c>
      <c r="AH309" s="349">
        <v>0</v>
      </c>
      <c r="AI309" s="349">
        <v>0</v>
      </c>
      <c r="AJ309" s="349">
        <v>32100000</v>
      </c>
      <c r="AK309" s="349">
        <v>32100000</v>
      </c>
      <c r="AL309" s="349">
        <v>0</v>
      </c>
      <c r="AM309" s="349">
        <v>0</v>
      </c>
      <c r="AN309" s="349">
        <f t="shared" si="71"/>
        <v>100</v>
      </c>
      <c r="AO309" s="349">
        <f t="shared" si="72"/>
        <v>100</v>
      </c>
      <c r="AP309" s="349" t="str">
        <f>IF(OR(R309="", R517="", R517=0), "", R309/R$71*100)</f>
        <v/>
      </c>
      <c r="AQ309" s="349">
        <v>0</v>
      </c>
      <c r="AR309" s="349">
        <f t="shared" si="73"/>
        <v>0</v>
      </c>
      <c r="AS309" s="349" t="str">
        <f t="shared" si="74"/>
        <v/>
      </c>
    </row>
    <row r="310" spans="1:45" ht="21" customHeight="1" x14ac:dyDescent="0.15">
      <c r="A310" s="378">
        <v>231210103001</v>
      </c>
      <c r="B310" s="381" t="s">
        <v>527</v>
      </c>
      <c r="C310" s="381" t="s">
        <v>40</v>
      </c>
      <c r="D310" s="381" t="s">
        <v>64</v>
      </c>
      <c r="E310" s="381" t="s">
        <v>40</v>
      </c>
      <c r="F310" s="381" t="s">
        <v>61</v>
      </c>
      <c r="G310" s="350" t="s">
        <v>531</v>
      </c>
      <c r="H310" s="350" t="s">
        <v>434</v>
      </c>
      <c r="I310" s="350" t="s">
        <v>434</v>
      </c>
      <c r="J310" s="374">
        <v>28500000</v>
      </c>
      <c r="K310" s="374">
        <v>7300000</v>
      </c>
      <c r="L310" s="374">
        <v>0</v>
      </c>
      <c r="M310" s="374">
        <v>35800000</v>
      </c>
      <c r="N310" s="374">
        <v>35800000</v>
      </c>
      <c r="O310" s="384">
        <f t="shared" si="75"/>
        <v>1</v>
      </c>
      <c r="P310" s="374">
        <v>0</v>
      </c>
      <c r="Q310" s="374">
        <v>0</v>
      </c>
      <c r="R310" s="374">
        <v>14100000</v>
      </c>
      <c r="S310" s="372">
        <f t="shared" si="68"/>
        <v>21700000</v>
      </c>
      <c r="T310" s="350" t="s">
        <v>532</v>
      </c>
      <c r="U310" s="350" t="s">
        <v>435</v>
      </c>
      <c r="V310" s="350"/>
      <c r="W310" s="350"/>
      <c r="X310" s="347"/>
      <c r="Y310" s="347"/>
      <c r="Z310" s="347"/>
      <c r="AA310" s="363" t="e">
        <f t="shared" ref="AA310:AA324" si="78">N310/Y310</f>
        <v>#DIV/0!</v>
      </c>
      <c r="AB310" s="349">
        <v>35800000</v>
      </c>
      <c r="AC310" s="349">
        <v>0</v>
      </c>
      <c r="AD310" s="349">
        <f t="shared" si="76"/>
        <v>100</v>
      </c>
      <c r="AE310" s="349">
        <f t="shared" si="77"/>
        <v>100</v>
      </c>
      <c r="AF310" s="349" t="str">
        <f>IF(OR(N310="", N517="", N517=0), "", N310/N$71*100)</f>
        <v/>
      </c>
      <c r="AG310" s="349">
        <v>21000000</v>
      </c>
      <c r="AH310" s="349">
        <v>0</v>
      </c>
      <c r="AI310" s="349">
        <v>0</v>
      </c>
      <c r="AJ310" s="349">
        <v>21000000</v>
      </c>
      <c r="AK310" s="349">
        <v>14100000</v>
      </c>
      <c r="AL310" s="349">
        <v>0</v>
      </c>
      <c r="AM310" s="349">
        <v>0</v>
      </c>
      <c r="AN310" s="349">
        <f t="shared" si="71"/>
        <v>67.142857142857139</v>
      </c>
      <c r="AO310" s="349">
        <f t="shared" si="72"/>
        <v>100</v>
      </c>
      <c r="AP310" s="349" t="str">
        <f>IF(OR(R310="", R517="", R517=0), "", R310/R$71*100)</f>
        <v/>
      </c>
      <c r="AQ310" s="349">
        <v>21700000</v>
      </c>
      <c r="AR310" s="349">
        <f t="shared" si="73"/>
        <v>153.90070921985816</v>
      </c>
      <c r="AS310" s="349" t="str">
        <f t="shared" si="74"/>
        <v/>
      </c>
    </row>
    <row r="311" spans="1:45" ht="21" customHeight="1" x14ac:dyDescent="0.15">
      <c r="A311" s="378">
        <v>231210103002</v>
      </c>
      <c r="B311" s="381" t="s">
        <v>527</v>
      </c>
      <c r="C311" s="381" t="s">
        <v>40</v>
      </c>
      <c r="D311" s="381" t="s">
        <v>64</v>
      </c>
      <c r="E311" s="381" t="s">
        <v>64</v>
      </c>
      <c r="F311" s="381" t="s">
        <v>61</v>
      </c>
      <c r="G311" s="350" t="s">
        <v>529</v>
      </c>
      <c r="H311" s="350" t="s">
        <v>434</v>
      </c>
      <c r="I311" s="350" t="s">
        <v>434</v>
      </c>
      <c r="J311" s="374">
        <v>4400000</v>
      </c>
      <c r="K311" s="374">
        <v>-3300000</v>
      </c>
      <c r="L311" s="374">
        <v>0</v>
      </c>
      <c r="M311" s="374">
        <v>1100000</v>
      </c>
      <c r="N311" s="374">
        <v>1100000</v>
      </c>
      <c r="O311" s="384">
        <f t="shared" si="75"/>
        <v>1</v>
      </c>
      <c r="P311" s="374">
        <v>0</v>
      </c>
      <c r="Q311" s="374">
        <v>0</v>
      </c>
      <c r="R311" s="374">
        <v>0</v>
      </c>
      <c r="S311" s="372">
        <f t="shared" si="68"/>
        <v>1100000</v>
      </c>
      <c r="T311" s="350" t="s">
        <v>533</v>
      </c>
      <c r="U311" s="350" t="s">
        <v>435</v>
      </c>
      <c r="V311" s="350" t="s">
        <v>1012</v>
      </c>
      <c r="W311" s="350"/>
      <c r="X311" s="347"/>
      <c r="Y311" s="347"/>
      <c r="Z311" s="347"/>
      <c r="AA311" s="363" t="e">
        <f t="shared" si="78"/>
        <v>#DIV/0!</v>
      </c>
      <c r="AB311" s="349">
        <v>1100000</v>
      </c>
      <c r="AC311" s="349">
        <v>0</v>
      </c>
      <c r="AD311" s="349">
        <f t="shared" si="76"/>
        <v>100</v>
      </c>
      <c r="AE311" s="349">
        <f t="shared" si="77"/>
        <v>100</v>
      </c>
      <c r="AF311" s="349" t="str">
        <f>IF(OR(N311="", N517="", N517=0), "", N311/N$71*100)</f>
        <v/>
      </c>
      <c r="AG311" s="349" t="s">
        <v>38</v>
      </c>
      <c r="AH311" s="349" t="s">
        <v>38</v>
      </c>
      <c r="AI311" s="349" t="s">
        <v>38</v>
      </c>
      <c r="AJ311" s="349" t="s">
        <v>38</v>
      </c>
      <c r="AK311" s="349" t="s">
        <v>38</v>
      </c>
      <c r="AL311" s="349" t="s">
        <v>38</v>
      </c>
      <c r="AM311" s="349" t="s">
        <v>38</v>
      </c>
      <c r="AN311" s="349" t="str">
        <f t="shared" si="71"/>
        <v/>
      </c>
      <c r="AO311" s="349" t="str">
        <f t="shared" si="72"/>
        <v/>
      </c>
      <c r="AP311" s="349" t="str">
        <f>IF(OR(R311="", R517="", R517=0), "", R311/R$71*100)</f>
        <v/>
      </c>
      <c r="AQ311" s="349">
        <v>1100000</v>
      </c>
      <c r="AR311" s="349" t="str">
        <f t="shared" si="73"/>
        <v>皆増</v>
      </c>
      <c r="AS311" s="349" t="str">
        <f t="shared" si="74"/>
        <v/>
      </c>
    </row>
    <row r="312" spans="1:45" ht="21" customHeight="1" x14ac:dyDescent="0.15">
      <c r="A312" s="378">
        <v>231210104001</v>
      </c>
      <c r="B312" s="381" t="s">
        <v>527</v>
      </c>
      <c r="C312" s="381" t="s">
        <v>40</v>
      </c>
      <c r="D312" s="381" t="s">
        <v>59</v>
      </c>
      <c r="E312" s="381" t="s">
        <v>40</v>
      </c>
      <c r="F312" s="381" t="s">
        <v>61</v>
      </c>
      <c r="G312" s="350" t="s">
        <v>531</v>
      </c>
      <c r="H312" s="350" t="s">
        <v>434</v>
      </c>
      <c r="I312" s="350" t="s">
        <v>434</v>
      </c>
      <c r="J312" s="374">
        <v>11000000</v>
      </c>
      <c r="K312" s="374">
        <v>0</v>
      </c>
      <c r="L312" s="374">
        <v>4500000</v>
      </c>
      <c r="M312" s="374">
        <v>15500000</v>
      </c>
      <c r="N312" s="374">
        <v>13800000</v>
      </c>
      <c r="O312" s="384">
        <f t="shared" si="75"/>
        <v>0.89032258064516134</v>
      </c>
      <c r="P312" s="374">
        <v>0</v>
      </c>
      <c r="Q312" s="374">
        <v>0</v>
      </c>
      <c r="R312" s="374">
        <v>10800000</v>
      </c>
      <c r="S312" s="372">
        <f t="shared" si="68"/>
        <v>3000000</v>
      </c>
      <c r="T312" s="350" t="s">
        <v>534</v>
      </c>
      <c r="U312" s="350" t="s">
        <v>435</v>
      </c>
      <c r="V312" s="350"/>
      <c r="W312" s="350"/>
      <c r="X312" s="347"/>
      <c r="Y312" s="347"/>
      <c r="Z312" s="347"/>
      <c r="AA312" s="363" t="e">
        <f t="shared" si="78"/>
        <v>#DIV/0!</v>
      </c>
      <c r="AB312" s="349">
        <v>13800000</v>
      </c>
      <c r="AC312" s="349">
        <v>-1700000</v>
      </c>
      <c r="AD312" s="349">
        <f t="shared" si="76"/>
        <v>89.032258064516128</v>
      </c>
      <c r="AE312" s="349">
        <f t="shared" si="77"/>
        <v>100</v>
      </c>
      <c r="AF312" s="349" t="str">
        <f>IF(OR(N312="", N517="", N517=0), "", N312/N$71*100)</f>
        <v/>
      </c>
      <c r="AG312" s="349">
        <v>15500000</v>
      </c>
      <c r="AH312" s="349">
        <v>0</v>
      </c>
      <c r="AI312" s="349">
        <v>0</v>
      </c>
      <c r="AJ312" s="349">
        <v>15500000</v>
      </c>
      <c r="AK312" s="349">
        <v>10800000</v>
      </c>
      <c r="AL312" s="349">
        <v>0</v>
      </c>
      <c r="AM312" s="349">
        <v>0</v>
      </c>
      <c r="AN312" s="349">
        <f t="shared" si="71"/>
        <v>69.677419354838705</v>
      </c>
      <c r="AO312" s="349">
        <f t="shared" si="72"/>
        <v>100</v>
      </c>
      <c r="AP312" s="349" t="str">
        <f>IF(OR(R312="", R517="", R517=0), "", R312/R$71*100)</f>
        <v/>
      </c>
      <c r="AQ312" s="349">
        <v>3000000</v>
      </c>
      <c r="AR312" s="349">
        <f t="shared" si="73"/>
        <v>27.777777777777779</v>
      </c>
      <c r="AS312" s="349" t="str">
        <f t="shared" si="74"/>
        <v/>
      </c>
    </row>
    <row r="313" spans="1:45" ht="21" customHeight="1" x14ac:dyDescent="0.15">
      <c r="A313" s="378">
        <v>231210105001</v>
      </c>
      <c r="B313" s="381" t="s">
        <v>527</v>
      </c>
      <c r="C313" s="381" t="s">
        <v>40</v>
      </c>
      <c r="D313" s="381" t="s">
        <v>62</v>
      </c>
      <c r="E313" s="381" t="s">
        <v>40</v>
      </c>
      <c r="F313" s="381" t="s">
        <v>61</v>
      </c>
      <c r="G313" s="350" t="s">
        <v>531</v>
      </c>
      <c r="H313" s="350" t="s">
        <v>434</v>
      </c>
      <c r="I313" s="350" t="s">
        <v>434</v>
      </c>
      <c r="J313" s="374">
        <v>4300000</v>
      </c>
      <c r="K313" s="374">
        <v>-700000</v>
      </c>
      <c r="L313" s="374">
        <v>0</v>
      </c>
      <c r="M313" s="374">
        <v>3600000</v>
      </c>
      <c r="N313" s="374">
        <v>3600000</v>
      </c>
      <c r="O313" s="384">
        <f t="shared" si="75"/>
        <v>1</v>
      </c>
      <c r="P313" s="374">
        <v>0</v>
      </c>
      <c r="Q313" s="374">
        <v>0</v>
      </c>
      <c r="R313" s="374">
        <v>600000</v>
      </c>
      <c r="S313" s="372">
        <f t="shared" si="68"/>
        <v>3000000</v>
      </c>
      <c r="T313" s="350" t="s">
        <v>535</v>
      </c>
      <c r="U313" s="350" t="s">
        <v>435</v>
      </c>
      <c r="V313" s="350"/>
      <c r="W313" s="350"/>
      <c r="X313" s="347"/>
      <c r="Y313" s="347"/>
      <c r="Z313" s="347"/>
      <c r="AA313" s="363" t="e">
        <f t="shared" si="78"/>
        <v>#DIV/0!</v>
      </c>
      <c r="AB313" s="349">
        <v>3600000</v>
      </c>
      <c r="AC313" s="349">
        <v>0</v>
      </c>
      <c r="AD313" s="349">
        <f t="shared" si="76"/>
        <v>100</v>
      </c>
      <c r="AE313" s="349">
        <f t="shared" si="77"/>
        <v>100</v>
      </c>
      <c r="AF313" s="349" t="str">
        <f>IF(OR(N313="", N517="", N517=0), "", N313/N$71*100)</f>
        <v/>
      </c>
      <c r="AG313" s="349">
        <v>0</v>
      </c>
      <c r="AH313" s="349">
        <v>0</v>
      </c>
      <c r="AI313" s="349">
        <v>600000</v>
      </c>
      <c r="AJ313" s="349">
        <v>600000</v>
      </c>
      <c r="AK313" s="349">
        <v>600000</v>
      </c>
      <c r="AL313" s="349">
        <v>0</v>
      </c>
      <c r="AM313" s="349">
        <v>0</v>
      </c>
      <c r="AN313" s="349">
        <f t="shared" si="71"/>
        <v>100</v>
      </c>
      <c r="AO313" s="349">
        <f t="shared" si="72"/>
        <v>100</v>
      </c>
      <c r="AP313" s="349" t="str">
        <f>IF(OR(R313="", R517="", R517=0), "", R313/R$71*100)</f>
        <v/>
      </c>
      <c r="AQ313" s="349">
        <v>3000000</v>
      </c>
      <c r="AR313" s="349">
        <f t="shared" si="73"/>
        <v>500</v>
      </c>
      <c r="AS313" s="349" t="str">
        <f t="shared" si="74"/>
        <v/>
      </c>
    </row>
    <row r="314" spans="1:45" ht="21" customHeight="1" x14ac:dyDescent="0.15">
      <c r="A314" s="378">
        <v>231210105002</v>
      </c>
      <c r="B314" s="363" t="s">
        <v>527</v>
      </c>
      <c r="C314" s="363" t="s">
        <v>40</v>
      </c>
      <c r="D314" s="363" t="s">
        <v>62</v>
      </c>
      <c r="E314" s="363" t="s">
        <v>56</v>
      </c>
      <c r="F314" s="363" t="s">
        <v>124</v>
      </c>
      <c r="G314" s="358" t="s">
        <v>529</v>
      </c>
      <c r="H314" s="358" t="s">
        <v>434</v>
      </c>
      <c r="I314" s="358" t="s">
        <v>434</v>
      </c>
      <c r="J314" s="371">
        <v>1800000</v>
      </c>
      <c r="K314" s="371">
        <v>0</v>
      </c>
      <c r="L314" s="371">
        <v>0</v>
      </c>
      <c r="M314" s="371">
        <v>1800000</v>
      </c>
      <c r="N314" s="371">
        <v>1800000</v>
      </c>
      <c r="O314" s="384">
        <f t="shared" si="75"/>
        <v>1</v>
      </c>
      <c r="P314" s="371">
        <v>0</v>
      </c>
      <c r="Q314" s="371">
        <v>0</v>
      </c>
      <c r="R314" s="371">
        <v>0</v>
      </c>
      <c r="S314" s="371">
        <f t="shared" si="68"/>
        <v>1800000</v>
      </c>
      <c r="T314" s="358" t="s">
        <v>536</v>
      </c>
      <c r="U314" s="358" t="s">
        <v>435</v>
      </c>
      <c r="V314" s="358"/>
      <c r="W314" s="358"/>
      <c r="X314" s="363"/>
      <c r="Y314" s="363"/>
      <c r="Z314" s="363"/>
      <c r="AA314" s="363" t="e">
        <f t="shared" si="78"/>
        <v>#DIV/0!</v>
      </c>
      <c r="AB314" s="344">
        <v>1800000</v>
      </c>
      <c r="AC314" s="344">
        <v>0</v>
      </c>
      <c r="AD314" s="344">
        <f t="shared" si="76"/>
        <v>100</v>
      </c>
      <c r="AE314" s="344">
        <f t="shared" si="77"/>
        <v>100</v>
      </c>
      <c r="AF314" s="344" t="str">
        <f>IF(OR(N314="", N517="", N517=0), "", N314/N$71*100)</f>
        <v/>
      </c>
      <c r="AG314" s="344">
        <v>0</v>
      </c>
      <c r="AH314" s="344">
        <v>0</v>
      </c>
      <c r="AI314" s="344">
        <v>0</v>
      </c>
      <c r="AJ314" s="344">
        <v>0</v>
      </c>
      <c r="AK314" s="344">
        <v>0</v>
      </c>
      <c r="AL314" s="344">
        <v>0</v>
      </c>
      <c r="AM314" s="344">
        <v>0</v>
      </c>
      <c r="AN314" s="344" t="str">
        <f t="shared" si="71"/>
        <v/>
      </c>
      <c r="AO314" s="344" t="str">
        <f t="shared" si="72"/>
        <v/>
      </c>
      <c r="AP314" s="344" t="str">
        <f>IF(OR(R314="", R517="", R517=0), "", R314/R$71*100)</f>
        <v/>
      </c>
      <c r="AQ314" s="344">
        <v>1800000</v>
      </c>
      <c r="AR314" s="344" t="str">
        <f t="shared" si="73"/>
        <v>皆増</v>
      </c>
      <c r="AS314" s="344" t="str">
        <f t="shared" si="74"/>
        <v/>
      </c>
    </row>
    <row r="315" spans="1:45" ht="21" customHeight="1" x14ac:dyDescent="0.15">
      <c r="A315" s="378">
        <v>231210106001</v>
      </c>
      <c r="B315" s="363" t="s">
        <v>527</v>
      </c>
      <c r="C315" s="363" t="s">
        <v>40</v>
      </c>
      <c r="D315" s="363" t="s">
        <v>71</v>
      </c>
      <c r="E315" s="363" t="s">
        <v>40</v>
      </c>
      <c r="F315" s="363" t="s">
        <v>61</v>
      </c>
      <c r="G315" s="358" t="s">
        <v>531</v>
      </c>
      <c r="H315" s="358" t="s">
        <v>434</v>
      </c>
      <c r="I315" s="358" t="s">
        <v>434</v>
      </c>
      <c r="J315" s="371">
        <v>13100000</v>
      </c>
      <c r="K315" s="371">
        <v>1900000</v>
      </c>
      <c r="L315" s="371">
        <v>0</v>
      </c>
      <c r="M315" s="371">
        <v>15000000</v>
      </c>
      <c r="N315" s="371">
        <v>15000000</v>
      </c>
      <c r="O315" s="384">
        <f t="shared" si="75"/>
        <v>1</v>
      </c>
      <c r="P315" s="371">
        <v>0</v>
      </c>
      <c r="Q315" s="371">
        <v>0</v>
      </c>
      <c r="R315" s="371">
        <v>18300000</v>
      </c>
      <c r="S315" s="371">
        <f t="shared" si="68"/>
        <v>-3300000</v>
      </c>
      <c r="T315" s="358" t="s">
        <v>537</v>
      </c>
      <c r="U315" s="358" t="s">
        <v>435</v>
      </c>
      <c r="V315" s="358"/>
      <c r="W315" s="358"/>
      <c r="X315" s="363"/>
      <c r="Y315" s="363"/>
      <c r="Z315" s="363"/>
      <c r="AA315" s="363" t="e">
        <f t="shared" si="78"/>
        <v>#DIV/0!</v>
      </c>
      <c r="AB315" s="344">
        <v>15000000</v>
      </c>
      <c r="AC315" s="344">
        <v>0</v>
      </c>
      <c r="AD315" s="344">
        <f t="shared" si="76"/>
        <v>100</v>
      </c>
      <c r="AE315" s="344">
        <f t="shared" si="77"/>
        <v>100</v>
      </c>
      <c r="AF315" s="344" t="str">
        <f>IF(OR(N315="", N517="", N517=0), "", N315/N$71*100)</f>
        <v/>
      </c>
      <c r="AG315" s="344">
        <v>17700000</v>
      </c>
      <c r="AH315" s="344">
        <v>-2800000</v>
      </c>
      <c r="AI315" s="344">
        <v>3100000</v>
      </c>
      <c r="AJ315" s="344">
        <v>18000000</v>
      </c>
      <c r="AK315" s="344">
        <v>18300000</v>
      </c>
      <c r="AL315" s="344">
        <v>0</v>
      </c>
      <c r="AM315" s="344">
        <v>0</v>
      </c>
      <c r="AN315" s="344">
        <f t="shared" si="71"/>
        <v>101.66666666666666</v>
      </c>
      <c r="AO315" s="344">
        <f t="shared" si="72"/>
        <v>100</v>
      </c>
      <c r="AP315" s="344" t="str">
        <f>IF(OR(R315="", R517="", R517=0), "", R315/R$71*100)</f>
        <v/>
      </c>
      <c r="AQ315" s="344">
        <v>-3300000</v>
      </c>
      <c r="AR315" s="344">
        <f t="shared" si="73"/>
        <v>-18.032786885245901</v>
      </c>
      <c r="AS315" s="344" t="str">
        <f t="shared" si="74"/>
        <v/>
      </c>
    </row>
    <row r="316" spans="1:45" ht="21" customHeight="1" x14ac:dyDescent="0.15">
      <c r="A316" s="378">
        <v>231210106002</v>
      </c>
      <c r="B316" s="363" t="s">
        <v>527</v>
      </c>
      <c r="C316" s="363" t="s">
        <v>40</v>
      </c>
      <c r="D316" s="363" t="s">
        <v>71</v>
      </c>
      <c r="E316" s="363" t="s">
        <v>56</v>
      </c>
      <c r="F316" s="363" t="s">
        <v>61</v>
      </c>
      <c r="G316" s="358" t="s">
        <v>538</v>
      </c>
      <c r="H316" s="358" t="s">
        <v>434</v>
      </c>
      <c r="I316" s="358" t="s">
        <v>434</v>
      </c>
      <c r="J316" s="371">
        <v>7000000</v>
      </c>
      <c r="K316" s="371">
        <v>-2500000</v>
      </c>
      <c r="L316" s="371">
        <v>0</v>
      </c>
      <c r="M316" s="371">
        <v>4500000</v>
      </c>
      <c r="N316" s="371">
        <v>4500000</v>
      </c>
      <c r="O316" s="384">
        <f t="shared" si="75"/>
        <v>1</v>
      </c>
      <c r="P316" s="371">
        <v>0</v>
      </c>
      <c r="Q316" s="371">
        <v>0</v>
      </c>
      <c r="R316" s="371">
        <v>16000000</v>
      </c>
      <c r="S316" s="371">
        <f t="shared" si="68"/>
        <v>-11500000</v>
      </c>
      <c r="T316" s="358" t="s">
        <v>539</v>
      </c>
      <c r="U316" s="358" t="s">
        <v>435</v>
      </c>
      <c r="V316" s="358"/>
      <c r="W316" s="358"/>
      <c r="X316" s="363"/>
      <c r="Y316" s="363"/>
      <c r="Z316" s="363"/>
      <c r="AA316" s="363" t="e">
        <f t="shared" si="78"/>
        <v>#DIV/0!</v>
      </c>
      <c r="AB316" s="344">
        <v>4500000</v>
      </c>
      <c r="AC316" s="344">
        <v>0</v>
      </c>
      <c r="AD316" s="344">
        <f t="shared" si="76"/>
        <v>100</v>
      </c>
      <c r="AE316" s="344">
        <f t="shared" si="77"/>
        <v>100</v>
      </c>
      <c r="AF316" s="344" t="str">
        <f>IF(OR(N316="", N517="", N517=0), "", N316/N$71*100)</f>
        <v/>
      </c>
      <c r="AG316" s="344">
        <v>3400000</v>
      </c>
      <c r="AH316" s="344">
        <v>8400000</v>
      </c>
      <c r="AI316" s="344">
        <v>4200000</v>
      </c>
      <c r="AJ316" s="344">
        <v>16000000</v>
      </c>
      <c r="AK316" s="344">
        <v>16000000</v>
      </c>
      <c r="AL316" s="344">
        <v>0</v>
      </c>
      <c r="AM316" s="344">
        <v>0</v>
      </c>
      <c r="AN316" s="344">
        <f t="shared" si="71"/>
        <v>100</v>
      </c>
      <c r="AO316" s="344">
        <f t="shared" si="72"/>
        <v>100</v>
      </c>
      <c r="AP316" s="344" t="str">
        <f>IF(OR(R316="", R517="", R517=0), "", R316/R$71*100)</f>
        <v/>
      </c>
      <c r="AQ316" s="344">
        <v>-11500000</v>
      </c>
      <c r="AR316" s="344">
        <f t="shared" si="73"/>
        <v>-71.875</v>
      </c>
      <c r="AS316" s="344" t="str">
        <f t="shared" si="74"/>
        <v/>
      </c>
    </row>
    <row r="317" spans="1:45" ht="21" customHeight="1" x14ac:dyDescent="0.15">
      <c r="A317" s="378">
        <v>231210106003</v>
      </c>
      <c r="B317" s="363" t="s">
        <v>527</v>
      </c>
      <c r="C317" s="363" t="s">
        <v>40</v>
      </c>
      <c r="D317" s="363" t="s">
        <v>71</v>
      </c>
      <c r="E317" s="363" t="s">
        <v>59</v>
      </c>
      <c r="F317" s="363" t="s">
        <v>61</v>
      </c>
      <c r="G317" s="358" t="s">
        <v>529</v>
      </c>
      <c r="H317" s="358" t="s">
        <v>434</v>
      </c>
      <c r="I317" s="358" t="s">
        <v>434</v>
      </c>
      <c r="J317" s="371">
        <v>0</v>
      </c>
      <c r="K317" s="371">
        <v>1100000</v>
      </c>
      <c r="L317" s="371">
        <v>0</v>
      </c>
      <c r="M317" s="371">
        <v>1100000</v>
      </c>
      <c r="N317" s="371">
        <v>800000</v>
      </c>
      <c r="O317" s="384">
        <f t="shared" si="75"/>
        <v>0.72727272727272729</v>
      </c>
      <c r="P317" s="371">
        <v>0</v>
      </c>
      <c r="Q317" s="371">
        <v>0</v>
      </c>
      <c r="R317" s="371">
        <v>0</v>
      </c>
      <c r="S317" s="371">
        <f t="shared" si="68"/>
        <v>800000</v>
      </c>
      <c r="T317" s="358" t="s">
        <v>537</v>
      </c>
      <c r="U317" s="358" t="s">
        <v>435</v>
      </c>
      <c r="V317" s="358"/>
      <c r="W317" s="358"/>
      <c r="X317" s="363"/>
      <c r="Y317" s="363"/>
      <c r="Z317" s="363"/>
      <c r="AA317" s="363" t="e">
        <f t="shared" si="78"/>
        <v>#DIV/0!</v>
      </c>
      <c r="AB317" s="344">
        <v>800000</v>
      </c>
      <c r="AC317" s="344">
        <v>-300000</v>
      </c>
      <c r="AD317" s="344">
        <f t="shared" si="76"/>
        <v>72.727272727272734</v>
      </c>
      <c r="AE317" s="344">
        <f t="shared" si="77"/>
        <v>100</v>
      </c>
      <c r="AF317" s="344" t="str">
        <f>IF(OR(N317="", N517="", N517=0), "", N317/N$71*100)</f>
        <v/>
      </c>
      <c r="AG317" s="344">
        <v>0</v>
      </c>
      <c r="AH317" s="344">
        <v>0</v>
      </c>
      <c r="AI317" s="344">
        <v>0</v>
      </c>
      <c r="AJ317" s="344">
        <v>0</v>
      </c>
      <c r="AK317" s="344">
        <v>0</v>
      </c>
      <c r="AL317" s="344">
        <v>0</v>
      </c>
      <c r="AM317" s="344">
        <v>0</v>
      </c>
      <c r="AN317" s="344" t="str">
        <f t="shared" si="71"/>
        <v/>
      </c>
      <c r="AO317" s="344" t="str">
        <f t="shared" si="72"/>
        <v/>
      </c>
      <c r="AP317" s="344" t="str">
        <f>IF(OR(R317="", R517="", R517=0), "", R317/R$71*100)</f>
        <v/>
      </c>
      <c r="AQ317" s="344">
        <v>800000</v>
      </c>
      <c r="AR317" s="344" t="str">
        <f t="shared" si="73"/>
        <v>皆増</v>
      </c>
      <c r="AS317" s="344" t="str">
        <f t="shared" si="74"/>
        <v/>
      </c>
    </row>
    <row r="318" spans="1:45" ht="21" customHeight="1" x14ac:dyDescent="0.15">
      <c r="A318" s="378">
        <v>231210106004</v>
      </c>
      <c r="B318" s="363" t="s">
        <v>527</v>
      </c>
      <c r="C318" s="363" t="s">
        <v>40</v>
      </c>
      <c r="D318" s="363" t="s">
        <v>71</v>
      </c>
      <c r="E318" s="363" t="s">
        <v>71</v>
      </c>
      <c r="F318" s="363" t="s">
        <v>61</v>
      </c>
      <c r="G318" s="358" t="s">
        <v>540</v>
      </c>
      <c r="H318" s="358" t="s">
        <v>434</v>
      </c>
      <c r="I318" s="358" t="s">
        <v>434</v>
      </c>
      <c r="J318" s="371">
        <v>7900000</v>
      </c>
      <c r="K318" s="371">
        <v>-500000</v>
      </c>
      <c r="L318" s="371">
        <v>0</v>
      </c>
      <c r="M318" s="371">
        <v>7400000</v>
      </c>
      <c r="N318" s="371">
        <v>1100000</v>
      </c>
      <c r="O318" s="384">
        <f t="shared" si="75"/>
        <v>0.14864864864864866</v>
      </c>
      <c r="P318" s="371">
        <v>0</v>
      </c>
      <c r="Q318" s="371">
        <v>0</v>
      </c>
      <c r="R318" s="371">
        <v>17000000</v>
      </c>
      <c r="S318" s="371">
        <f t="shared" si="68"/>
        <v>-15900000</v>
      </c>
      <c r="T318" s="358" t="s">
        <v>539</v>
      </c>
      <c r="U318" s="358" t="s">
        <v>435</v>
      </c>
      <c r="V318" s="358"/>
      <c r="W318" s="358"/>
      <c r="X318" s="363"/>
      <c r="Y318" s="363"/>
      <c r="Z318" s="363"/>
      <c r="AA318" s="363" t="e">
        <f t="shared" si="78"/>
        <v>#DIV/0!</v>
      </c>
      <c r="AB318" s="344">
        <v>1100000</v>
      </c>
      <c r="AC318" s="344">
        <v>-6300000</v>
      </c>
      <c r="AD318" s="344">
        <f t="shared" si="76"/>
        <v>14.864864864864865</v>
      </c>
      <c r="AE318" s="344">
        <f t="shared" si="77"/>
        <v>100</v>
      </c>
      <c r="AF318" s="344" t="str">
        <f>IF(OR(N318="", N517="", N517=0), "", N318/N$71*100)</f>
        <v/>
      </c>
      <c r="AG318" s="344">
        <v>6500000</v>
      </c>
      <c r="AH318" s="344">
        <v>-2900000</v>
      </c>
      <c r="AI318" s="344">
        <v>13400000</v>
      </c>
      <c r="AJ318" s="344">
        <v>17000000</v>
      </c>
      <c r="AK318" s="344">
        <v>17000000</v>
      </c>
      <c r="AL318" s="344">
        <v>0</v>
      </c>
      <c r="AM318" s="344">
        <v>0</v>
      </c>
      <c r="AN318" s="344">
        <f t="shared" si="71"/>
        <v>100</v>
      </c>
      <c r="AO318" s="344">
        <f t="shared" si="72"/>
        <v>100</v>
      </c>
      <c r="AP318" s="344" t="str">
        <f>IF(OR(R318="", R517="", R517=0), "", R318/R$71*100)</f>
        <v/>
      </c>
      <c r="AQ318" s="344">
        <v>-15900000</v>
      </c>
      <c r="AR318" s="344">
        <f t="shared" si="73"/>
        <v>-93.529411764705884</v>
      </c>
      <c r="AS318" s="344" t="str">
        <f t="shared" si="74"/>
        <v/>
      </c>
    </row>
    <row r="319" spans="1:45" ht="21" customHeight="1" x14ac:dyDescent="0.15">
      <c r="A319" s="378">
        <v>231210107001</v>
      </c>
      <c r="B319" s="363" t="s">
        <v>527</v>
      </c>
      <c r="C319" s="363" t="s">
        <v>40</v>
      </c>
      <c r="D319" s="363" t="s">
        <v>366</v>
      </c>
      <c r="E319" s="363" t="s">
        <v>40</v>
      </c>
      <c r="F319" s="363" t="s">
        <v>61</v>
      </c>
      <c r="G319" s="358" t="s">
        <v>541</v>
      </c>
      <c r="H319" s="358" t="s">
        <v>434</v>
      </c>
      <c r="I319" s="358" t="s">
        <v>434</v>
      </c>
      <c r="J319" s="371">
        <v>5000000</v>
      </c>
      <c r="K319" s="371">
        <v>-5000000</v>
      </c>
      <c r="L319" s="371">
        <v>0</v>
      </c>
      <c r="M319" s="371">
        <v>0</v>
      </c>
      <c r="N319" s="371">
        <v>0</v>
      </c>
      <c r="O319" s="384" t="e">
        <f t="shared" si="75"/>
        <v>#DIV/0!</v>
      </c>
      <c r="P319" s="371">
        <v>0</v>
      </c>
      <c r="Q319" s="371">
        <v>0</v>
      </c>
      <c r="R319" s="371">
        <v>3100000</v>
      </c>
      <c r="S319" s="371">
        <f t="shared" si="68"/>
        <v>-3100000</v>
      </c>
      <c r="T319" s="358" t="s">
        <v>542</v>
      </c>
      <c r="U319" s="358" t="s">
        <v>435</v>
      </c>
      <c r="V319" s="358"/>
      <c r="W319" s="358"/>
      <c r="X319" s="363"/>
      <c r="Y319" s="363"/>
      <c r="Z319" s="363"/>
      <c r="AA319" s="363" t="e">
        <f t="shared" si="78"/>
        <v>#DIV/0!</v>
      </c>
      <c r="AB319" s="344">
        <v>0</v>
      </c>
      <c r="AC319" s="344">
        <v>0</v>
      </c>
      <c r="AD319" s="344" t="str">
        <f t="shared" si="76"/>
        <v/>
      </c>
      <c r="AE319" s="344" t="str">
        <f t="shared" si="77"/>
        <v/>
      </c>
      <c r="AF319" s="344" t="str">
        <f>IF(OR(N319="", N517="", N517=0), "", N319/N$71*100)</f>
        <v/>
      </c>
      <c r="AG319" s="344">
        <v>19400000</v>
      </c>
      <c r="AH319" s="344">
        <v>-16300000</v>
      </c>
      <c r="AI319" s="344">
        <v>0</v>
      </c>
      <c r="AJ319" s="344">
        <v>3100000</v>
      </c>
      <c r="AK319" s="344">
        <v>3100000</v>
      </c>
      <c r="AL319" s="344">
        <v>0</v>
      </c>
      <c r="AM319" s="344">
        <v>0</v>
      </c>
      <c r="AN319" s="344">
        <f t="shared" si="71"/>
        <v>100</v>
      </c>
      <c r="AO319" s="344">
        <f t="shared" si="72"/>
        <v>100</v>
      </c>
      <c r="AP319" s="344" t="str">
        <f>IF(OR(R319="", R517="", R517=0), "", R319/R$71*100)</f>
        <v/>
      </c>
      <c r="AQ319" s="344">
        <v>-3100000</v>
      </c>
      <c r="AR319" s="344" t="str">
        <f t="shared" si="73"/>
        <v>皆減</v>
      </c>
      <c r="AS319" s="344" t="str">
        <f t="shared" si="74"/>
        <v/>
      </c>
    </row>
    <row r="320" spans="1:45" ht="21" customHeight="1" x14ac:dyDescent="0.15">
      <c r="A320" s="378">
        <v>231210107002</v>
      </c>
      <c r="B320" s="363" t="s">
        <v>527</v>
      </c>
      <c r="C320" s="363" t="s">
        <v>40</v>
      </c>
      <c r="D320" s="363" t="s">
        <v>366</v>
      </c>
      <c r="E320" s="363" t="s">
        <v>64</v>
      </c>
      <c r="F320" s="363" t="s">
        <v>61</v>
      </c>
      <c r="G320" s="358" t="s">
        <v>531</v>
      </c>
      <c r="H320" s="358" t="s">
        <v>434</v>
      </c>
      <c r="I320" s="358" t="s">
        <v>434</v>
      </c>
      <c r="J320" s="371">
        <v>0</v>
      </c>
      <c r="K320" s="371">
        <v>0</v>
      </c>
      <c r="L320" s="371">
        <v>0</v>
      </c>
      <c r="M320" s="371">
        <v>0</v>
      </c>
      <c r="N320" s="371">
        <v>0</v>
      </c>
      <c r="O320" s="384" t="e">
        <f t="shared" si="75"/>
        <v>#DIV/0!</v>
      </c>
      <c r="P320" s="371">
        <v>0</v>
      </c>
      <c r="Q320" s="371">
        <v>0</v>
      </c>
      <c r="R320" s="371">
        <v>3500000</v>
      </c>
      <c r="S320" s="371">
        <f t="shared" si="68"/>
        <v>-3500000</v>
      </c>
      <c r="T320" s="358" t="s">
        <v>543</v>
      </c>
      <c r="U320" s="358" t="s">
        <v>435</v>
      </c>
      <c r="V320" s="358"/>
      <c r="W320" s="358"/>
      <c r="X320" s="363"/>
      <c r="Y320" s="363"/>
      <c r="Z320" s="363"/>
      <c r="AA320" s="363" t="e">
        <f t="shared" si="78"/>
        <v>#DIV/0!</v>
      </c>
      <c r="AB320" s="344">
        <v>0</v>
      </c>
      <c r="AC320" s="344">
        <v>0</v>
      </c>
      <c r="AD320" s="344" t="str">
        <f t="shared" si="76"/>
        <v/>
      </c>
      <c r="AE320" s="344" t="str">
        <f t="shared" si="77"/>
        <v/>
      </c>
      <c r="AF320" s="344" t="str">
        <f>IF(OR(N320="", N517="", N517=0), "", N320/N$71*100)</f>
        <v/>
      </c>
      <c r="AG320" s="344">
        <v>0</v>
      </c>
      <c r="AH320" s="344">
        <v>3900000</v>
      </c>
      <c r="AI320" s="344">
        <v>0</v>
      </c>
      <c r="AJ320" s="344">
        <v>3900000</v>
      </c>
      <c r="AK320" s="344">
        <v>3500000</v>
      </c>
      <c r="AL320" s="344">
        <v>0</v>
      </c>
      <c r="AM320" s="344">
        <v>0</v>
      </c>
      <c r="AN320" s="344">
        <f t="shared" si="71"/>
        <v>89.743589743589752</v>
      </c>
      <c r="AO320" s="344">
        <f t="shared" si="72"/>
        <v>100</v>
      </c>
      <c r="AP320" s="344" t="str">
        <f>IF(OR(R320="", R517="", R517=0), "", R320/R$71*100)</f>
        <v/>
      </c>
      <c r="AQ320" s="344">
        <v>-3500000</v>
      </c>
      <c r="AR320" s="344" t="str">
        <f t="shared" si="73"/>
        <v>皆減</v>
      </c>
      <c r="AS320" s="344" t="str">
        <f t="shared" si="74"/>
        <v/>
      </c>
    </row>
    <row r="321" spans="1:45" ht="21" customHeight="1" x14ac:dyDescent="0.15">
      <c r="A321" s="378">
        <v>231210107003</v>
      </c>
      <c r="B321" s="363" t="s">
        <v>527</v>
      </c>
      <c r="C321" s="363" t="s">
        <v>40</v>
      </c>
      <c r="D321" s="363" t="s">
        <v>366</v>
      </c>
      <c r="E321" s="363" t="s">
        <v>59</v>
      </c>
      <c r="F321" s="363" t="s">
        <v>61</v>
      </c>
      <c r="G321" s="358" t="s">
        <v>544</v>
      </c>
      <c r="H321" s="358" t="s">
        <v>434</v>
      </c>
      <c r="I321" s="358" t="s">
        <v>434</v>
      </c>
      <c r="J321" s="371">
        <v>0</v>
      </c>
      <c r="K321" s="371">
        <v>0</v>
      </c>
      <c r="L321" s="371">
        <v>0</v>
      </c>
      <c r="M321" s="371">
        <v>0</v>
      </c>
      <c r="N321" s="371">
        <v>0</v>
      </c>
      <c r="O321" s="384" t="e">
        <f t="shared" si="75"/>
        <v>#DIV/0!</v>
      </c>
      <c r="P321" s="371">
        <v>0</v>
      </c>
      <c r="Q321" s="371">
        <v>0</v>
      </c>
      <c r="R321" s="371">
        <v>3300000</v>
      </c>
      <c r="S321" s="371">
        <f t="shared" si="68"/>
        <v>-3300000</v>
      </c>
      <c r="T321" s="358" t="s">
        <v>545</v>
      </c>
      <c r="U321" s="358" t="s">
        <v>435</v>
      </c>
      <c r="V321" s="358"/>
      <c r="W321" s="358"/>
      <c r="X321" s="363"/>
      <c r="Y321" s="363"/>
      <c r="Z321" s="363"/>
      <c r="AA321" s="363" t="e">
        <f t="shared" si="78"/>
        <v>#DIV/0!</v>
      </c>
      <c r="AB321" s="344">
        <v>0</v>
      </c>
      <c r="AC321" s="344">
        <v>0</v>
      </c>
      <c r="AD321" s="344" t="str">
        <f t="shared" si="76"/>
        <v/>
      </c>
      <c r="AE321" s="344" t="str">
        <f t="shared" si="77"/>
        <v/>
      </c>
      <c r="AF321" s="344" t="str">
        <f>IF(OR(N321="", N517="", N517=0), "", N321/N$71*100)</f>
        <v/>
      </c>
      <c r="AG321" s="344">
        <v>0</v>
      </c>
      <c r="AH321" s="344">
        <v>3300000</v>
      </c>
      <c r="AI321" s="344">
        <v>0</v>
      </c>
      <c r="AJ321" s="344">
        <v>3300000</v>
      </c>
      <c r="AK321" s="344">
        <v>3300000</v>
      </c>
      <c r="AL321" s="344">
        <v>0</v>
      </c>
      <c r="AM321" s="344">
        <v>0</v>
      </c>
      <c r="AN321" s="344">
        <f t="shared" si="71"/>
        <v>100</v>
      </c>
      <c r="AO321" s="344">
        <f t="shared" si="72"/>
        <v>100</v>
      </c>
      <c r="AP321" s="344" t="str">
        <f>IF(OR(R321="", R517="", R517=0), "", R321/R$71*100)</f>
        <v/>
      </c>
      <c r="AQ321" s="344">
        <v>-3300000</v>
      </c>
      <c r="AR321" s="344" t="str">
        <f t="shared" si="73"/>
        <v>皆減</v>
      </c>
      <c r="AS321" s="344" t="str">
        <f t="shared" si="74"/>
        <v/>
      </c>
    </row>
    <row r="322" spans="1:45" ht="21" customHeight="1" x14ac:dyDescent="0.15">
      <c r="A322" s="378">
        <v>231210107004</v>
      </c>
      <c r="B322" s="363" t="s">
        <v>527</v>
      </c>
      <c r="C322" s="363" t="s">
        <v>40</v>
      </c>
      <c r="D322" s="363" t="s">
        <v>366</v>
      </c>
      <c r="E322" s="363" t="s">
        <v>62</v>
      </c>
      <c r="F322" s="363" t="s">
        <v>61</v>
      </c>
      <c r="G322" s="358" t="s">
        <v>546</v>
      </c>
      <c r="H322" s="358" t="s">
        <v>434</v>
      </c>
      <c r="I322" s="358" t="s">
        <v>434</v>
      </c>
      <c r="J322" s="371">
        <v>0</v>
      </c>
      <c r="K322" s="371">
        <v>7000000</v>
      </c>
      <c r="L322" s="371">
        <v>0</v>
      </c>
      <c r="M322" s="371">
        <v>7000000</v>
      </c>
      <c r="N322" s="371">
        <v>7000000</v>
      </c>
      <c r="O322" s="384">
        <f t="shared" si="75"/>
        <v>1</v>
      </c>
      <c r="P322" s="371">
        <v>0</v>
      </c>
      <c r="Q322" s="371">
        <v>0</v>
      </c>
      <c r="R322" s="371">
        <v>0</v>
      </c>
      <c r="S322" s="371">
        <f t="shared" si="68"/>
        <v>7000000</v>
      </c>
      <c r="T322" s="358" t="s">
        <v>547</v>
      </c>
      <c r="U322" s="358" t="s">
        <v>435</v>
      </c>
      <c r="V322" s="358"/>
      <c r="W322" s="358"/>
      <c r="X322" s="363"/>
      <c r="Y322" s="363"/>
      <c r="Z322" s="363"/>
      <c r="AA322" s="363" t="e">
        <f t="shared" si="78"/>
        <v>#DIV/0!</v>
      </c>
      <c r="AB322" s="344">
        <v>7000000</v>
      </c>
      <c r="AC322" s="344">
        <v>0</v>
      </c>
      <c r="AD322" s="344">
        <f t="shared" si="76"/>
        <v>100</v>
      </c>
      <c r="AE322" s="344">
        <f t="shared" si="77"/>
        <v>100</v>
      </c>
      <c r="AF322" s="344" t="str">
        <f>IF(OR(N322="", N517="", N517=0), "", N322/N$71*100)</f>
        <v/>
      </c>
      <c r="AG322" s="344" t="s">
        <v>38</v>
      </c>
      <c r="AH322" s="344" t="s">
        <v>38</v>
      </c>
      <c r="AI322" s="344" t="s">
        <v>38</v>
      </c>
      <c r="AJ322" s="344" t="s">
        <v>38</v>
      </c>
      <c r="AK322" s="344" t="s">
        <v>38</v>
      </c>
      <c r="AL322" s="344" t="s">
        <v>38</v>
      </c>
      <c r="AM322" s="344" t="s">
        <v>38</v>
      </c>
      <c r="AN322" s="344" t="str">
        <f t="shared" si="71"/>
        <v/>
      </c>
      <c r="AO322" s="344" t="str">
        <f t="shared" si="72"/>
        <v/>
      </c>
      <c r="AP322" s="344" t="str">
        <f>IF(OR(R322="", R517="", R517=0), "", R322/R$71*100)</f>
        <v/>
      </c>
      <c r="AQ322" s="344">
        <v>7000000</v>
      </c>
      <c r="AR322" s="344" t="str">
        <f t="shared" si="73"/>
        <v>皆増</v>
      </c>
      <c r="AS322" s="344" t="str">
        <f t="shared" si="74"/>
        <v/>
      </c>
    </row>
    <row r="323" spans="1:45" ht="21" customHeight="1" x14ac:dyDescent="0.15">
      <c r="A323" s="378">
        <v>231210108001</v>
      </c>
      <c r="B323" s="363" t="s">
        <v>527</v>
      </c>
      <c r="C323" s="363" t="s">
        <v>40</v>
      </c>
      <c r="D323" s="363" t="s">
        <v>446</v>
      </c>
      <c r="E323" s="363" t="s">
        <v>40</v>
      </c>
      <c r="F323" s="363" t="s">
        <v>61</v>
      </c>
      <c r="G323" s="358" t="s">
        <v>531</v>
      </c>
      <c r="H323" s="358" t="s">
        <v>434</v>
      </c>
      <c r="I323" s="358" t="s">
        <v>434</v>
      </c>
      <c r="J323" s="371">
        <v>4800000</v>
      </c>
      <c r="K323" s="371">
        <v>1200000</v>
      </c>
      <c r="L323" s="371">
        <v>0</v>
      </c>
      <c r="M323" s="371">
        <v>6000000</v>
      </c>
      <c r="N323" s="371">
        <v>5600000</v>
      </c>
      <c r="O323" s="384">
        <f t="shared" si="75"/>
        <v>0.93333333333333335</v>
      </c>
      <c r="P323" s="371">
        <v>0</v>
      </c>
      <c r="Q323" s="371">
        <v>0</v>
      </c>
      <c r="R323" s="371">
        <v>33300000</v>
      </c>
      <c r="S323" s="371">
        <f t="shared" si="68"/>
        <v>-27700000</v>
      </c>
      <c r="T323" s="358" t="s">
        <v>548</v>
      </c>
      <c r="U323" s="358" t="s">
        <v>435</v>
      </c>
      <c r="V323" s="358"/>
      <c r="W323" s="358"/>
      <c r="X323" s="363"/>
      <c r="Y323" s="363"/>
      <c r="Z323" s="363"/>
      <c r="AA323" s="363" t="e">
        <f t="shared" si="78"/>
        <v>#DIV/0!</v>
      </c>
      <c r="AB323" s="344">
        <v>5600000</v>
      </c>
      <c r="AC323" s="344">
        <v>-400000</v>
      </c>
      <c r="AD323" s="344">
        <f t="shared" si="76"/>
        <v>93.333333333333329</v>
      </c>
      <c r="AE323" s="344">
        <f t="shared" si="77"/>
        <v>100</v>
      </c>
      <c r="AF323" s="344" t="str">
        <f>IF(OR(N323="", N517="", N517=0), "", N323/N$71*100)</f>
        <v/>
      </c>
      <c r="AG323" s="344">
        <v>16500000</v>
      </c>
      <c r="AH323" s="344">
        <v>-1600000</v>
      </c>
      <c r="AI323" s="344">
        <v>18400000</v>
      </c>
      <c r="AJ323" s="344">
        <v>33300000</v>
      </c>
      <c r="AK323" s="344">
        <v>33300000</v>
      </c>
      <c r="AL323" s="344">
        <v>0</v>
      </c>
      <c r="AM323" s="344">
        <v>0</v>
      </c>
      <c r="AN323" s="344">
        <f t="shared" si="71"/>
        <v>100</v>
      </c>
      <c r="AO323" s="344">
        <f t="shared" si="72"/>
        <v>100</v>
      </c>
      <c r="AP323" s="344" t="str">
        <f>IF(OR(R323="", R517="", R517=0), "", R323/R$71*100)</f>
        <v/>
      </c>
      <c r="AQ323" s="344">
        <v>-27700000</v>
      </c>
      <c r="AR323" s="344">
        <f t="shared" si="73"/>
        <v>-83.183183183183189</v>
      </c>
      <c r="AS323" s="344" t="str">
        <f t="shared" si="74"/>
        <v/>
      </c>
    </row>
    <row r="324" spans="1:45" ht="21" customHeight="1" x14ac:dyDescent="0.15">
      <c r="A324" s="378">
        <v>231210109001</v>
      </c>
      <c r="B324" s="363" t="s">
        <v>527</v>
      </c>
      <c r="C324" s="363" t="s">
        <v>40</v>
      </c>
      <c r="D324" s="363" t="s">
        <v>375</v>
      </c>
      <c r="E324" s="363" t="s">
        <v>40</v>
      </c>
      <c r="F324" s="363" t="s">
        <v>61</v>
      </c>
      <c r="G324" s="358" t="s">
        <v>549</v>
      </c>
      <c r="H324" s="358" t="s">
        <v>434</v>
      </c>
      <c r="I324" s="358" t="s">
        <v>434</v>
      </c>
      <c r="J324" s="371">
        <v>130000000</v>
      </c>
      <c r="K324" s="371">
        <v>-113471000</v>
      </c>
      <c r="L324" s="371">
        <v>0</v>
      </c>
      <c r="M324" s="371">
        <v>16529000</v>
      </c>
      <c r="N324" s="371">
        <v>16529000</v>
      </c>
      <c r="O324" s="384">
        <f t="shared" si="75"/>
        <v>1</v>
      </c>
      <c r="P324" s="371">
        <v>0</v>
      </c>
      <c r="Q324" s="371">
        <v>0</v>
      </c>
      <c r="R324" s="371">
        <v>37287000</v>
      </c>
      <c r="S324" s="371">
        <f t="shared" ref="S324" si="79">N324-R324</f>
        <v>-20758000</v>
      </c>
      <c r="T324" s="358" t="s">
        <v>550</v>
      </c>
      <c r="U324" s="358" t="s">
        <v>435</v>
      </c>
      <c r="V324" s="358"/>
      <c r="W324" s="358"/>
      <c r="X324" s="363"/>
      <c r="Y324" s="363"/>
      <c r="Z324" s="363"/>
      <c r="AA324" s="363" t="e">
        <f t="shared" si="78"/>
        <v>#DIV/0!</v>
      </c>
      <c r="AB324" s="344">
        <v>16529000</v>
      </c>
      <c r="AC324" s="344">
        <v>0</v>
      </c>
      <c r="AD324" s="344">
        <f t="shared" si="76"/>
        <v>100</v>
      </c>
      <c r="AE324" s="344">
        <f t="shared" si="77"/>
        <v>100</v>
      </c>
      <c r="AF324" s="344" t="str">
        <f>IF(OR(N324="", N517="", N517=0), "", N324/N$71*100)</f>
        <v/>
      </c>
      <c r="AG324" s="344">
        <v>130000000</v>
      </c>
      <c r="AH324" s="344">
        <v>-92713000</v>
      </c>
      <c r="AI324" s="344">
        <v>0</v>
      </c>
      <c r="AJ324" s="344">
        <v>37287000</v>
      </c>
      <c r="AK324" s="344">
        <v>37287000</v>
      </c>
      <c r="AL324" s="344">
        <v>0</v>
      </c>
      <c r="AM324" s="344">
        <v>0</v>
      </c>
      <c r="AN324" s="344">
        <f t="shared" si="71"/>
        <v>100</v>
      </c>
      <c r="AO324" s="344">
        <f t="shared" si="72"/>
        <v>100</v>
      </c>
      <c r="AP324" s="344" t="str">
        <f>IF(OR(R324="", R517="", R517=0), "", R324/R$71*100)</f>
        <v/>
      </c>
      <c r="AQ324" s="344">
        <v>-20758000</v>
      </c>
      <c r="AR324" s="344">
        <f t="shared" si="73"/>
        <v>-55.670877249443507</v>
      </c>
      <c r="AS324" s="344" t="str">
        <f t="shared" si="74"/>
        <v/>
      </c>
    </row>
  </sheetData>
  <autoFilter ref="B1:Z324" xr:uid="{CBBE0AF3-7730-4C4B-86AE-0E0FCE37E4FD}"/>
  <sortState ref="B2:Z324">
    <sortCondition ref="B2:B324"/>
    <sortCondition ref="C2:C324"/>
    <sortCondition ref="D2:D324"/>
  </sortState>
  <phoneticPr fontId="4"/>
  <pageMargins left="0.19685039370078741" right="0.19685039370078741" top="0.78740157480314965" bottom="0.19685039370078741" header="0.31496062992125984" footer="0.31496062992125984"/>
  <pageSetup paperSize="8" scale="88" orientation="landscape" r:id="rId1"/>
  <headerFooter>
    <oddHeader>&amp;L真鶴町一般会計2023 歳入決算 事務概要&amp;R&amp;P/&amp;N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29C05-BDFE-401B-BBB2-695FD9AFCBEF}">
  <sheetPr>
    <tabColor theme="0"/>
  </sheetPr>
  <dimension ref="A1:F13"/>
  <sheetViews>
    <sheetView zoomScale="130" zoomScaleNormal="130" workbookViewId="0">
      <selection activeCell="C6" sqref="C6"/>
    </sheetView>
  </sheetViews>
  <sheetFormatPr defaultColWidth="8.75" defaultRowHeight="14.25" x14ac:dyDescent="0.15"/>
  <cols>
    <col min="1" max="1" width="8.75" style="323"/>
    <col min="2" max="2" width="11.875" style="323" customWidth="1"/>
    <col min="3" max="3" width="12.5" style="323" customWidth="1"/>
    <col min="4" max="4" width="13.75" style="323" customWidth="1"/>
    <col min="5" max="5" width="15.375" style="323" customWidth="1"/>
    <col min="6" max="6" width="13.375" style="323" bestFit="1" customWidth="1"/>
    <col min="7" max="16384" width="8.75" style="323"/>
  </cols>
  <sheetData>
    <row r="1" spans="1:6" x14ac:dyDescent="0.15">
      <c r="A1" s="323" t="s">
        <v>945</v>
      </c>
    </row>
    <row r="2" spans="1:6" x14ac:dyDescent="0.15">
      <c r="A2" s="324" t="s">
        <v>946</v>
      </c>
      <c r="B2" s="325" t="s">
        <v>947</v>
      </c>
      <c r="C2" s="325" t="s">
        <v>948</v>
      </c>
      <c r="D2" s="325" t="s">
        <v>949</v>
      </c>
      <c r="E2" s="325" t="s">
        <v>950</v>
      </c>
      <c r="F2" s="326" t="s">
        <v>951</v>
      </c>
    </row>
    <row r="3" spans="1:6" x14ac:dyDescent="0.15">
      <c r="A3" s="327" t="s">
        <v>952</v>
      </c>
      <c r="B3" s="328" t="s">
        <v>953</v>
      </c>
      <c r="C3" s="340" t="s">
        <v>954</v>
      </c>
      <c r="D3" s="340" t="s">
        <v>955</v>
      </c>
      <c r="E3" s="340"/>
      <c r="F3" s="341"/>
    </row>
    <row r="4" spans="1:6" x14ac:dyDescent="0.15">
      <c r="A4" s="331"/>
      <c r="B4" s="336"/>
      <c r="C4" s="337" t="s">
        <v>956</v>
      </c>
      <c r="D4" s="337" t="s">
        <v>957</v>
      </c>
      <c r="E4" s="337"/>
      <c r="F4" s="338"/>
    </row>
    <row r="5" spans="1:6" x14ac:dyDescent="0.15">
      <c r="A5" s="331"/>
      <c r="B5" s="332" t="s">
        <v>958</v>
      </c>
      <c r="C5" s="333" t="s">
        <v>954</v>
      </c>
      <c r="D5" s="333" t="s">
        <v>959</v>
      </c>
      <c r="E5" s="333" t="s">
        <v>960</v>
      </c>
      <c r="F5" s="334" t="s">
        <v>961</v>
      </c>
    </row>
    <row r="6" spans="1:6" x14ac:dyDescent="0.15">
      <c r="A6" s="331"/>
      <c r="B6" s="335"/>
      <c r="C6" s="329"/>
      <c r="D6" s="329"/>
      <c r="E6" s="329" t="s">
        <v>962</v>
      </c>
      <c r="F6" s="330" t="s">
        <v>963</v>
      </c>
    </row>
    <row r="7" spans="1:6" x14ac:dyDescent="0.15">
      <c r="A7" s="331"/>
      <c r="B7" s="335"/>
      <c r="C7" s="329"/>
      <c r="D7" s="329"/>
      <c r="E7" s="329" t="s">
        <v>964</v>
      </c>
      <c r="F7" s="330" t="s">
        <v>965</v>
      </c>
    </row>
    <row r="8" spans="1:6" x14ac:dyDescent="0.15">
      <c r="A8" s="331"/>
      <c r="B8" s="335"/>
      <c r="C8" s="329"/>
      <c r="D8" s="329"/>
      <c r="E8" s="329" t="s">
        <v>966</v>
      </c>
      <c r="F8" s="330" t="s">
        <v>967</v>
      </c>
    </row>
    <row r="9" spans="1:6" x14ac:dyDescent="0.15">
      <c r="A9" s="331"/>
      <c r="B9" s="335"/>
      <c r="C9" s="329"/>
      <c r="D9" s="329"/>
      <c r="E9" s="329" t="s">
        <v>968</v>
      </c>
      <c r="F9" s="330" t="s">
        <v>969</v>
      </c>
    </row>
    <row r="10" spans="1:6" x14ac:dyDescent="0.15">
      <c r="A10" s="331"/>
      <c r="B10" s="335"/>
      <c r="C10" s="329"/>
      <c r="D10" s="329"/>
      <c r="E10" s="329" t="s">
        <v>970</v>
      </c>
      <c r="F10" s="330" t="s">
        <v>971</v>
      </c>
    </row>
    <row r="11" spans="1:6" x14ac:dyDescent="0.15">
      <c r="A11" s="331"/>
      <c r="B11" s="336"/>
      <c r="C11" s="337" t="s">
        <v>956</v>
      </c>
      <c r="D11" s="337" t="s">
        <v>972</v>
      </c>
      <c r="E11" s="337"/>
      <c r="F11" s="338"/>
    </row>
    <row r="12" spans="1:6" x14ac:dyDescent="0.15">
      <c r="A12" s="331"/>
      <c r="B12" s="332" t="s">
        <v>973</v>
      </c>
      <c r="C12" s="333" t="s">
        <v>954</v>
      </c>
      <c r="D12" s="333" t="s">
        <v>974</v>
      </c>
      <c r="E12" s="333"/>
      <c r="F12" s="334"/>
    </row>
    <row r="13" spans="1:6" x14ac:dyDescent="0.15">
      <c r="A13" s="339"/>
      <c r="B13" s="336"/>
      <c r="C13" s="337" t="s">
        <v>956</v>
      </c>
      <c r="D13" s="337" t="s">
        <v>975</v>
      </c>
      <c r="E13" s="337"/>
      <c r="F13" s="338"/>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2EF24-3FB2-4789-BB1B-42AD2835B34D}">
  <sheetPr>
    <tabColor theme="2" tint="-0.749992370372631"/>
    <pageSetUpPr fitToPage="1"/>
  </sheetPr>
  <dimension ref="A1:AP7"/>
  <sheetViews>
    <sheetView zoomScale="85" zoomScaleNormal="85" workbookViewId="0">
      <pane xSplit="6" ySplit="3" topLeftCell="G4" activePane="bottomRight" state="frozen"/>
      <selection activeCell="AK5" sqref="AK5:AP7"/>
      <selection pane="topRight" activeCell="AK5" sqref="AK5:AP7"/>
      <selection pane="bottomLeft" activeCell="AK5" sqref="AK5:AP7"/>
      <selection pane="bottomRight" activeCell="AK5" sqref="AK5:AP7"/>
    </sheetView>
  </sheetViews>
  <sheetFormatPr defaultColWidth="9" defaultRowHeight="40.5" customHeight="1" x14ac:dyDescent="0.15"/>
  <cols>
    <col min="1" max="5" width="2.25" style="91" customWidth="1"/>
    <col min="6" max="6" width="26" style="90" customWidth="1"/>
    <col min="7" max="8" width="9.625" style="91" customWidth="1"/>
    <col min="9" max="9" width="12.375" style="90" customWidth="1"/>
    <col min="10" max="10" width="9.875" style="90" customWidth="1"/>
    <col min="11" max="11" width="10.375" style="90" customWidth="1"/>
    <col min="12" max="12" width="10.125" style="90" bestFit="1" customWidth="1"/>
    <col min="13" max="13" width="10.875" style="170" hidden="1" customWidth="1"/>
    <col min="14" max="14" width="14.125" style="90" bestFit="1" customWidth="1"/>
    <col min="15" max="15" width="13.75" style="90" customWidth="1"/>
    <col min="16" max="16" width="15.75" style="90" bestFit="1" customWidth="1"/>
    <col min="17" max="17" width="15.125" style="170" hidden="1" customWidth="1"/>
    <col min="18" max="19" width="16.25" style="170" hidden="1" customWidth="1"/>
    <col min="20" max="20" width="14" style="170" hidden="1" customWidth="1"/>
    <col min="21" max="22" width="15.625" style="170" hidden="1" customWidth="1"/>
    <col min="23" max="23" width="15.25" style="170" hidden="1" customWidth="1"/>
    <col min="24" max="24" width="9.5" style="170" hidden="1" customWidth="1"/>
    <col min="25" max="25" width="12.5" style="170" hidden="1" customWidth="1"/>
    <col min="26" max="26" width="14.125" style="90" bestFit="1" customWidth="1"/>
    <col min="27" max="28" width="15.625" style="170" hidden="1" customWidth="1"/>
    <col min="29" max="30" width="16.25" style="170" hidden="1" customWidth="1"/>
    <col min="31" max="32" width="14" style="170" hidden="1" customWidth="1"/>
    <col min="33" max="33" width="12.875" style="170" hidden="1" customWidth="1"/>
    <col min="34" max="34" width="12.375" style="170" hidden="1" customWidth="1"/>
    <col min="35" max="35" width="16.875" style="90" bestFit="1" customWidth="1"/>
    <col min="36" max="36" width="17.125" style="90" bestFit="1" customWidth="1"/>
    <col min="37" max="37" width="22.125" style="90" bestFit="1" customWidth="1"/>
    <col min="38" max="38" width="28.125" style="90" bestFit="1" customWidth="1"/>
    <col min="39" max="42" width="13.125" style="90" bestFit="1" customWidth="1"/>
    <col min="43" max="16384" width="9" style="152"/>
  </cols>
  <sheetData>
    <row r="1" spans="1:42" ht="20.25" x14ac:dyDescent="0.15">
      <c r="A1" s="173" t="s">
        <v>149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row>
    <row r="2" spans="1:42" ht="17.25" x14ac:dyDescent="0.15">
      <c r="A2" s="174" t="s">
        <v>150</v>
      </c>
      <c r="B2" s="175"/>
      <c r="C2" s="175"/>
      <c r="D2" s="176"/>
      <c r="E2" s="176"/>
      <c r="F2" s="176"/>
      <c r="G2" s="177" t="s">
        <v>199</v>
      </c>
      <c r="H2" s="178"/>
      <c r="I2" s="179"/>
      <c r="J2" s="179"/>
      <c r="K2" s="179"/>
      <c r="L2" s="179"/>
      <c r="M2" s="179"/>
      <c r="N2" s="179"/>
      <c r="O2" s="179"/>
      <c r="P2" s="179"/>
      <c r="Q2" s="180"/>
      <c r="R2" s="180"/>
      <c r="S2" s="180"/>
      <c r="T2" s="180"/>
      <c r="U2" s="180"/>
      <c r="V2" s="180"/>
      <c r="W2" s="180"/>
      <c r="X2" s="180"/>
      <c r="Y2" s="180"/>
      <c r="Z2" s="180"/>
      <c r="AA2" s="180"/>
      <c r="AB2" s="180"/>
      <c r="AC2" s="180"/>
      <c r="AD2" s="180"/>
      <c r="AE2" s="180"/>
      <c r="AF2" s="180"/>
      <c r="AG2" s="180"/>
      <c r="AH2" s="180"/>
      <c r="AI2" s="174"/>
      <c r="AJ2" s="174"/>
      <c r="AK2" s="174"/>
      <c r="AL2" s="174"/>
      <c r="AM2" s="174"/>
      <c r="AN2" s="174"/>
      <c r="AO2" s="174"/>
      <c r="AP2" s="174"/>
    </row>
    <row r="3" spans="1:42" ht="40.5" customHeight="1" x14ac:dyDescent="0.15">
      <c r="A3" s="181" t="s">
        <v>151</v>
      </c>
      <c r="B3" s="182" t="s">
        <v>152</v>
      </c>
      <c r="C3" s="182" t="s">
        <v>153</v>
      </c>
      <c r="D3" s="183" t="s">
        <v>154</v>
      </c>
      <c r="E3" s="183" t="s">
        <v>155</v>
      </c>
      <c r="F3" s="183" t="s">
        <v>156</v>
      </c>
      <c r="G3" s="182" t="s">
        <v>157</v>
      </c>
      <c r="H3" s="182" t="s">
        <v>158</v>
      </c>
      <c r="I3" s="183" t="s">
        <v>159</v>
      </c>
      <c r="J3" s="183" t="s">
        <v>160</v>
      </c>
      <c r="K3" s="182" t="s">
        <v>161</v>
      </c>
      <c r="L3" s="183" t="s">
        <v>162</v>
      </c>
      <c r="M3" s="184" t="s">
        <v>172</v>
      </c>
      <c r="N3" s="182" t="s">
        <v>168</v>
      </c>
      <c r="O3" s="182" t="s">
        <v>196</v>
      </c>
      <c r="P3" s="182" t="s">
        <v>197</v>
      </c>
      <c r="Q3" s="185" t="s">
        <v>180</v>
      </c>
      <c r="R3" s="185" t="s">
        <v>181</v>
      </c>
      <c r="S3" s="185" t="s">
        <v>182</v>
      </c>
      <c r="T3" s="185" t="s">
        <v>183</v>
      </c>
      <c r="U3" s="185" t="s">
        <v>173</v>
      </c>
      <c r="V3" s="185" t="s">
        <v>174</v>
      </c>
      <c r="W3" s="185" t="s">
        <v>175</v>
      </c>
      <c r="X3" s="185" t="s">
        <v>176</v>
      </c>
      <c r="Y3" s="185" t="s">
        <v>177</v>
      </c>
      <c r="Z3" s="182" t="s">
        <v>169</v>
      </c>
      <c r="AA3" s="184" t="s">
        <v>184</v>
      </c>
      <c r="AB3" s="185" t="s">
        <v>185</v>
      </c>
      <c r="AC3" s="185" t="s">
        <v>186</v>
      </c>
      <c r="AD3" s="185" t="s">
        <v>187</v>
      </c>
      <c r="AE3" s="185" t="s">
        <v>188</v>
      </c>
      <c r="AF3" s="185" t="s">
        <v>189</v>
      </c>
      <c r="AG3" s="185" t="s">
        <v>192</v>
      </c>
      <c r="AH3" s="185" t="s">
        <v>191</v>
      </c>
      <c r="AI3" s="182" t="s">
        <v>178</v>
      </c>
      <c r="AJ3" s="303" t="s">
        <v>163</v>
      </c>
      <c r="AK3" s="303" t="s">
        <v>198</v>
      </c>
      <c r="AL3" s="303" t="s">
        <v>194</v>
      </c>
      <c r="AM3" s="303" t="s">
        <v>164</v>
      </c>
      <c r="AN3" s="303" t="s">
        <v>165</v>
      </c>
      <c r="AO3" s="303" t="s">
        <v>166</v>
      </c>
      <c r="AP3" s="304" t="s">
        <v>167</v>
      </c>
    </row>
    <row r="4" spans="1:42" ht="24" customHeight="1" x14ac:dyDescent="0.15">
      <c r="A4" s="186" t="s">
        <v>37</v>
      </c>
      <c r="B4" s="187" t="s">
        <v>38</v>
      </c>
      <c r="C4" s="187" t="s">
        <v>38</v>
      </c>
      <c r="D4" s="187" t="s">
        <v>38</v>
      </c>
      <c r="E4" s="187" t="s">
        <v>38</v>
      </c>
      <c r="F4" s="188" t="s">
        <v>39</v>
      </c>
      <c r="G4" s="189" t="s">
        <v>38</v>
      </c>
      <c r="H4" s="189"/>
      <c r="I4" s="190">
        <v>0</v>
      </c>
      <c r="J4" s="190">
        <v>0</v>
      </c>
      <c r="K4" s="190">
        <v>0</v>
      </c>
      <c r="L4" s="190">
        <v>0</v>
      </c>
      <c r="M4" s="190">
        <v>0</v>
      </c>
      <c r="N4" s="190">
        <v>0</v>
      </c>
      <c r="O4" s="190">
        <v>0</v>
      </c>
      <c r="P4" s="190">
        <v>0</v>
      </c>
      <c r="Q4" s="190">
        <v>0</v>
      </c>
      <c r="R4" s="190" t="s">
        <v>38</v>
      </c>
      <c r="S4" s="190" t="s">
        <v>38</v>
      </c>
      <c r="T4" s="190">
        <v>0</v>
      </c>
      <c r="U4" s="190">
        <v>30000</v>
      </c>
      <c r="V4" s="190">
        <v>0</v>
      </c>
      <c r="W4" s="190">
        <v>0</v>
      </c>
      <c r="X4" s="190">
        <v>30000</v>
      </c>
      <c r="Y4" s="190">
        <v>30000</v>
      </c>
      <c r="Z4" s="190">
        <v>30000</v>
      </c>
      <c r="AA4" s="190">
        <v>0</v>
      </c>
      <c r="AB4" s="190">
        <v>0</v>
      </c>
      <c r="AC4" s="190">
        <v>100</v>
      </c>
      <c r="AD4" s="190">
        <v>100</v>
      </c>
      <c r="AE4" s="190">
        <v>1.9366865908249008E-2</v>
      </c>
      <c r="AF4" s="190">
        <v>-30000</v>
      </c>
      <c r="AG4" s="190" t="s">
        <v>179</v>
      </c>
      <c r="AH4" s="190">
        <v>-1.9366865908249008E-2</v>
      </c>
      <c r="AI4" s="190">
        <v>-30000</v>
      </c>
      <c r="AJ4" s="192"/>
      <c r="AK4" s="192"/>
      <c r="AL4" s="192"/>
      <c r="AM4" s="192"/>
      <c r="AN4" s="192"/>
      <c r="AO4" s="192"/>
      <c r="AP4" s="193"/>
    </row>
    <row r="5" spans="1:42" ht="24" customHeight="1" x14ac:dyDescent="0.15">
      <c r="A5" s="194" t="s">
        <v>37</v>
      </c>
      <c r="B5" s="195" t="s">
        <v>40</v>
      </c>
      <c r="C5" s="195" t="s">
        <v>40</v>
      </c>
      <c r="D5" s="195" t="s">
        <v>40</v>
      </c>
      <c r="E5" s="195" t="s">
        <v>44</v>
      </c>
      <c r="F5" s="196" t="s">
        <v>45</v>
      </c>
      <c r="G5" s="197" t="s">
        <v>46</v>
      </c>
      <c r="H5" s="197" t="s">
        <v>190</v>
      </c>
      <c r="I5" s="198">
        <v>0</v>
      </c>
      <c r="J5" s="198">
        <v>0</v>
      </c>
      <c r="K5" s="198">
        <v>0</v>
      </c>
      <c r="L5" s="198">
        <v>0</v>
      </c>
      <c r="M5" s="199"/>
      <c r="N5" s="198">
        <v>0</v>
      </c>
      <c r="O5" s="198">
        <v>0</v>
      </c>
      <c r="P5" s="198">
        <v>0</v>
      </c>
      <c r="Q5" s="199"/>
      <c r="R5" s="199"/>
      <c r="S5" s="199"/>
      <c r="T5" s="199"/>
      <c r="U5" s="199"/>
      <c r="V5" s="199"/>
      <c r="W5" s="199"/>
      <c r="X5" s="199"/>
      <c r="Y5" s="199"/>
      <c r="Z5" s="198">
        <v>30000</v>
      </c>
      <c r="AA5" s="199"/>
      <c r="AB5" s="199"/>
      <c r="AC5" s="199"/>
      <c r="AD5" s="199"/>
      <c r="AE5" s="199"/>
      <c r="AF5" s="199"/>
      <c r="AG5" s="199"/>
      <c r="AH5" s="199"/>
      <c r="AI5" s="198">
        <f>N5-Z5</f>
        <v>-30000</v>
      </c>
      <c r="AJ5" s="201"/>
      <c r="AK5" s="201"/>
      <c r="AL5" s="201"/>
      <c r="AM5" s="201"/>
      <c r="AN5" s="201"/>
      <c r="AO5" s="201"/>
      <c r="AP5" s="202"/>
    </row>
    <row r="6" spans="1:42" ht="24" customHeight="1" x14ac:dyDescent="0.15">
      <c r="A6" s="390" t="s">
        <v>107</v>
      </c>
      <c r="B6" s="391"/>
      <c r="C6" s="391"/>
      <c r="D6" s="391"/>
      <c r="E6" s="391"/>
      <c r="F6" s="391"/>
      <c r="G6" s="391"/>
      <c r="H6" s="391"/>
      <c r="I6" s="203">
        <v>16818000</v>
      </c>
      <c r="J6" s="203">
        <v>167029000</v>
      </c>
      <c r="K6" s="203">
        <v>7349000</v>
      </c>
      <c r="L6" s="203">
        <v>191196000</v>
      </c>
      <c r="M6" s="204"/>
      <c r="N6" s="203">
        <v>151228838</v>
      </c>
      <c r="O6" s="203">
        <v>151228838</v>
      </c>
      <c r="P6" s="203">
        <v>151228838</v>
      </c>
      <c r="Q6" s="204"/>
      <c r="R6" s="204"/>
      <c r="S6" s="204"/>
      <c r="T6" s="204"/>
      <c r="U6" s="204"/>
      <c r="V6" s="204"/>
      <c r="W6" s="204"/>
      <c r="X6" s="204"/>
      <c r="Y6" s="204"/>
      <c r="Z6" s="203">
        <v>154903742</v>
      </c>
      <c r="AA6" s="204"/>
      <c r="AB6" s="204"/>
      <c r="AC6" s="204"/>
      <c r="AD6" s="204"/>
      <c r="AE6" s="204"/>
      <c r="AF6" s="204"/>
      <c r="AG6" s="204"/>
      <c r="AH6" s="204"/>
      <c r="AI6" s="203">
        <f>N6-Z6</f>
        <v>-3674904</v>
      </c>
      <c r="AJ6" s="205"/>
      <c r="AK6" s="205"/>
      <c r="AL6" s="205"/>
      <c r="AM6" s="205"/>
      <c r="AN6" s="205"/>
      <c r="AO6" s="205"/>
      <c r="AP6" s="206"/>
    </row>
    <row r="7" spans="1:42" ht="40.5" customHeight="1" x14ac:dyDescent="0.15">
      <c r="A7" s="160"/>
      <c r="B7" s="160"/>
      <c r="C7" s="160"/>
      <c r="D7" s="160"/>
      <c r="E7" s="160"/>
      <c r="F7" s="98"/>
      <c r="G7" s="161"/>
      <c r="H7" s="161"/>
      <c r="I7" s="162"/>
      <c r="J7" s="162"/>
      <c r="K7" s="162"/>
      <c r="L7" s="162"/>
      <c r="M7" s="168"/>
      <c r="N7" s="162"/>
      <c r="O7" s="162"/>
      <c r="P7" s="162"/>
      <c r="Q7" s="168"/>
      <c r="R7" s="168"/>
      <c r="S7" s="168"/>
      <c r="T7" s="168"/>
      <c r="U7" s="168"/>
      <c r="V7" s="168"/>
      <c r="W7" s="168"/>
      <c r="X7" s="168"/>
      <c r="Y7" s="168"/>
      <c r="Z7" s="162"/>
      <c r="AA7" s="168"/>
      <c r="AB7" s="168"/>
      <c r="AC7" s="168"/>
      <c r="AD7" s="168"/>
      <c r="AE7" s="168"/>
      <c r="AF7" s="168"/>
      <c r="AG7" s="168"/>
      <c r="AH7" s="168"/>
      <c r="AI7" s="163"/>
      <c r="AJ7" s="99"/>
      <c r="AK7" s="99"/>
      <c r="AL7" s="99"/>
      <c r="AM7" s="99"/>
      <c r="AN7" s="99"/>
      <c r="AO7" s="99"/>
      <c r="AP7" s="99"/>
    </row>
  </sheetData>
  <autoFilter ref="A3:AP7" xr:uid="{CBBE0AF3-7730-4C4B-86AE-0E0FCE37E4FD}"/>
  <mergeCells count="1">
    <mergeCell ref="A6:H6"/>
  </mergeCells>
  <phoneticPr fontId="3"/>
  <pageMargins left="0.25" right="0.25" top="0.75" bottom="0.75" header="0.3" footer="0.3"/>
  <pageSetup paperSize="8"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BA85"/>
  <sheetViews>
    <sheetView topLeftCell="B11" zoomScale="115" zoomScaleNormal="115" workbookViewId="0">
      <selection activeCell="AK5" sqref="AK5:AP7"/>
    </sheetView>
  </sheetViews>
  <sheetFormatPr defaultColWidth="9" defaultRowHeight="11.25" x14ac:dyDescent="0.15"/>
  <cols>
    <col min="1" max="2" width="3.125" style="5" customWidth="1"/>
    <col min="3" max="3" width="3.25" style="5" customWidth="1"/>
    <col min="4" max="4" width="3.5" style="5" customWidth="1"/>
    <col min="5" max="5" width="3.75" style="5" customWidth="1"/>
    <col min="6" max="6" width="24" style="1" customWidth="1"/>
    <col min="7" max="7" width="10.375" style="5" customWidth="1"/>
    <col min="8" max="8" width="9.75" style="5" customWidth="1"/>
    <col min="9" max="9" width="11.625" style="1" customWidth="1"/>
    <col min="10" max="10" width="11.125" style="1" customWidth="1"/>
    <col min="11" max="11" width="12.25" style="1" customWidth="1"/>
    <col min="12" max="13" width="9.75" style="1" bestFit="1" customWidth="1"/>
    <col min="14" max="14" width="11.25" style="1" bestFit="1" customWidth="1"/>
    <col min="15" max="16" width="9" style="1" bestFit="1" customWidth="1"/>
    <col min="17" max="17" width="10.5" style="1" bestFit="1" customWidth="1"/>
    <col min="18" max="19" width="6" style="1" bestFit="1" customWidth="1"/>
    <col min="20" max="20" width="6.75" style="1" bestFit="1" customWidth="1"/>
    <col min="21" max="22" width="9" style="1" bestFit="1" customWidth="1"/>
    <col min="23" max="23" width="12.25" style="1" bestFit="1" customWidth="1"/>
    <col min="24" max="25" width="9.75" style="1" bestFit="1" customWidth="1"/>
    <col min="26" max="26" width="11.25" style="1" bestFit="1" customWidth="1"/>
    <col min="27" max="28" width="9" style="1" bestFit="1" customWidth="1"/>
    <col min="29" max="30" width="6.125" style="1" bestFit="1" customWidth="1"/>
    <col min="31" max="31" width="6.875" style="1" bestFit="1" customWidth="1"/>
    <col min="32" max="32" width="10.75" style="1" hidden="1" customWidth="1"/>
    <col min="33" max="33" width="6.875" style="1" hidden="1" customWidth="1"/>
    <col min="34" max="34" width="10.75" style="1" hidden="1" customWidth="1"/>
    <col min="35" max="35" width="12.5" style="1" bestFit="1" customWidth="1"/>
    <col min="36" max="36" width="19.25" style="1" bestFit="1" customWidth="1"/>
    <col min="37" max="40" width="3.25" style="5" bestFit="1" customWidth="1"/>
    <col min="41" max="41" width="4" style="5" bestFit="1" customWidth="1"/>
    <col min="42" max="42" width="25.875" style="1" bestFit="1" customWidth="1"/>
    <col min="43" max="43" width="9.125" style="1" bestFit="1" customWidth="1"/>
    <col min="44" max="47" width="3.25" style="5" bestFit="1" customWidth="1"/>
    <col min="48" max="48" width="4" style="5" bestFit="1" customWidth="1"/>
    <col min="49" max="49" width="25.875" style="1" bestFit="1" customWidth="1"/>
    <col min="50" max="50" width="9.125" style="1" bestFit="1" customWidth="1"/>
    <col min="51" max="51" width="25.25" style="1" bestFit="1" customWidth="1"/>
    <col min="52" max="52" width="35.375" style="1" customWidth="1"/>
    <col min="53" max="53" width="33.875" style="1" customWidth="1"/>
    <col min="54" max="16384" width="9" style="1"/>
  </cols>
  <sheetData>
    <row r="1" spans="1:53" ht="17.25" x14ac:dyDescent="0.15">
      <c r="A1" s="462" t="s">
        <v>34</v>
      </c>
      <c r="B1" s="462"/>
      <c r="C1" s="462"/>
      <c r="D1" s="462"/>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c r="AG1" s="462"/>
      <c r="AH1" s="462"/>
      <c r="AK1" s="1"/>
      <c r="AL1" s="1"/>
      <c r="AM1" s="1"/>
      <c r="AN1" s="1"/>
      <c r="AO1" s="1"/>
      <c r="AR1" s="1"/>
      <c r="AS1" s="1"/>
      <c r="AT1" s="1"/>
      <c r="AU1" s="1"/>
      <c r="AV1" s="1"/>
    </row>
    <row r="2" spans="1:53" ht="15" customHeight="1" x14ac:dyDescent="0.15">
      <c r="A2" s="1" t="s">
        <v>35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K2" s="1"/>
      <c r="AL2" s="2"/>
      <c r="AM2" s="2"/>
      <c r="AN2" s="2"/>
      <c r="AO2" s="2"/>
      <c r="AP2" s="2"/>
      <c r="AQ2" s="2"/>
      <c r="AR2" s="1"/>
      <c r="AS2" s="2"/>
      <c r="AT2" s="2"/>
      <c r="AU2" s="2"/>
      <c r="AV2" s="2"/>
      <c r="AW2" s="2"/>
      <c r="AX2" s="2"/>
    </row>
    <row r="3" spans="1:53" ht="15" customHeight="1" thickBot="1" x14ac:dyDescent="0.2">
      <c r="A3" s="6" t="s">
        <v>36</v>
      </c>
      <c r="B3" s="3"/>
      <c r="C3" s="3"/>
      <c r="D3" s="3"/>
      <c r="E3" s="3"/>
      <c r="AH3" s="4" t="s">
        <v>0</v>
      </c>
      <c r="AJ3" s="1" t="s">
        <v>1</v>
      </c>
      <c r="AK3" s="3"/>
      <c r="AL3" s="3"/>
      <c r="AM3" s="3"/>
      <c r="AN3" s="3"/>
      <c r="AO3" s="3"/>
      <c r="AR3" s="3"/>
      <c r="AS3" s="3"/>
      <c r="AT3" s="3"/>
      <c r="AU3" s="3"/>
      <c r="AV3" s="3"/>
    </row>
    <row r="4" spans="1:53" ht="15" customHeight="1" x14ac:dyDescent="0.15">
      <c r="A4" s="463" t="s">
        <v>2</v>
      </c>
      <c r="B4" s="464"/>
      <c r="C4" s="464"/>
      <c r="D4" s="464"/>
      <c r="E4" s="464"/>
      <c r="F4" s="465"/>
      <c r="G4" s="482" t="s">
        <v>3</v>
      </c>
      <c r="H4" s="483"/>
      <c r="I4" s="467" t="s">
        <v>4</v>
      </c>
      <c r="J4" s="468"/>
      <c r="K4" s="468"/>
      <c r="L4" s="468"/>
      <c r="M4" s="468"/>
      <c r="N4" s="468"/>
      <c r="O4" s="468"/>
      <c r="P4" s="468"/>
      <c r="Q4" s="468"/>
      <c r="R4" s="468"/>
      <c r="S4" s="468"/>
      <c r="T4" s="469"/>
      <c r="U4" s="467" t="s">
        <v>143</v>
      </c>
      <c r="V4" s="468"/>
      <c r="W4" s="468"/>
      <c r="X4" s="468"/>
      <c r="Y4" s="468"/>
      <c r="Z4" s="468"/>
      <c r="AA4" s="468"/>
      <c r="AB4" s="468"/>
      <c r="AC4" s="468"/>
      <c r="AD4" s="468"/>
      <c r="AE4" s="469"/>
      <c r="AF4" s="467" t="s">
        <v>6</v>
      </c>
      <c r="AG4" s="468"/>
      <c r="AH4" s="469"/>
      <c r="AI4" s="484" t="s">
        <v>145</v>
      </c>
      <c r="AJ4" s="472" t="s">
        <v>7</v>
      </c>
      <c r="AK4" s="473" t="s">
        <v>8</v>
      </c>
      <c r="AL4" s="474"/>
      <c r="AM4" s="474"/>
      <c r="AN4" s="474"/>
      <c r="AO4" s="474"/>
      <c r="AP4" s="474"/>
      <c r="AQ4" s="475"/>
      <c r="AR4" s="473" t="s">
        <v>9</v>
      </c>
      <c r="AS4" s="474"/>
      <c r="AT4" s="474"/>
      <c r="AU4" s="474"/>
      <c r="AV4" s="474"/>
      <c r="AW4" s="474"/>
      <c r="AX4" s="475"/>
      <c r="AY4" s="394" t="s">
        <v>146</v>
      </c>
      <c r="AZ4" s="394" t="s">
        <v>148</v>
      </c>
      <c r="BA4" s="394" t="s">
        <v>147</v>
      </c>
    </row>
    <row r="5" spans="1:53" ht="15" customHeight="1" x14ac:dyDescent="0.15">
      <c r="A5" s="466"/>
      <c r="B5" s="453"/>
      <c r="C5" s="453"/>
      <c r="D5" s="453"/>
      <c r="E5" s="453"/>
      <c r="F5" s="454"/>
      <c r="G5" s="425"/>
      <c r="H5" s="481"/>
      <c r="I5" s="456" t="s">
        <v>10</v>
      </c>
      <c r="J5" s="457"/>
      <c r="K5" s="457"/>
      <c r="L5" s="458"/>
      <c r="M5" s="410" t="s">
        <v>11</v>
      </c>
      <c r="N5" s="441" t="s">
        <v>12</v>
      </c>
      <c r="O5" s="441" t="s">
        <v>13</v>
      </c>
      <c r="P5" s="441" t="s">
        <v>14</v>
      </c>
      <c r="Q5" s="443" t="s">
        <v>15</v>
      </c>
      <c r="R5" s="412" t="s">
        <v>16</v>
      </c>
      <c r="S5" s="413"/>
      <c r="T5" s="414" t="s">
        <v>17</v>
      </c>
      <c r="U5" s="460" t="s">
        <v>10</v>
      </c>
      <c r="V5" s="461"/>
      <c r="W5" s="461"/>
      <c r="X5" s="413"/>
      <c r="Y5" s="410" t="s">
        <v>11</v>
      </c>
      <c r="Z5" s="441" t="s">
        <v>12</v>
      </c>
      <c r="AA5" s="410" t="s">
        <v>13</v>
      </c>
      <c r="AB5" s="410" t="s">
        <v>14</v>
      </c>
      <c r="AC5" s="412" t="s">
        <v>16</v>
      </c>
      <c r="AD5" s="413"/>
      <c r="AE5" s="414" t="s">
        <v>17</v>
      </c>
      <c r="AF5" s="416" t="s">
        <v>18</v>
      </c>
      <c r="AG5" s="405" t="s">
        <v>19</v>
      </c>
      <c r="AH5" s="470" t="s">
        <v>20</v>
      </c>
      <c r="AI5" s="485"/>
      <c r="AJ5" s="419"/>
      <c r="AK5" s="426" t="s">
        <v>2</v>
      </c>
      <c r="AL5" s="427"/>
      <c r="AM5" s="427"/>
      <c r="AN5" s="427"/>
      <c r="AO5" s="427"/>
      <c r="AP5" s="428"/>
      <c r="AQ5" s="398" t="s">
        <v>3</v>
      </c>
      <c r="AR5" s="433" t="s">
        <v>2</v>
      </c>
      <c r="AS5" s="434"/>
      <c r="AT5" s="434"/>
      <c r="AU5" s="434"/>
      <c r="AV5" s="434"/>
      <c r="AW5" s="435"/>
      <c r="AX5" s="397" t="s">
        <v>3</v>
      </c>
      <c r="AY5" s="395"/>
      <c r="AZ5" s="395"/>
      <c r="BA5" s="395"/>
    </row>
    <row r="6" spans="1:53" ht="15" customHeight="1" x14ac:dyDescent="0.15">
      <c r="A6" s="466"/>
      <c r="B6" s="453"/>
      <c r="C6" s="453"/>
      <c r="D6" s="453"/>
      <c r="E6" s="453"/>
      <c r="F6" s="454"/>
      <c r="G6" s="425"/>
      <c r="H6" s="481"/>
      <c r="I6" s="399" t="s">
        <v>21</v>
      </c>
      <c r="J6" s="402" t="s">
        <v>22</v>
      </c>
      <c r="K6" s="405" t="s">
        <v>23</v>
      </c>
      <c r="L6" s="402" t="s">
        <v>24</v>
      </c>
      <c r="M6" s="411"/>
      <c r="N6" s="442"/>
      <c r="O6" s="442"/>
      <c r="P6" s="442"/>
      <c r="Q6" s="444"/>
      <c r="R6" s="408" t="s">
        <v>25</v>
      </c>
      <c r="S6" s="408" t="s">
        <v>26</v>
      </c>
      <c r="T6" s="415"/>
      <c r="U6" s="438" t="s">
        <v>21</v>
      </c>
      <c r="V6" s="408" t="s">
        <v>22</v>
      </c>
      <c r="W6" s="443" t="s">
        <v>23</v>
      </c>
      <c r="X6" s="408" t="s">
        <v>24</v>
      </c>
      <c r="Y6" s="411"/>
      <c r="Z6" s="442"/>
      <c r="AA6" s="411"/>
      <c r="AB6" s="411"/>
      <c r="AC6" s="408" t="s">
        <v>25</v>
      </c>
      <c r="AD6" s="408" t="s">
        <v>26</v>
      </c>
      <c r="AE6" s="415"/>
      <c r="AF6" s="417"/>
      <c r="AG6" s="406"/>
      <c r="AH6" s="471"/>
      <c r="AI6" s="485"/>
      <c r="AJ6" s="419"/>
      <c r="AK6" s="429"/>
      <c r="AL6" s="430"/>
      <c r="AM6" s="430"/>
      <c r="AN6" s="430"/>
      <c r="AO6" s="430"/>
      <c r="AP6" s="431"/>
      <c r="AQ6" s="432"/>
      <c r="AR6" s="433"/>
      <c r="AS6" s="434"/>
      <c r="AT6" s="434"/>
      <c r="AU6" s="434"/>
      <c r="AV6" s="434"/>
      <c r="AW6" s="435"/>
      <c r="AX6" s="397"/>
      <c r="AY6" s="395"/>
      <c r="AZ6" s="395"/>
      <c r="BA6" s="395"/>
    </row>
    <row r="7" spans="1:53" ht="15" customHeight="1" x14ac:dyDescent="0.15">
      <c r="A7" s="466"/>
      <c r="B7" s="453"/>
      <c r="C7" s="453"/>
      <c r="D7" s="453"/>
      <c r="E7" s="453"/>
      <c r="F7" s="454"/>
      <c r="G7" s="425"/>
      <c r="H7" s="481"/>
      <c r="I7" s="400"/>
      <c r="J7" s="403"/>
      <c r="K7" s="406"/>
      <c r="L7" s="403"/>
      <c r="M7" s="411"/>
      <c r="N7" s="442"/>
      <c r="O7" s="442"/>
      <c r="P7" s="442"/>
      <c r="Q7" s="444"/>
      <c r="R7" s="409"/>
      <c r="S7" s="409"/>
      <c r="T7" s="415"/>
      <c r="U7" s="439"/>
      <c r="V7" s="409"/>
      <c r="W7" s="444"/>
      <c r="X7" s="409"/>
      <c r="Y7" s="411"/>
      <c r="Z7" s="442"/>
      <c r="AA7" s="411"/>
      <c r="AB7" s="411"/>
      <c r="AC7" s="409"/>
      <c r="AD7" s="409"/>
      <c r="AE7" s="415"/>
      <c r="AF7" s="417"/>
      <c r="AG7" s="406"/>
      <c r="AH7" s="471"/>
      <c r="AI7" s="485"/>
      <c r="AJ7" s="419"/>
      <c r="AK7" s="429"/>
      <c r="AL7" s="430"/>
      <c r="AM7" s="430"/>
      <c r="AN7" s="430"/>
      <c r="AO7" s="430"/>
      <c r="AP7" s="431"/>
      <c r="AQ7" s="432"/>
      <c r="AR7" s="426"/>
      <c r="AS7" s="427"/>
      <c r="AT7" s="427"/>
      <c r="AU7" s="427"/>
      <c r="AV7" s="427"/>
      <c r="AW7" s="428"/>
      <c r="AX7" s="398"/>
      <c r="AY7" s="395"/>
      <c r="AZ7" s="395"/>
      <c r="BA7" s="395"/>
    </row>
    <row r="8" spans="1:53" ht="15" customHeight="1" thickBot="1" x14ac:dyDescent="0.2">
      <c r="A8" s="9"/>
      <c r="F8" s="5"/>
      <c r="G8" s="11" t="s">
        <v>140</v>
      </c>
      <c r="H8" s="5" t="s">
        <v>141</v>
      </c>
      <c r="I8" s="400"/>
      <c r="J8" s="403"/>
      <c r="K8" s="406"/>
      <c r="L8" s="403"/>
      <c r="M8" s="212"/>
      <c r="N8" s="7" t="s">
        <v>27</v>
      </c>
      <c r="O8" s="25"/>
      <c r="P8" s="25"/>
      <c r="Q8" s="444"/>
      <c r="R8" s="219"/>
      <c r="S8" s="219"/>
      <c r="T8" s="220" t="s">
        <v>28</v>
      </c>
      <c r="U8" s="439"/>
      <c r="V8" s="409"/>
      <c r="W8" s="444"/>
      <c r="X8" s="409"/>
      <c r="Y8" s="239"/>
      <c r="Z8" s="10" t="s">
        <v>29</v>
      </c>
      <c r="AA8" s="239"/>
      <c r="AB8" s="239"/>
      <c r="AC8" s="219"/>
      <c r="AD8" s="219"/>
      <c r="AE8" s="220" t="s">
        <v>30</v>
      </c>
      <c r="AF8" s="8" t="s">
        <v>31</v>
      </c>
      <c r="AG8" s="26" t="s">
        <v>32</v>
      </c>
      <c r="AH8" s="27" t="s">
        <v>33</v>
      </c>
      <c r="AI8" s="485"/>
      <c r="AJ8" s="419"/>
      <c r="AK8" s="252"/>
      <c r="AL8" s="253"/>
      <c r="AM8" s="253"/>
      <c r="AN8" s="253"/>
      <c r="AO8" s="253"/>
      <c r="AP8" s="253"/>
      <c r="AQ8" s="220"/>
      <c r="AR8" s="252"/>
      <c r="AS8" s="253"/>
      <c r="AT8" s="253"/>
      <c r="AU8" s="253"/>
      <c r="AV8" s="253"/>
      <c r="AW8" s="253"/>
      <c r="AX8" s="220"/>
      <c r="AY8" s="395"/>
      <c r="AZ8" s="396"/>
      <c r="BA8" s="396"/>
    </row>
    <row r="9" spans="1:53" ht="16.5" customHeight="1" x14ac:dyDescent="0.15">
      <c r="A9" s="28" t="s">
        <v>37</v>
      </c>
      <c r="B9" s="29" t="s">
        <v>38</v>
      </c>
      <c r="C9" s="29" t="s">
        <v>38</v>
      </c>
      <c r="D9" s="29" t="s">
        <v>38</v>
      </c>
      <c r="E9" s="29" t="s">
        <v>38</v>
      </c>
      <c r="F9" s="30" t="s">
        <v>39</v>
      </c>
      <c r="G9" s="31" t="s">
        <v>38</v>
      </c>
      <c r="H9" s="32"/>
      <c r="I9" s="33">
        <v>0</v>
      </c>
      <c r="J9" s="34">
        <v>0</v>
      </c>
      <c r="K9" s="34">
        <v>0</v>
      </c>
      <c r="L9" s="34">
        <v>0</v>
      </c>
      <c r="M9" s="213">
        <v>0</v>
      </c>
      <c r="N9" s="79">
        <v>0</v>
      </c>
      <c r="O9" s="34">
        <v>0</v>
      </c>
      <c r="P9" s="34">
        <v>0</v>
      </c>
      <c r="Q9" s="213">
        <v>0</v>
      </c>
      <c r="R9" s="221" t="str">
        <f t="shared" ref="R9:R40" si="0">IF(OR(N9="", L9="", L9=0), "", N9/L9*100)</f>
        <v/>
      </c>
      <c r="S9" s="222" t="str">
        <f t="shared" ref="S9:S40" si="1">IF(OR(N9="", M9="", M9=0), "", N9/M9*100)</f>
        <v/>
      </c>
      <c r="T9" s="223">
        <f>IF(OR(N9="", N64="", N64=0), "", N9/N$64*100)</f>
        <v>0</v>
      </c>
      <c r="U9" s="240">
        <v>30000</v>
      </c>
      <c r="V9" s="213">
        <v>0</v>
      </c>
      <c r="W9" s="213">
        <v>0</v>
      </c>
      <c r="X9" s="213">
        <v>30000</v>
      </c>
      <c r="Y9" s="241">
        <v>30000</v>
      </c>
      <c r="Z9" s="84">
        <v>30000</v>
      </c>
      <c r="AA9" s="241">
        <v>0</v>
      </c>
      <c r="AB9" s="241">
        <v>0</v>
      </c>
      <c r="AC9" s="221">
        <f t="shared" ref="AC9:AC40" si="2">IF(OR(Z9="", X9="", X9=0), "", Z9/X9*100)</f>
        <v>100</v>
      </c>
      <c r="AD9" s="222">
        <f t="shared" ref="AD9:AD40" si="3">IF(OR(Z9="", Y9="", Y9=0), "", Z9/Y9*100)</f>
        <v>100</v>
      </c>
      <c r="AE9" s="223">
        <f>IF(OR(Z9="", Z64="", Z64=0), "", Z9/Z$64*100)</f>
        <v>1.9366865908249008E-2</v>
      </c>
      <c r="AF9" s="37">
        <v>-30000</v>
      </c>
      <c r="AG9" s="35" t="str">
        <f t="shared" ref="AG9:AG40" si="4">IF(AF9=0, 0, IF(AND(OR(N9="", N9=0), Z9&lt;&gt;"", Z9&lt;&gt;0), "皆減", IF(AND(OR(Z9="", Z9=0), N9&lt;&gt;"", N9&lt;&gt;0), "皆増", AF9/Z9*100)))</f>
        <v>皆減</v>
      </c>
      <c r="AH9" s="36">
        <f t="shared" ref="AH9:AH40" si="5">IF(T9="", IF(AE9="", "", 0-AE9), IF(AE9="", T9, T9-AE9))</f>
        <v>-1.9366865908249008E-2</v>
      </c>
      <c r="AI9" s="38">
        <f t="shared" ref="AI9:AI40" si="6">N9-Z9</f>
        <v>-30000</v>
      </c>
      <c r="AJ9" s="254" t="s">
        <v>38</v>
      </c>
      <c r="AK9" s="255" t="s">
        <v>37</v>
      </c>
      <c r="AL9" s="256" t="s">
        <v>38</v>
      </c>
      <c r="AM9" s="256" t="s">
        <v>38</v>
      </c>
      <c r="AN9" s="256" t="s">
        <v>38</v>
      </c>
      <c r="AO9" s="256" t="s">
        <v>38</v>
      </c>
      <c r="AP9" s="257" t="s">
        <v>39</v>
      </c>
      <c r="AQ9" s="258" t="s">
        <v>38</v>
      </c>
      <c r="AR9" s="255" t="s">
        <v>37</v>
      </c>
      <c r="AS9" s="256" t="s">
        <v>38</v>
      </c>
      <c r="AT9" s="256" t="s">
        <v>38</v>
      </c>
      <c r="AU9" s="256" t="s">
        <v>38</v>
      </c>
      <c r="AV9" s="256" t="s">
        <v>38</v>
      </c>
      <c r="AW9" s="257" t="s">
        <v>39</v>
      </c>
      <c r="AX9" s="259" t="s">
        <v>38</v>
      </c>
      <c r="AY9" s="476"/>
      <c r="AZ9" s="476"/>
      <c r="BA9" s="476"/>
    </row>
    <row r="10" spans="1:53" ht="16.5" customHeight="1" x14ac:dyDescent="0.15">
      <c r="A10" s="39" t="s">
        <v>37</v>
      </c>
      <c r="B10" s="13" t="s">
        <v>40</v>
      </c>
      <c r="C10" s="13" t="s">
        <v>38</v>
      </c>
      <c r="D10" s="13" t="s">
        <v>38</v>
      </c>
      <c r="E10" s="13" t="s">
        <v>38</v>
      </c>
      <c r="F10" s="14" t="s">
        <v>41</v>
      </c>
      <c r="G10" s="23" t="s">
        <v>38</v>
      </c>
      <c r="H10" s="21"/>
      <c r="I10" s="15">
        <v>0</v>
      </c>
      <c r="J10" s="16">
        <v>0</v>
      </c>
      <c r="K10" s="16">
        <v>0</v>
      </c>
      <c r="L10" s="16">
        <v>0</v>
      </c>
      <c r="M10" s="214">
        <v>0</v>
      </c>
      <c r="N10" s="80">
        <v>0</v>
      </c>
      <c r="O10" s="16">
        <v>0</v>
      </c>
      <c r="P10" s="16">
        <v>0</v>
      </c>
      <c r="Q10" s="214">
        <v>0</v>
      </c>
      <c r="R10" s="224" t="str">
        <f t="shared" si="0"/>
        <v/>
      </c>
      <c r="S10" s="225" t="str">
        <f t="shared" si="1"/>
        <v/>
      </c>
      <c r="T10" s="226">
        <f>IF(OR(N10="", N64="", N64=0), "", N10/N$64*100)</f>
        <v>0</v>
      </c>
      <c r="U10" s="242">
        <v>30000</v>
      </c>
      <c r="V10" s="214">
        <v>0</v>
      </c>
      <c r="W10" s="214">
        <v>0</v>
      </c>
      <c r="X10" s="214">
        <v>30000</v>
      </c>
      <c r="Y10" s="243">
        <v>30000</v>
      </c>
      <c r="Z10" s="85">
        <v>30000</v>
      </c>
      <c r="AA10" s="243">
        <v>0</v>
      </c>
      <c r="AB10" s="243">
        <v>0</v>
      </c>
      <c r="AC10" s="224">
        <f t="shared" si="2"/>
        <v>100</v>
      </c>
      <c r="AD10" s="225">
        <f t="shared" si="3"/>
        <v>100</v>
      </c>
      <c r="AE10" s="226">
        <f>IF(OR(Z10="", Z64="", Z64=0), "", Z10/Z$64*100)</f>
        <v>1.9366865908249008E-2</v>
      </c>
      <c r="AF10" s="18">
        <v>-30000</v>
      </c>
      <c r="AG10" s="17" t="str">
        <f t="shared" si="4"/>
        <v>皆減</v>
      </c>
      <c r="AH10" s="20">
        <f t="shared" si="5"/>
        <v>-1.9366865908249008E-2</v>
      </c>
      <c r="AI10" s="24">
        <f t="shared" si="6"/>
        <v>-30000</v>
      </c>
      <c r="AJ10" s="260" t="s">
        <v>38</v>
      </c>
      <c r="AK10" s="261" t="s">
        <v>37</v>
      </c>
      <c r="AL10" s="262" t="s">
        <v>40</v>
      </c>
      <c r="AM10" s="262" t="s">
        <v>38</v>
      </c>
      <c r="AN10" s="262" t="s">
        <v>38</v>
      </c>
      <c r="AO10" s="262" t="s">
        <v>38</v>
      </c>
      <c r="AP10" s="263" t="s">
        <v>41</v>
      </c>
      <c r="AQ10" s="264" t="s">
        <v>38</v>
      </c>
      <c r="AR10" s="261" t="s">
        <v>37</v>
      </c>
      <c r="AS10" s="262" t="s">
        <v>40</v>
      </c>
      <c r="AT10" s="262" t="s">
        <v>38</v>
      </c>
      <c r="AU10" s="262" t="s">
        <v>38</v>
      </c>
      <c r="AV10" s="262" t="s">
        <v>38</v>
      </c>
      <c r="AW10" s="263" t="s">
        <v>41</v>
      </c>
      <c r="AX10" s="265" t="s">
        <v>38</v>
      </c>
      <c r="AY10" s="477"/>
      <c r="AZ10" s="477"/>
      <c r="BA10" s="477"/>
    </row>
    <row r="11" spans="1:53" ht="16.5" customHeight="1" x14ac:dyDescent="0.15">
      <c r="A11" s="39" t="s">
        <v>37</v>
      </c>
      <c r="B11" s="13" t="s">
        <v>40</v>
      </c>
      <c r="C11" s="13" t="s">
        <v>40</v>
      </c>
      <c r="D11" s="13" t="s">
        <v>38</v>
      </c>
      <c r="E11" s="13" t="s">
        <v>38</v>
      </c>
      <c r="F11" s="14" t="s">
        <v>42</v>
      </c>
      <c r="G11" s="23" t="s">
        <v>38</v>
      </c>
      <c r="H11" s="21"/>
      <c r="I11" s="15">
        <v>0</v>
      </c>
      <c r="J11" s="16">
        <v>0</v>
      </c>
      <c r="K11" s="16">
        <v>0</v>
      </c>
      <c r="L11" s="16">
        <v>0</v>
      </c>
      <c r="M11" s="214">
        <v>0</v>
      </c>
      <c r="N11" s="80">
        <v>0</v>
      </c>
      <c r="O11" s="16">
        <v>0</v>
      </c>
      <c r="P11" s="16">
        <v>0</v>
      </c>
      <c r="Q11" s="214">
        <v>0</v>
      </c>
      <c r="R11" s="224" t="str">
        <f t="shared" si="0"/>
        <v/>
      </c>
      <c r="S11" s="225" t="str">
        <f t="shared" si="1"/>
        <v/>
      </c>
      <c r="T11" s="226">
        <f>IF(OR(N11="", N64="", N64=0), "", N11/N$64*100)</f>
        <v>0</v>
      </c>
      <c r="U11" s="242">
        <v>30000</v>
      </c>
      <c r="V11" s="214">
        <v>0</v>
      </c>
      <c r="W11" s="214">
        <v>0</v>
      </c>
      <c r="X11" s="214">
        <v>30000</v>
      </c>
      <c r="Y11" s="243">
        <v>30000</v>
      </c>
      <c r="Z11" s="85">
        <v>30000</v>
      </c>
      <c r="AA11" s="243">
        <v>0</v>
      </c>
      <c r="AB11" s="243">
        <v>0</v>
      </c>
      <c r="AC11" s="224">
        <f t="shared" si="2"/>
        <v>100</v>
      </c>
      <c r="AD11" s="225">
        <f t="shared" si="3"/>
        <v>100</v>
      </c>
      <c r="AE11" s="226">
        <f>IF(OR(Z11="", Z64="", Z64=0), "", Z11/Z$64*100)</f>
        <v>1.9366865908249008E-2</v>
      </c>
      <c r="AF11" s="18">
        <v>-30000</v>
      </c>
      <c r="AG11" s="17" t="str">
        <f t="shared" si="4"/>
        <v>皆減</v>
      </c>
      <c r="AH11" s="20">
        <f t="shared" si="5"/>
        <v>-1.9366865908249008E-2</v>
      </c>
      <c r="AI11" s="24">
        <f t="shared" si="6"/>
        <v>-30000</v>
      </c>
      <c r="AJ11" s="260" t="s">
        <v>38</v>
      </c>
      <c r="AK11" s="261" t="s">
        <v>37</v>
      </c>
      <c r="AL11" s="262" t="s">
        <v>40</v>
      </c>
      <c r="AM11" s="262" t="s">
        <v>40</v>
      </c>
      <c r="AN11" s="262" t="s">
        <v>38</v>
      </c>
      <c r="AO11" s="262" t="s">
        <v>38</v>
      </c>
      <c r="AP11" s="263" t="s">
        <v>42</v>
      </c>
      <c r="AQ11" s="264" t="s">
        <v>38</v>
      </c>
      <c r="AR11" s="261" t="s">
        <v>37</v>
      </c>
      <c r="AS11" s="262" t="s">
        <v>40</v>
      </c>
      <c r="AT11" s="262" t="s">
        <v>40</v>
      </c>
      <c r="AU11" s="262" t="s">
        <v>38</v>
      </c>
      <c r="AV11" s="262" t="s">
        <v>38</v>
      </c>
      <c r="AW11" s="263" t="s">
        <v>42</v>
      </c>
      <c r="AX11" s="265" t="s">
        <v>38</v>
      </c>
      <c r="AY11" s="477"/>
      <c r="AZ11" s="477"/>
      <c r="BA11" s="477"/>
    </row>
    <row r="12" spans="1:53" ht="16.5" customHeight="1" x14ac:dyDescent="0.15">
      <c r="A12" s="39" t="s">
        <v>37</v>
      </c>
      <c r="B12" s="13" t="s">
        <v>40</v>
      </c>
      <c r="C12" s="13" t="s">
        <v>40</v>
      </c>
      <c r="D12" s="13" t="s">
        <v>40</v>
      </c>
      <c r="E12" s="13" t="s">
        <v>38</v>
      </c>
      <c r="F12" s="14" t="s">
        <v>43</v>
      </c>
      <c r="G12" s="23" t="s">
        <v>38</v>
      </c>
      <c r="H12" s="21"/>
      <c r="I12" s="15">
        <v>0</v>
      </c>
      <c r="J12" s="16">
        <v>0</v>
      </c>
      <c r="K12" s="16">
        <v>0</v>
      </c>
      <c r="L12" s="16">
        <v>0</v>
      </c>
      <c r="M12" s="214">
        <v>0</v>
      </c>
      <c r="N12" s="80">
        <v>0</v>
      </c>
      <c r="O12" s="16">
        <v>0</v>
      </c>
      <c r="P12" s="16">
        <v>0</v>
      </c>
      <c r="Q12" s="214">
        <v>0</v>
      </c>
      <c r="R12" s="224" t="str">
        <f t="shared" si="0"/>
        <v/>
      </c>
      <c r="S12" s="225" t="str">
        <f t="shared" si="1"/>
        <v/>
      </c>
      <c r="T12" s="226">
        <f>IF(OR(N12="", N64="", N64=0), "", N12/N$64*100)</f>
        <v>0</v>
      </c>
      <c r="U12" s="242">
        <v>30000</v>
      </c>
      <c r="V12" s="214">
        <v>0</v>
      </c>
      <c r="W12" s="214">
        <v>0</v>
      </c>
      <c r="X12" s="214">
        <v>30000</v>
      </c>
      <c r="Y12" s="243">
        <v>30000</v>
      </c>
      <c r="Z12" s="85">
        <v>30000</v>
      </c>
      <c r="AA12" s="243">
        <v>0</v>
      </c>
      <c r="AB12" s="243">
        <v>0</v>
      </c>
      <c r="AC12" s="224">
        <f t="shared" si="2"/>
        <v>100</v>
      </c>
      <c r="AD12" s="225">
        <f t="shared" si="3"/>
        <v>100</v>
      </c>
      <c r="AE12" s="226">
        <f>IF(OR(Z12="", Z64="", Z64=0), "", Z12/Z$64*100)</f>
        <v>1.9366865908249008E-2</v>
      </c>
      <c r="AF12" s="18">
        <v>-30000</v>
      </c>
      <c r="AG12" s="17" t="str">
        <f t="shared" si="4"/>
        <v>皆減</v>
      </c>
      <c r="AH12" s="20">
        <f t="shared" si="5"/>
        <v>-1.9366865908249008E-2</v>
      </c>
      <c r="AI12" s="24">
        <f t="shared" si="6"/>
        <v>-30000</v>
      </c>
      <c r="AJ12" s="260" t="s">
        <v>38</v>
      </c>
      <c r="AK12" s="261" t="s">
        <v>37</v>
      </c>
      <c r="AL12" s="262" t="s">
        <v>40</v>
      </c>
      <c r="AM12" s="262" t="s">
        <v>40</v>
      </c>
      <c r="AN12" s="262" t="s">
        <v>40</v>
      </c>
      <c r="AO12" s="262" t="s">
        <v>38</v>
      </c>
      <c r="AP12" s="263" t="s">
        <v>43</v>
      </c>
      <c r="AQ12" s="264" t="s">
        <v>38</v>
      </c>
      <c r="AR12" s="261" t="s">
        <v>37</v>
      </c>
      <c r="AS12" s="262" t="s">
        <v>40</v>
      </c>
      <c r="AT12" s="262" t="s">
        <v>40</v>
      </c>
      <c r="AU12" s="262" t="s">
        <v>40</v>
      </c>
      <c r="AV12" s="262" t="s">
        <v>38</v>
      </c>
      <c r="AW12" s="263" t="s">
        <v>43</v>
      </c>
      <c r="AX12" s="265" t="s">
        <v>38</v>
      </c>
      <c r="AY12" s="477"/>
      <c r="AZ12" s="477"/>
      <c r="BA12" s="477"/>
    </row>
    <row r="13" spans="1:53" s="115" customFormat="1" ht="25.5" customHeight="1" thickBot="1" x14ac:dyDescent="0.2">
      <c r="A13" s="116" t="s">
        <v>37</v>
      </c>
      <c r="B13" s="117" t="s">
        <v>40</v>
      </c>
      <c r="C13" s="117" t="s">
        <v>40</v>
      </c>
      <c r="D13" s="117" t="s">
        <v>40</v>
      </c>
      <c r="E13" s="117" t="s">
        <v>44</v>
      </c>
      <c r="F13" s="118" t="s">
        <v>45</v>
      </c>
      <c r="G13" s="119" t="s">
        <v>46</v>
      </c>
      <c r="H13" s="120"/>
      <c r="I13" s="121">
        <v>0</v>
      </c>
      <c r="J13" s="122">
        <v>0</v>
      </c>
      <c r="K13" s="122">
        <v>0</v>
      </c>
      <c r="L13" s="122">
        <v>0</v>
      </c>
      <c r="M13" s="215">
        <v>0</v>
      </c>
      <c r="N13" s="123">
        <v>0</v>
      </c>
      <c r="O13" s="122">
        <v>0</v>
      </c>
      <c r="P13" s="122">
        <v>0</v>
      </c>
      <c r="Q13" s="215">
        <v>0</v>
      </c>
      <c r="R13" s="227" t="str">
        <f t="shared" si="0"/>
        <v/>
      </c>
      <c r="S13" s="228" t="str">
        <f t="shared" si="1"/>
        <v/>
      </c>
      <c r="T13" s="229">
        <f>IF(OR(N13="", N64="", N64=0), "", N13/N$64*100)</f>
        <v>0</v>
      </c>
      <c r="U13" s="244">
        <v>30000</v>
      </c>
      <c r="V13" s="215">
        <v>0</v>
      </c>
      <c r="W13" s="215">
        <v>0</v>
      </c>
      <c r="X13" s="215">
        <v>30000</v>
      </c>
      <c r="Y13" s="245">
        <v>30000</v>
      </c>
      <c r="Z13" s="126">
        <v>30000</v>
      </c>
      <c r="AA13" s="245">
        <v>0</v>
      </c>
      <c r="AB13" s="245">
        <v>0</v>
      </c>
      <c r="AC13" s="227">
        <f t="shared" si="2"/>
        <v>100</v>
      </c>
      <c r="AD13" s="228">
        <f t="shared" si="3"/>
        <v>100</v>
      </c>
      <c r="AE13" s="229">
        <f>IF(OR(Z13="", Z64="", Z64=0), "", Z13/Z$64*100)</f>
        <v>1.9366865908249008E-2</v>
      </c>
      <c r="AF13" s="127">
        <v>-30000</v>
      </c>
      <c r="AG13" s="124" t="str">
        <f t="shared" si="4"/>
        <v>皆減</v>
      </c>
      <c r="AH13" s="125">
        <f t="shared" si="5"/>
        <v>-1.9366865908249008E-2</v>
      </c>
      <c r="AI13" s="128">
        <f t="shared" si="6"/>
        <v>-30000</v>
      </c>
      <c r="AJ13" s="266" t="s">
        <v>38</v>
      </c>
      <c r="AK13" s="267" t="s">
        <v>37</v>
      </c>
      <c r="AL13" s="268" t="s">
        <v>40</v>
      </c>
      <c r="AM13" s="268" t="s">
        <v>40</v>
      </c>
      <c r="AN13" s="268" t="s">
        <v>40</v>
      </c>
      <c r="AO13" s="268" t="s">
        <v>44</v>
      </c>
      <c r="AP13" s="269" t="s">
        <v>45</v>
      </c>
      <c r="AQ13" s="270" t="s">
        <v>46</v>
      </c>
      <c r="AR13" s="267" t="s">
        <v>37</v>
      </c>
      <c r="AS13" s="268" t="s">
        <v>40</v>
      </c>
      <c r="AT13" s="268" t="s">
        <v>40</v>
      </c>
      <c r="AU13" s="268" t="s">
        <v>40</v>
      </c>
      <c r="AV13" s="268" t="s">
        <v>44</v>
      </c>
      <c r="AW13" s="269" t="s">
        <v>45</v>
      </c>
      <c r="AX13" s="271" t="s">
        <v>46</v>
      </c>
      <c r="AY13" s="478"/>
      <c r="AZ13" s="478"/>
      <c r="BA13" s="478"/>
    </row>
    <row r="14" spans="1:53" ht="16.5" customHeight="1" x14ac:dyDescent="0.15">
      <c r="A14" s="28" t="s">
        <v>47</v>
      </c>
      <c r="B14" s="29" t="s">
        <v>38</v>
      </c>
      <c r="C14" s="29" t="s">
        <v>38</v>
      </c>
      <c r="D14" s="29" t="s">
        <v>38</v>
      </c>
      <c r="E14" s="29" t="s">
        <v>38</v>
      </c>
      <c r="F14" s="30" t="s">
        <v>48</v>
      </c>
      <c r="G14" s="31" t="s">
        <v>38</v>
      </c>
      <c r="H14" s="32"/>
      <c r="I14" s="33">
        <v>320000</v>
      </c>
      <c r="J14" s="34">
        <v>0</v>
      </c>
      <c r="K14" s="34">
        <v>0</v>
      </c>
      <c r="L14" s="34">
        <v>320000</v>
      </c>
      <c r="M14" s="213">
        <v>374760</v>
      </c>
      <c r="N14" s="79">
        <v>374760</v>
      </c>
      <c r="O14" s="34">
        <v>0</v>
      </c>
      <c r="P14" s="34">
        <v>0</v>
      </c>
      <c r="Q14" s="213">
        <v>54760</v>
      </c>
      <c r="R14" s="221">
        <f t="shared" si="0"/>
        <v>117.1125</v>
      </c>
      <c r="S14" s="222">
        <f t="shared" si="1"/>
        <v>100</v>
      </c>
      <c r="T14" s="223">
        <f>IF(OR(N14="", N64="", N64=0), "", N14/N$64*100)</f>
        <v>0.24780987869522608</v>
      </c>
      <c r="U14" s="240">
        <v>1303000</v>
      </c>
      <c r="V14" s="213">
        <v>0</v>
      </c>
      <c r="W14" s="213">
        <v>0</v>
      </c>
      <c r="X14" s="213">
        <v>1303000</v>
      </c>
      <c r="Y14" s="241">
        <v>272000</v>
      </c>
      <c r="Z14" s="84">
        <v>272000</v>
      </c>
      <c r="AA14" s="241">
        <v>0</v>
      </c>
      <c r="AB14" s="241">
        <v>0</v>
      </c>
      <c r="AC14" s="221">
        <f t="shared" si="2"/>
        <v>20.874904067536455</v>
      </c>
      <c r="AD14" s="222">
        <f t="shared" si="3"/>
        <v>100</v>
      </c>
      <c r="AE14" s="223">
        <f>IF(OR(Z14="", Z64="", Z64=0), "", Z14/Z$64*100)</f>
        <v>0.17559291756812434</v>
      </c>
      <c r="AF14" s="37">
        <v>102760</v>
      </c>
      <c r="AG14" s="35">
        <f t="shared" si="4"/>
        <v>37.779411764705884</v>
      </c>
      <c r="AH14" s="36">
        <f t="shared" si="5"/>
        <v>7.2216961127101742E-2</v>
      </c>
      <c r="AI14" s="38">
        <f t="shared" si="6"/>
        <v>102760</v>
      </c>
      <c r="AJ14" s="254" t="s">
        <v>38</v>
      </c>
      <c r="AK14" s="255" t="s">
        <v>47</v>
      </c>
      <c r="AL14" s="256" t="s">
        <v>38</v>
      </c>
      <c r="AM14" s="256" t="s">
        <v>38</v>
      </c>
      <c r="AN14" s="256" t="s">
        <v>38</v>
      </c>
      <c r="AO14" s="256" t="s">
        <v>38</v>
      </c>
      <c r="AP14" s="257" t="s">
        <v>48</v>
      </c>
      <c r="AQ14" s="258" t="s">
        <v>38</v>
      </c>
      <c r="AR14" s="255" t="s">
        <v>47</v>
      </c>
      <c r="AS14" s="256" t="s">
        <v>38</v>
      </c>
      <c r="AT14" s="256" t="s">
        <v>38</v>
      </c>
      <c r="AU14" s="256" t="s">
        <v>38</v>
      </c>
      <c r="AV14" s="256" t="s">
        <v>38</v>
      </c>
      <c r="AW14" s="257" t="s">
        <v>48</v>
      </c>
      <c r="AX14" s="259" t="s">
        <v>38</v>
      </c>
      <c r="AY14" s="476"/>
      <c r="AZ14" s="476"/>
      <c r="BA14" s="476"/>
    </row>
    <row r="15" spans="1:53" ht="16.5" customHeight="1" x14ac:dyDescent="0.15">
      <c r="A15" s="39" t="s">
        <v>47</v>
      </c>
      <c r="B15" s="13" t="s">
        <v>40</v>
      </c>
      <c r="C15" s="13" t="s">
        <v>38</v>
      </c>
      <c r="D15" s="13" t="s">
        <v>38</v>
      </c>
      <c r="E15" s="13" t="s">
        <v>38</v>
      </c>
      <c r="F15" s="14" t="s">
        <v>49</v>
      </c>
      <c r="G15" s="23" t="s">
        <v>38</v>
      </c>
      <c r="H15" s="21"/>
      <c r="I15" s="15">
        <v>320000</v>
      </c>
      <c r="J15" s="16">
        <v>0</v>
      </c>
      <c r="K15" s="16">
        <v>0</v>
      </c>
      <c r="L15" s="16">
        <v>320000</v>
      </c>
      <c r="M15" s="214">
        <v>374760</v>
      </c>
      <c r="N15" s="80">
        <v>374760</v>
      </c>
      <c r="O15" s="16">
        <v>0</v>
      </c>
      <c r="P15" s="16">
        <v>0</v>
      </c>
      <c r="Q15" s="214">
        <v>54760</v>
      </c>
      <c r="R15" s="224">
        <f t="shared" si="0"/>
        <v>117.1125</v>
      </c>
      <c r="S15" s="225">
        <f t="shared" si="1"/>
        <v>100</v>
      </c>
      <c r="T15" s="226">
        <f>IF(OR(N15="", N64="", N64=0), "", N15/N$64*100)</f>
        <v>0.24780987869522608</v>
      </c>
      <c r="U15" s="242">
        <v>1303000</v>
      </c>
      <c r="V15" s="214">
        <v>0</v>
      </c>
      <c r="W15" s="214">
        <v>0</v>
      </c>
      <c r="X15" s="214">
        <v>1303000</v>
      </c>
      <c r="Y15" s="243">
        <v>272000</v>
      </c>
      <c r="Z15" s="85">
        <v>272000</v>
      </c>
      <c r="AA15" s="243">
        <v>0</v>
      </c>
      <c r="AB15" s="243">
        <v>0</v>
      </c>
      <c r="AC15" s="224">
        <f t="shared" si="2"/>
        <v>20.874904067536455</v>
      </c>
      <c r="AD15" s="225">
        <f t="shared" si="3"/>
        <v>100</v>
      </c>
      <c r="AE15" s="226">
        <f>IF(OR(Z15="", Z64="", Z64=0), "", Z15/Z$64*100)</f>
        <v>0.17559291756812434</v>
      </c>
      <c r="AF15" s="18">
        <v>102760</v>
      </c>
      <c r="AG15" s="17">
        <f t="shared" si="4"/>
        <v>37.779411764705884</v>
      </c>
      <c r="AH15" s="20">
        <f t="shared" si="5"/>
        <v>7.2216961127101742E-2</v>
      </c>
      <c r="AI15" s="24">
        <f t="shared" si="6"/>
        <v>102760</v>
      </c>
      <c r="AJ15" s="260" t="s">
        <v>38</v>
      </c>
      <c r="AK15" s="261" t="s">
        <v>47</v>
      </c>
      <c r="AL15" s="262" t="s">
        <v>40</v>
      </c>
      <c r="AM15" s="262" t="s">
        <v>38</v>
      </c>
      <c r="AN15" s="262" t="s">
        <v>38</v>
      </c>
      <c r="AO15" s="262" t="s">
        <v>38</v>
      </c>
      <c r="AP15" s="263" t="s">
        <v>49</v>
      </c>
      <c r="AQ15" s="264" t="s">
        <v>38</v>
      </c>
      <c r="AR15" s="261" t="s">
        <v>47</v>
      </c>
      <c r="AS15" s="262" t="s">
        <v>40</v>
      </c>
      <c r="AT15" s="262" t="s">
        <v>38</v>
      </c>
      <c r="AU15" s="262" t="s">
        <v>38</v>
      </c>
      <c r="AV15" s="262" t="s">
        <v>38</v>
      </c>
      <c r="AW15" s="263" t="s">
        <v>49</v>
      </c>
      <c r="AX15" s="265" t="s">
        <v>38</v>
      </c>
      <c r="AY15" s="477"/>
      <c r="AZ15" s="477"/>
      <c r="BA15" s="477"/>
    </row>
    <row r="16" spans="1:53" ht="16.5" customHeight="1" x14ac:dyDescent="0.15">
      <c r="A16" s="39" t="s">
        <v>47</v>
      </c>
      <c r="B16" s="13" t="s">
        <v>40</v>
      </c>
      <c r="C16" s="13" t="s">
        <v>40</v>
      </c>
      <c r="D16" s="13" t="s">
        <v>38</v>
      </c>
      <c r="E16" s="13" t="s">
        <v>38</v>
      </c>
      <c r="F16" s="14" t="s">
        <v>50</v>
      </c>
      <c r="G16" s="23" t="s">
        <v>38</v>
      </c>
      <c r="H16" s="21"/>
      <c r="I16" s="15">
        <v>320000</v>
      </c>
      <c r="J16" s="16">
        <v>0</v>
      </c>
      <c r="K16" s="16">
        <v>0</v>
      </c>
      <c r="L16" s="16">
        <v>320000</v>
      </c>
      <c r="M16" s="214">
        <v>374760</v>
      </c>
      <c r="N16" s="80">
        <v>374760</v>
      </c>
      <c r="O16" s="16">
        <v>0</v>
      </c>
      <c r="P16" s="16">
        <v>0</v>
      </c>
      <c r="Q16" s="214">
        <v>54760</v>
      </c>
      <c r="R16" s="224">
        <f t="shared" si="0"/>
        <v>117.1125</v>
      </c>
      <c r="S16" s="225">
        <f t="shared" si="1"/>
        <v>100</v>
      </c>
      <c r="T16" s="226">
        <f>IF(OR(N16="", N64="", N64=0), "", N16/N$64*100)</f>
        <v>0.24780987869522608</v>
      </c>
      <c r="U16" s="242">
        <v>1303000</v>
      </c>
      <c r="V16" s="214">
        <v>0</v>
      </c>
      <c r="W16" s="214">
        <v>0</v>
      </c>
      <c r="X16" s="214">
        <v>1303000</v>
      </c>
      <c r="Y16" s="243">
        <v>272000</v>
      </c>
      <c r="Z16" s="85">
        <v>272000</v>
      </c>
      <c r="AA16" s="243">
        <v>0</v>
      </c>
      <c r="AB16" s="243">
        <v>0</v>
      </c>
      <c r="AC16" s="224">
        <f t="shared" si="2"/>
        <v>20.874904067536455</v>
      </c>
      <c r="AD16" s="225">
        <f t="shared" si="3"/>
        <v>100</v>
      </c>
      <c r="AE16" s="226">
        <f>IF(OR(Z16="", Z64="", Z64=0), "", Z16/Z$64*100)</f>
        <v>0.17559291756812434</v>
      </c>
      <c r="AF16" s="18">
        <v>102760</v>
      </c>
      <c r="AG16" s="17">
        <f t="shared" si="4"/>
        <v>37.779411764705884</v>
      </c>
      <c r="AH16" s="20">
        <f t="shared" si="5"/>
        <v>7.2216961127101742E-2</v>
      </c>
      <c r="AI16" s="24">
        <f t="shared" si="6"/>
        <v>102760</v>
      </c>
      <c r="AJ16" s="260" t="s">
        <v>38</v>
      </c>
      <c r="AK16" s="261" t="s">
        <v>47</v>
      </c>
      <c r="AL16" s="262" t="s">
        <v>40</v>
      </c>
      <c r="AM16" s="262" t="s">
        <v>40</v>
      </c>
      <c r="AN16" s="262" t="s">
        <v>38</v>
      </c>
      <c r="AO16" s="262" t="s">
        <v>38</v>
      </c>
      <c r="AP16" s="263" t="s">
        <v>50</v>
      </c>
      <c r="AQ16" s="264" t="s">
        <v>38</v>
      </c>
      <c r="AR16" s="261" t="s">
        <v>47</v>
      </c>
      <c r="AS16" s="262" t="s">
        <v>40</v>
      </c>
      <c r="AT16" s="262" t="s">
        <v>40</v>
      </c>
      <c r="AU16" s="262" t="s">
        <v>38</v>
      </c>
      <c r="AV16" s="262" t="s">
        <v>38</v>
      </c>
      <c r="AW16" s="263" t="s">
        <v>50</v>
      </c>
      <c r="AX16" s="265" t="s">
        <v>38</v>
      </c>
      <c r="AY16" s="477"/>
      <c r="AZ16" s="477"/>
      <c r="BA16" s="477"/>
    </row>
    <row r="17" spans="1:53" ht="16.5" customHeight="1" x14ac:dyDescent="0.15">
      <c r="A17" s="39" t="s">
        <v>47</v>
      </c>
      <c r="B17" s="13" t="s">
        <v>40</v>
      </c>
      <c r="C17" s="13" t="s">
        <v>40</v>
      </c>
      <c r="D17" s="13" t="s">
        <v>40</v>
      </c>
      <c r="E17" s="13" t="s">
        <v>38</v>
      </c>
      <c r="F17" s="129" t="s">
        <v>51</v>
      </c>
      <c r="G17" s="23" t="s">
        <v>38</v>
      </c>
      <c r="H17" s="21"/>
      <c r="I17" s="15">
        <v>320000</v>
      </c>
      <c r="J17" s="16">
        <v>0</v>
      </c>
      <c r="K17" s="16">
        <v>0</v>
      </c>
      <c r="L17" s="16">
        <v>320000</v>
      </c>
      <c r="M17" s="214">
        <v>374760</v>
      </c>
      <c r="N17" s="80">
        <v>374760</v>
      </c>
      <c r="O17" s="16">
        <v>0</v>
      </c>
      <c r="P17" s="16">
        <v>0</v>
      </c>
      <c r="Q17" s="214">
        <v>54760</v>
      </c>
      <c r="R17" s="224">
        <f t="shared" si="0"/>
        <v>117.1125</v>
      </c>
      <c r="S17" s="225">
        <f t="shared" si="1"/>
        <v>100</v>
      </c>
      <c r="T17" s="226">
        <f>IF(OR(N17="", N64="", N64=0), "", N17/N$64*100)</f>
        <v>0.24780987869522608</v>
      </c>
      <c r="U17" s="242">
        <v>1303000</v>
      </c>
      <c r="V17" s="214">
        <v>0</v>
      </c>
      <c r="W17" s="214">
        <v>0</v>
      </c>
      <c r="X17" s="214">
        <v>1303000</v>
      </c>
      <c r="Y17" s="243">
        <v>272000</v>
      </c>
      <c r="Z17" s="85">
        <v>272000</v>
      </c>
      <c r="AA17" s="243">
        <v>0</v>
      </c>
      <c r="AB17" s="243">
        <v>0</v>
      </c>
      <c r="AC17" s="224">
        <f t="shared" si="2"/>
        <v>20.874904067536455</v>
      </c>
      <c r="AD17" s="225">
        <f t="shared" si="3"/>
        <v>100</v>
      </c>
      <c r="AE17" s="226">
        <f>IF(OR(Z17="", Z64="", Z64=0), "", Z17/Z$64*100)</f>
        <v>0.17559291756812434</v>
      </c>
      <c r="AF17" s="18">
        <v>102760</v>
      </c>
      <c r="AG17" s="17">
        <f t="shared" si="4"/>
        <v>37.779411764705884</v>
      </c>
      <c r="AH17" s="20">
        <f t="shared" si="5"/>
        <v>7.2216961127101742E-2</v>
      </c>
      <c r="AI17" s="24">
        <f t="shared" si="6"/>
        <v>102760</v>
      </c>
      <c r="AJ17" s="260" t="s">
        <v>38</v>
      </c>
      <c r="AK17" s="261" t="s">
        <v>47</v>
      </c>
      <c r="AL17" s="262" t="s">
        <v>40</v>
      </c>
      <c r="AM17" s="262" t="s">
        <v>40</v>
      </c>
      <c r="AN17" s="262" t="s">
        <v>40</v>
      </c>
      <c r="AO17" s="262" t="s">
        <v>38</v>
      </c>
      <c r="AP17" s="263" t="s">
        <v>51</v>
      </c>
      <c r="AQ17" s="264" t="s">
        <v>38</v>
      </c>
      <c r="AR17" s="261" t="s">
        <v>47</v>
      </c>
      <c r="AS17" s="262" t="s">
        <v>40</v>
      </c>
      <c r="AT17" s="262" t="s">
        <v>40</v>
      </c>
      <c r="AU17" s="262" t="s">
        <v>40</v>
      </c>
      <c r="AV17" s="262" t="s">
        <v>38</v>
      </c>
      <c r="AW17" s="263" t="s">
        <v>51</v>
      </c>
      <c r="AX17" s="265" t="s">
        <v>38</v>
      </c>
      <c r="AY17" s="477"/>
      <c r="AZ17" s="477"/>
      <c r="BA17" s="477"/>
    </row>
    <row r="18" spans="1:53" s="115" customFormat="1" ht="16.5" customHeight="1" thickBot="1" x14ac:dyDescent="0.2">
      <c r="A18" s="116" t="s">
        <v>47</v>
      </c>
      <c r="B18" s="117" t="s">
        <v>40</v>
      </c>
      <c r="C18" s="117" t="s">
        <v>40</v>
      </c>
      <c r="D18" s="117" t="s">
        <v>40</v>
      </c>
      <c r="E18" s="117" t="s">
        <v>52</v>
      </c>
      <c r="F18" s="118" t="s">
        <v>53</v>
      </c>
      <c r="G18" s="119" t="s">
        <v>46</v>
      </c>
      <c r="H18" s="120"/>
      <c r="I18" s="121">
        <v>320000</v>
      </c>
      <c r="J18" s="122">
        <v>0</v>
      </c>
      <c r="K18" s="122">
        <v>0</v>
      </c>
      <c r="L18" s="122">
        <v>320000</v>
      </c>
      <c r="M18" s="215">
        <v>374760</v>
      </c>
      <c r="N18" s="123">
        <v>374760</v>
      </c>
      <c r="O18" s="122">
        <v>0</v>
      </c>
      <c r="P18" s="122">
        <v>0</v>
      </c>
      <c r="Q18" s="215">
        <v>54760</v>
      </c>
      <c r="R18" s="227">
        <f t="shared" si="0"/>
        <v>117.1125</v>
      </c>
      <c r="S18" s="228">
        <f t="shared" si="1"/>
        <v>100</v>
      </c>
      <c r="T18" s="229">
        <f>IF(OR(N18="", N64="", N64=0), "", N18/N$64*100)</f>
        <v>0.24780987869522608</v>
      </c>
      <c r="U18" s="244">
        <v>1303000</v>
      </c>
      <c r="V18" s="215">
        <v>0</v>
      </c>
      <c r="W18" s="215">
        <v>0</v>
      </c>
      <c r="X18" s="215">
        <v>1303000</v>
      </c>
      <c r="Y18" s="245">
        <v>272000</v>
      </c>
      <c r="Z18" s="126">
        <v>272000</v>
      </c>
      <c r="AA18" s="245">
        <v>0</v>
      </c>
      <c r="AB18" s="245">
        <v>0</v>
      </c>
      <c r="AC18" s="227">
        <f t="shared" si="2"/>
        <v>20.874904067536455</v>
      </c>
      <c r="AD18" s="228">
        <f t="shared" si="3"/>
        <v>100</v>
      </c>
      <c r="AE18" s="229">
        <f>IF(OR(Z18="", Z64="", Z64=0), "", Z18/Z$64*100)</f>
        <v>0.17559291756812434</v>
      </c>
      <c r="AF18" s="127">
        <v>102760</v>
      </c>
      <c r="AG18" s="124">
        <f t="shared" si="4"/>
        <v>37.779411764705884</v>
      </c>
      <c r="AH18" s="125">
        <f t="shared" si="5"/>
        <v>7.2216961127101742E-2</v>
      </c>
      <c r="AI18" s="128">
        <f t="shared" si="6"/>
        <v>102760</v>
      </c>
      <c r="AJ18" s="266" t="s">
        <v>38</v>
      </c>
      <c r="AK18" s="267" t="s">
        <v>47</v>
      </c>
      <c r="AL18" s="268" t="s">
        <v>40</v>
      </c>
      <c r="AM18" s="268" t="s">
        <v>40</v>
      </c>
      <c r="AN18" s="268" t="s">
        <v>40</v>
      </c>
      <c r="AO18" s="268" t="s">
        <v>52</v>
      </c>
      <c r="AP18" s="269" t="s">
        <v>53</v>
      </c>
      <c r="AQ18" s="270" t="s">
        <v>46</v>
      </c>
      <c r="AR18" s="267" t="s">
        <v>47</v>
      </c>
      <c r="AS18" s="268" t="s">
        <v>40</v>
      </c>
      <c r="AT18" s="268" t="s">
        <v>40</v>
      </c>
      <c r="AU18" s="268" t="s">
        <v>40</v>
      </c>
      <c r="AV18" s="268" t="s">
        <v>52</v>
      </c>
      <c r="AW18" s="269" t="s">
        <v>53</v>
      </c>
      <c r="AX18" s="271" t="s">
        <v>46</v>
      </c>
      <c r="AY18" s="478"/>
      <c r="AZ18" s="478"/>
      <c r="BA18" s="478"/>
    </row>
    <row r="19" spans="1:53" ht="16.5" customHeight="1" x14ac:dyDescent="0.15">
      <c r="A19" s="28" t="s">
        <v>54</v>
      </c>
      <c r="B19" s="29" t="s">
        <v>38</v>
      </c>
      <c r="C19" s="29" t="s">
        <v>38</v>
      </c>
      <c r="D19" s="29" t="s">
        <v>38</v>
      </c>
      <c r="E19" s="29" t="s">
        <v>38</v>
      </c>
      <c r="F19" s="30" t="s">
        <v>55</v>
      </c>
      <c r="G19" s="31" t="s">
        <v>38</v>
      </c>
      <c r="H19" s="32"/>
      <c r="I19" s="33">
        <v>12698000</v>
      </c>
      <c r="J19" s="34">
        <v>167279000</v>
      </c>
      <c r="K19" s="34">
        <v>7349000</v>
      </c>
      <c r="L19" s="34">
        <v>187326000</v>
      </c>
      <c r="M19" s="213">
        <v>147432618</v>
      </c>
      <c r="N19" s="79">
        <v>147432618</v>
      </c>
      <c r="O19" s="34">
        <v>0</v>
      </c>
      <c r="P19" s="34">
        <v>0</v>
      </c>
      <c r="Q19" s="213">
        <v>-39893382</v>
      </c>
      <c r="R19" s="221">
        <f t="shared" si="0"/>
        <v>78.703766695493414</v>
      </c>
      <c r="S19" s="222">
        <f t="shared" si="1"/>
        <v>100</v>
      </c>
      <c r="T19" s="223">
        <f>IF(OR(N19="", N64="", N64=0), "", N19/N$64*100)</f>
        <v>97.4897512602722</v>
      </c>
      <c r="U19" s="240">
        <v>87717000</v>
      </c>
      <c r="V19" s="213">
        <v>70402000</v>
      </c>
      <c r="W19" s="213">
        <v>0</v>
      </c>
      <c r="X19" s="213">
        <v>158119000</v>
      </c>
      <c r="Y19" s="241">
        <v>150600389</v>
      </c>
      <c r="Z19" s="84">
        <v>150600389</v>
      </c>
      <c r="AA19" s="241">
        <v>0</v>
      </c>
      <c r="AB19" s="241">
        <v>0</v>
      </c>
      <c r="AC19" s="221">
        <f t="shared" si="2"/>
        <v>95.244966765537356</v>
      </c>
      <c r="AD19" s="222">
        <f t="shared" si="3"/>
        <v>100</v>
      </c>
      <c r="AE19" s="223">
        <f>IF(OR(Z19="", Z64="", Z64=0), "", Z19/Z$64*100)</f>
        <v>97.221917983104632</v>
      </c>
      <c r="AF19" s="37">
        <v>-3167771</v>
      </c>
      <c r="AG19" s="35">
        <f t="shared" si="4"/>
        <v>-2.1034281657798375</v>
      </c>
      <c r="AH19" s="36">
        <f t="shared" si="5"/>
        <v>0.26783327716756844</v>
      </c>
      <c r="AI19" s="38">
        <f t="shared" si="6"/>
        <v>-3167771</v>
      </c>
      <c r="AJ19" s="254" t="s">
        <v>38</v>
      </c>
      <c r="AK19" s="255" t="s">
        <v>54</v>
      </c>
      <c r="AL19" s="256" t="s">
        <v>38</v>
      </c>
      <c r="AM19" s="256" t="s">
        <v>38</v>
      </c>
      <c r="AN19" s="256" t="s">
        <v>38</v>
      </c>
      <c r="AO19" s="256" t="s">
        <v>38</v>
      </c>
      <c r="AP19" s="257" t="s">
        <v>55</v>
      </c>
      <c r="AQ19" s="258" t="s">
        <v>38</v>
      </c>
      <c r="AR19" s="255" t="s">
        <v>54</v>
      </c>
      <c r="AS19" s="256" t="s">
        <v>38</v>
      </c>
      <c r="AT19" s="256" t="s">
        <v>38</v>
      </c>
      <c r="AU19" s="256" t="s">
        <v>38</v>
      </c>
      <c r="AV19" s="256" t="s">
        <v>38</v>
      </c>
      <c r="AW19" s="257" t="s">
        <v>55</v>
      </c>
      <c r="AX19" s="259" t="s">
        <v>38</v>
      </c>
      <c r="AY19" s="476"/>
      <c r="AZ19" s="476"/>
      <c r="BA19" s="476"/>
    </row>
    <row r="20" spans="1:53" ht="16.5" customHeight="1" x14ac:dyDescent="0.15">
      <c r="A20" s="39" t="s">
        <v>54</v>
      </c>
      <c r="B20" s="13" t="s">
        <v>56</v>
      </c>
      <c r="C20" s="13" t="s">
        <v>38</v>
      </c>
      <c r="D20" s="13" t="s">
        <v>38</v>
      </c>
      <c r="E20" s="13" t="s">
        <v>38</v>
      </c>
      <c r="F20" s="14" t="s">
        <v>57</v>
      </c>
      <c r="G20" s="23" t="s">
        <v>38</v>
      </c>
      <c r="H20" s="21"/>
      <c r="I20" s="15">
        <v>2772000</v>
      </c>
      <c r="J20" s="16">
        <v>0</v>
      </c>
      <c r="K20" s="16">
        <v>0</v>
      </c>
      <c r="L20" s="16">
        <v>2772000</v>
      </c>
      <c r="M20" s="214">
        <v>2772000</v>
      </c>
      <c r="N20" s="80">
        <v>2772000</v>
      </c>
      <c r="O20" s="16">
        <v>0</v>
      </c>
      <c r="P20" s="16">
        <v>0</v>
      </c>
      <c r="Q20" s="214">
        <v>0</v>
      </c>
      <c r="R20" s="224">
        <f t="shared" si="0"/>
        <v>100</v>
      </c>
      <c r="S20" s="225">
        <f t="shared" si="1"/>
        <v>100</v>
      </c>
      <c r="T20" s="226">
        <f>IF(OR(N20="", N64="", N64=0), "", N20/N$64*100)</f>
        <v>1.8329837329041703</v>
      </c>
      <c r="U20" s="242">
        <v>0</v>
      </c>
      <c r="V20" s="214">
        <v>751000</v>
      </c>
      <c r="W20" s="214">
        <v>0</v>
      </c>
      <c r="X20" s="214">
        <v>751000</v>
      </c>
      <c r="Y20" s="243">
        <v>728000</v>
      </c>
      <c r="Z20" s="85">
        <v>728000</v>
      </c>
      <c r="AA20" s="243">
        <v>0</v>
      </c>
      <c r="AB20" s="243">
        <v>0</v>
      </c>
      <c r="AC20" s="224">
        <f t="shared" si="2"/>
        <v>96.937416777629821</v>
      </c>
      <c r="AD20" s="225">
        <f t="shared" si="3"/>
        <v>100</v>
      </c>
      <c r="AE20" s="226">
        <f>IF(OR(Z20="", Z64="", Z64=0), "", Z20/Z$64*100)</f>
        <v>0.46996927937350924</v>
      </c>
      <c r="AF20" s="18">
        <v>2044000</v>
      </c>
      <c r="AG20" s="17">
        <f t="shared" si="4"/>
        <v>280.76923076923077</v>
      </c>
      <c r="AH20" s="20">
        <f t="shared" si="5"/>
        <v>1.363014453530661</v>
      </c>
      <c r="AI20" s="24">
        <f t="shared" si="6"/>
        <v>2044000</v>
      </c>
      <c r="AJ20" s="260" t="s">
        <v>38</v>
      </c>
      <c r="AK20" s="261" t="s">
        <v>54</v>
      </c>
      <c r="AL20" s="262" t="s">
        <v>56</v>
      </c>
      <c r="AM20" s="262" t="s">
        <v>38</v>
      </c>
      <c r="AN20" s="262" t="s">
        <v>38</v>
      </c>
      <c r="AO20" s="262" t="s">
        <v>38</v>
      </c>
      <c r="AP20" s="263" t="s">
        <v>57</v>
      </c>
      <c r="AQ20" s="264" t="s">
        <v>38</v>
      </c>
      <c r="AR20" s="261" t="s">
        <v>54</v>
      </c>
      <c r="AS20" s="262" t="s">
        <v>56</v>
      </c>
      <c r="AT20" s="262" t="s">
        <v>38</v>
      </c>
      <c r="AU20" s="262" t="s">
        <v>38</v>
      </c>
      <c r="AV20" s="262" t="s">
        <v>38</v>
      </c>
      <c r="AW20" s="263" t="s">
        <v>57</v>
      </c>
      <c r="AX20" s="265" t="s">
        <v>38</v>
      </c>
      <c r="AY20" s="477"/>
      <c r="AZ20" s="477"/>
      <c r="BA20" s="477"/>
    </row>
    <row r="21" spans="1:53" ht="16.5" customHeight="1" thickBot="1" x14ac:dyDescent="0.2">
      <c r="A21" s="40" t="s">
        <v>54</v>
      </c>
      <c r="B21" s="41" t="s">
        <v>56</v>
      </c>
      <c r="C21" s="41" t="s">
        <v>40</v>
      </c>
      <c r="D21" s="41" t="s">
        <v>38</v>
      </c>
      <c r="E21" s="41" t="s">
        <v>38</v>
      </c>
      <c r="F21" s="42" t="s">
        <v>58</v>
      </c>
      <c r="G21" s="43" t="s">
        <v>38</v>
      </c>
      <c r="H21" s="44"/>
      <c r="I21" s="45">
        <v>2772000</v>
      </c>
      <c r="J21" s="46">
        <v>0</v>
      </c>
      <c r="K21" s="46">
        <v>0</v>
      </c>
      <c r="L21" s="46">
        <v>2772000</v>
      </c>
      <c r="M21" s="215">
        <v>2772000</v>
      </c>
      <c r="N21" s="81">
        <v>2772000</v>
      </c>
      <c r="O21" s="46">
        <v>0</v>
      </c>
      <c r="P21" s="46">
        <v>0</v>
      </c>
      <c r="Q21" s="215">
        <v>0</v>
      </c>
      <c r="R21" s="227">
        <f t="shared" si="0"/>
        <v>100</v>
      </c>
      <c r="S21" s="228">
        <f t="shared" si="1"/>
        <v>100</v>
      </c>
      <c r="T21" s="229">
        <f>IF(OR(N21="", N64="", N64=0), "", N21/N$64*100)</f>
        <v>1.8329837329041703</v>
      </c>
      <c r="U21" s="244">
        <v>0</v>
      </c>
      <c r="V21" s="215">
        <v>751000</v>
      </c>
      <c r="W21" s="215">
        <v>0</v>
      </c>
      <c r="X21" s="215">
        <v>751000</v>
      </c>
      <c r="Y21" s="245">
        <v>728000</v>
      </c>
      <c r="Z21" s="86">
        <v>728000</v>
      </c>
      <c r="AA21" s="245">
        <v>0</v>
      </c>
      <c r="AB21" s="245">
        <v>0</v>
      </c>
      <c r="AC21" s="227">
        <f t="shared" si="2"/>
        <v>96.937416777629821</v>
      </c>
      <c r="AD21" s="228">
        <f t="shared" si="3"/>
        <v>100</v>
      </c>
      <c r="AE21" s="229">
        <f>IF(OR(Z21="", Z64="", Z64=0), "", Z21/Z$64*100)</f>
        <v>0.46996927937350924</v>
      </c>
      <c r="AF21" s="49">
        <v>2044000</v>
      </c>
      <c r="AG21" s="47">
        <f t="shared" si="4"/>
        <v>280.76923076923077</v>
      </c>
      <c r="AH21" s="48">
        <f t="shared" si="5"/>
        <v>1.363014453530661</v>
      </c>
      <c r="AI21" s="50">
        <f t="shared" si="6"/>
        <v>2044000</v>
      </c>
      <c r="AJ21" s="266" t="s">
        <v>38</v>
      </c>
      <c r="AK21" s="267" t="s">
        <v>54</v>
      </c>
      <c r="AL21" s="268" t="s">
        <v>56</v>
      </c>
      <c r="AM21" s="268" t="s">
        <v>40</v>
      </c>
      <c r="AN21" s="268" t="s">
        <v>38</v>
      </c>
      <c r="AO21" s="268" t="s">
        <v>38</v>
      </c>
      <c r="AP21" s="269" t="s">
        <v>58</v>
      </c>
      <c r="AQ21" s="270" t="s">
        <v>38</v>
      </c>
      <c r="AR21" s="267" t="s">
        <v>54</v>
      </c>
      <c r="AS21" s="268" t="s">
        <v>56</v>
      </c>
      <c r="AT21" s="268" t="s">
        <v>40</v>
      </c>
      <c r="AU21" s="268" t="s">
        <v>38</v>
      </c>
      <c r="AV21" s="268" t="s">
        <v>38</v>
      </c>
      <c r="AW21" s="269" t="s">
        <v>58</v>
      </c>
      <c r="AX21" s="271" t="s">
        <v>38</v>
      </c>
      <c r="AY21" s="478"/>
      <c r="AZ21" s="478"/>
      <c r="BA21" s="478"/>
    </row>
    <row r="22" spans="1:53" ht="16.5" customHeight="1" x14ac:dyDescent="0.15">
      <c r="A22" s="28" t="s">
        <v>54</v>
      </c>
      <c r="B22" s="29" t="s">
        <v>56</v>
      </c>
      <c r="C22" s="29" t="s">
        <v>40</v>
      </c>
      <c r="D22" s="29" t="s">
        <v>59</v>
      </c>
      <c r="E22" s="29" t="s">
        <v>38</v>
      </c>
      <c r="F22" s="30" t="s">
        <v>60</v>
      </c>
      <c r="G22" s="31" t="s">
        <v>38</v>
      </c>
      <c r="H22" s="32"/>
      <c r="I22" s="33">
        <v>2772000</v>
      </c>
      <c r="J22" s="34">
        <v>0</v>
      </c>
      <c r="K22" s="34">
        <v>0</v>
      </c>
      <c r="L22" s="34">
        <v>2772000</v>
      </c>
      <c r="M22" s="213">
        <v>2772000</v>
      </c>
      <c r="N22" s="79">
        <v>2772000</v>
      </c>
      <c r="O22" s="34">
        <v>0</v>
      </c>
      <c r="P22" s="34">
        <v>0</v>
      </c>
      <c r="Q22" s="213">
        <v>0</v>
      </c>
      <c r="R22" s="221">
        <f t="shared" si="0"/>
        <v>100</v>
      </c>
      <c r="S22" s="222">
        <f t="shared" si="1"/>
        <v>100</v>
      </c>
      <c r="T22" s="223">
        <f>IF(OR(N22="", N64="", N64=0), "", N22/N$64*100)</f>
        <v>1.8329837329041703</v>
      </c>
      <c r="U22" s="240" t="s">
        <v>38</v>
      </c>
      <c r="V22" s="213" t="s">
        <v>38</v>
      </c>
      <c r="W22" s="213" t="s">
        <v>38</v>
      </c>
      <c r="X22" s="213" t="s">
        <v>38</v>
      </c>
      <c r="Y22" s="241" t="s">
        <v>38</v>
      </c>
      <c r="Z22" s="84">
        <v>0</v>
      </c>
      <c r="AA22" s="241" t="s">
        <v>38</v>
      </c>
      <c r="AB22" s="241" t="s">
        <v>38</v>
      </c>
      <c r="AC22" s="221" t="str">
        <f t="shared" si="2"/>
        <v/>
      </c>
      <c r="AD22" s="222" t="str">
        <f t="shared" si="3"/>
        <v/>
      </c>
      <c r="AE22" s="223">
        <f>IF(OR(Z22="", Z64="", Z64=0), "", Z22/Z$64*100)</f>
        <v>0</v>
      </c>
      <c r="AF22" s="37">
        <v>2772000</v>
      </c>
      <c r="AG22" s="35" t="str">
        <f t="shared" si="4"/>
        <v>皆増</v>
      </c>
      <c r="AH22" s="36">
        <f t="shared" si="5"/>
        <v>1.8329837329041703</v>
      </c>
      <c r="AI22" s="38">
        <f t="shared" si="6"/>
        <v>2772000</v>
      </c>
      <c r="AJ22" s="254" t="s">
        <v>38</v>
      </c>
      <c r="AK22" s="255" t="s">
        <v>54</v>
      </c>
      <c r="AL22" s="256" t="s">
        <v>56</v>
      </c>
      <c r="AM22" s="256" t="s">
        <v>40</v>
      </c>
      <c r="AN22" s="256" t="s">
        <v>59</v>
      </c>
      <c r="AO22" s="256" t="s">
        <v>38</v>
      </c>
      <c r="AP22" s="257" t="s">
        <v>60</v>
      </c>
      <c r="AQ22" s="258" t="s">
        <v>38</v>
      </c>
      <c r="AR22" s="255" t="s">
        <v>38</v>
      </c>
      <c r="AS22" s="256" t="s">
        <v>38</v>
      </c>
      <c r="AT22" s="256" t="s">
        <v>38</v>
      </c>
      <c r="AU22" s="256" t="s">
        <v>38</v>
      </c>
      <c r="AV22" s="256" t="s">
        <v>38</v>
      </c>
      <c r="AW22" s="257" t="s">
        <v>38</v>
      </c>
      <c r="AX22" s="259" t="s">
        <v>38</v>
      </c>
      <c r="AY22" s="476"/>
      <c r="AZ22" s="476"/>
      <c r="BA22" s="476"/>
    </row>
    <row r="23" spans="1:53" s="115" customFormat="1" ht="16.5" customHeight="1" thickBot="1" x14ac:dyDescent="0.2">
      <c r="A23" s="116" t="s">
        <v>54</v>
      </c>
      <c r="B23" s="117" t="s">
        <v>56</v>
      </c>
      <c r="C23" s="117" t="s">
        <v>40</v>
      </c>
      <c r="D23" s="117" t="s">
        <v>59</v>
      </c>
      <c r="E23" s="117" t="s">
        <v>61</v>
      </c>
      <c r="F23" s="118" t="s">
        <v>60</v>
      </c>
      <c r="G23" s="119" t="s">
        <v>46</v>
      </c>
      <c r="H23" s="120" t="s">
        <v>139</v>
      </c>
      <c r="I23" s="121">
        <v>320000</v>
      </c>
      <c r="J23" s="122">
        <v>0</v>
      </c>
      <c r="K23" s="122">
        <v>0</v>
      </c>
      <c r="L23" s="122">
        <v>320000</v>
      </c>
      <c r="M23" s="215">
        <v>374760</v>
      </c>
      <c r="N23" s="123">
        <v>374760</v>
      </c>
      <c r="O23" s="122">
        <v>0</v>
      </c>
      <c r="P23" s="122">
        <v>0</v>
      </c>
      <c r="Q23" s="215">
        <v>54760</v>
      </c>
      <c r="R23" s="227">
        <f t="shared" ref="R23" si="7">IF(OR(N23="", L23="", L23=0), "", N23/L23*100)</f>
        <v>117.1125</v>
      </c>
      <c r="S23" s="228">
        <f t="shared" ref="S23" si="8">IF(OR(N23="", M23="", M23=0), "", N23/M23*100)</f>
        <v>100</v>
      </c>
      <c r="T23" s="229">
        <f>IF(OR(N23="", N69="", N69=0), "", N23/N$64*100)</f>
        <v>0.24780987869522608</v>
      </c>
      <c r="U23" s="244">
        <v>1303000</v>
      </c>
      <c r="V23" s="215">
        <v>0</v>
      </c>
      <c r="W23" s="215">
        <v>0</v>
      </c>
      <c r="X23" s="215">
        <v>1303000</v>
      </c>
      <c r="Y23" s="245">
        <v>272000</v>
      </c>
      <c r="Z23" s="126">
        <v>272000</v>
      </c>
      <c r="AA23" s="245">
        <v>0</v>
      </c>
      <c r="AB23" s="245">
        <v>0</v>
      </c>
      <c r="AC23" s="227">
        <f t="shared" si="2"/>
        <v>20.874904067536455</v>
      </c>
      <c r="AD23" s="228">
        <f t="shared" si="3"/>
        <v>100</v>
      </c>
      <c r="AE23" s="229">
        <f>IF(OR(Z23="", Z69="", Z69=0), "", Z23/Z$64*100)</f>
        <v>0.17559291756812434</v>
      </c>
      <c r="AF23" s="127">
        <v>102760</v>
      </c>
      <c r="AG23" s="124">
        <f t="shared" si="4"/>
        <v>37.779411764705884</v>
      </c>
      <c r="AH23" s="125">
        <f t="shared" ref="AH23" si="9">IF(T23="", IF(AE23="", "", 0-AE23), IF(AE23="", T23, T23-AE23))</f>
        <v>7.2216961127101742E-2</v>
      </c>
      <c r="AI23" s="128">
        <f t="shared" si="6"/>
        <v>102760</v>
      </c>
      <c r="AJ23" s="266" t="s">
        <v>38</v>
      </c>
      <c r="AK23" s="267" t="s">
        <v>54</v>
      </c>
      <c r="AL23" s="268" t="s">
        <v>56</v>
      </c>
      <c r="AM23" s="268" t="s">
        <v>40</v>
      </c>
      <c r="AN23" s="268" t="s">
        <v>59</v>
      </c>
      <c r="AO23" s="268" t="s">
        <v>61</v>
      </c>
      <c r="AP23" s="269" t="s">
        <v>60</v>
      </c>
      <c r="AQ23" s="270" t="s">
        <v>46</v>
      </c>
      <c r="AR23" s="267" t="s">
        <v>38</v>
      </c>
      <c r="AS23" s="268" t="s">
        <v>38</v>
      </c>
      <c r="AT23" s="268" t="s">
        <v>38</v>
      </c>
      <c r="AU23" s="268" t="s">
        <v>38</v>
      </c>
      <c r="AV23" s="268" t="s">
        <v>38</v>
      </c>
      <c r="AW23" s="269" t="s">
        <v>38</v>
      </c>
      <c r="AX23" s="271" t="s">
        <v>38</v>
      </c>
      <c r="AY23" s="478"/>
      <c r="AZ23" s="478"/>
      <c r="BA23" s="478"/>
    </row>
    <row r="24" spans="1:53" ht="16.5" customHeight="1" x14ac:dyDescent="0.15">
      <c r="A24" s="28" t="s">
        <v>54</v>
      </c>
      <c r="B24" s="29" t="s">
        <v>56</v>
      </c>
      <c r="C24" s="29" t="s">
        <v>40</v>
      </c>
      <c r="D24" s="29" t="s">
        <v>62</v>
      </c>
      <c r="E24" s="29" t="s">
        <v>38</v>
      </c>
      <c r="F24" s="30" t="s">
        <v>63</v>
      </c>
      <c r="G24" s="31" t="s">
        <v>38</v>
      </c>
      <c r="H24" s="32"/>
      <c r="I24" s="33">
        <v>0</v>
      </c>
      <c r="J24" s="34">
        <v>0</v>
      </c>
      <c r="K24" s="34">
        <v>0</v>
      </c>
      <c r="L24" s="34">
        <v>0</v>
      </c>
      <c r="M24" s="213">
        <v>0</v>
      </c>
      <c r="N24" s="79">
        <v>0</v>
      </c>
      <c r="O24" s="34">
        <v>0</v>
      </c>
      <c r="P24" s="34">
        <v>0</v>
      </c>
      <c r="Q24" s="213">
        <v>0</v>
      </c>
      <c r="R24" s="221" t="str">
        <f t="shared" si="0"/>
        <v/>
      </c>
      <c r="S24" s="222" t="str">
        <f t="shared" si="1"/>
        <v/>
      </c>
      <c r="T24" s="223">
        <f>IF(OR(N24="", N64="", N64=0), "", N24/N$64*100)</f>
        <v>0</v>
      </c>
      <c r="U24" s="240">
        <v>0</v>
      </c>
      <c r="V24" s="213">
        <v>751000</v>
      </c>
      <c r="W24" s="213">
        <v>0</v>
      </c>
      <c r="X24" s="213">
        <v>751000</v>
      </c>
      <c r="Y24" s="241">
        <v>728000</v>
      </c>
      <c r="Z24" s="84">
        <v>728000</v>
      </c>
      <c r="AA24" s="241">
        <v>0</v>
      </c>
      <c r="AB24" s="241">
        <v>0</v>
      </c>
      <c r="AC24" s="221">
        <f t="shared" si="2"/>
        <v>96.937416777629821</v>
      </c>
      <c r="AD24" s="222">
        <f t="shared" si="3"/>
        <v>100</v>
      </c>
      <c r="AE24" s="223">
        <f>IF(OR(Z24="", Z64="", Z64=0), "", Z24/Z$64*100)</f>
        <v>0.46996927937350924</v>
      </c>
      <c r="AF24" s="37">
        <v>-728000</v>
      </c>
      <c r="AG24" s="35" t="str">
        <f t="shared" si="4"/>
        <v>皆減</v>
      </c>
      <c r="AH24" s="36">
        <f t="shared" si="5"/>
        <v>-0.46996927937350924</v>
      </c>
      <c r="AI24" s="38">
        <f t="shared" si="6"/>
        <v>-728000</v>
      </c>
      <c r="AJ24" s="254" t="s">
        <v>38</v>
      </c>
      <c r="AK24" s="255" t="s">
        <v>54</v>
      </c>
      <c r="AL24" s="256" t="s">
        <v>56</v>
      </c>
      <c r="AM24" s="256" t="s">
        <v>40</v>
      </c>
      <c r="AN24" s="256" t="s">
        <v>62</v>
      </c>
      <c r="AO24" s="256" t="s">
        <v>38</v>
      </c>
      <c r="AP24" s="257" t="s">
        <v>63</v>
      </c>
      <c r="AQ24" s="258" t="s">
        <v>38</v>
      </c>
      <c r="AR24" s="255" t="s">
        <v>54</v>
      </c>
      <c r="AS24" s="256" t="s">
        <v>56</v>
      </c>
      <c r="AT24" s="256" t="s">
        <v>40</v>
      </c>
      <c r="AU24" s="256" t="s">
        <v>62</v>
      </c>
      <c r="AV24" s="256" t="s">
        <v>38</v>
      </c>
      <c r="AW24" s="257" t="s">
        <v>63</v>
      </c>
      <c r="AX24" s="259" t="s">
        <v>38</v>
      </c>
      <c r="AY24" s="476"/>
      <c r="AZ24" s="476"/>
      <c r="BA24" s="476"/>
    </row>
    <row r="25" spans="1:53" s="115" customFormat="1" ht="16.5" customHeight="1" thickBot="1" x14ac:dyDescent="0.2">
      <c r="A25" s="116" t="s">
        <v>54</v>
      </c>
      <c r="B25" s="117" t="s">
        <v>56</v>
      </c>
      <c r="C25" s="117" t="s">
        <v>40</v>
      </c>
      <c r="D25" s="117" t="s">
        <v>62</v>
      </c>
      <c r="E25" s="117" t="s">
        <v>61</v>
      </c>
      <c r="F25" s="118" t="s">
        <v>63</v>
      </c>
      <c r="G25" s="119" t="s">
        <v>46</v>
      </c>
      <c r="H25" s="120"/>
      <c r="I25" s="121">
        <v>0</v>
      </c>
      <c r="J25" s="122">
        <v>0</v>
      </c>
      <c r="K25" s="122">
        <v>0</v>
      </c>
      <c r="L25" s="122">
        <v>0</v>
      </c>
      <c r="M25" s="215">
        <v>0</v>
      </c>
      <c r="N25" s="123">
        <v>0</v>
      </c>
      <c r="O25" s="122">
        <v>0</v>
      </c>
      <c r="P25" s="122">
        <v>0</v>
      </c>
      <c r="Q25" s="215">
        <v>0</v>
      </c>
      <c r="R25" s="227" t="str">
        <f t="shared" si="0"/>
        <v/>
      </c>
      <c r="S25" s="228" t="str">
        <f t="shared" si="1"/>
        <v/>
      </c>
      <c r="T25" s="229">
        <f>IF(OR(N25="", N64="", N64=0), "", N25/N$64*100)</f>
        <v>0</v>
      </c>
      <c r="U25" s="244">
        <v>0</v>
      </c>
      <c r="V25" s="215">
        <v>751000</v>
      </c>
      <c r="W25" s="215">
        <v>0</v>
      </c>
      <c r="X25" s="215">
        <v>751000</v>
      </c>
      <c r="Y25" s="245">
        <v>728000</v>
      </c>
      <c r="Z25" s="126">
        <v>728000</v>
      </c>
      <c r="AA25" s="245">
        <v>0</v>
      </c>
      <c r="AB25" s="245">
        <v>0</v>
      </c>
      <c r="AC25" s="227">
        <f t="shared" si="2"/>
        <v>96.937416777629821</v>
      </c>
      <c r="AD25" s="228">
        <f t="shared" si="3"/>
        <v>100</v>
      </c>
      <c r="AE25" s="229">
        <f>IF(OR(Z25="", Z64="", Z64=0), "", Z25/Z$64*100)</f>
        <v>0.46996927937350924</v>
      </c>
      <c r="AF25" s="127">
        <v>-728000</v>
      </c>
      <c r="AG25" s="124" t="str">
        <f t="shared" si="4"/>
        <v>皆減</v>
      </c>
      <c r="AH25" s="125">
        <f t="shared" si="5"/>
        <v>-0.46996927937350924</v>
      </c>
      <c r="AI25" s="128">
        <f t="shared" si="6"/>
        <v>-728000</v>
      </c>
      <c r="AJ25" s="266" t="s">
        <v>38</v>
      </c>
      <c r="AK25" s="267" t="s">
        <v>54</v>
      </c>
      <c r="AL25" s="268" t="s">
        <v>56</v>
      </c>
      <c r="AM25" s="268" t="s">
        <v>40</v>
      </c>
      <c r="AN25" s="268" t="s">
        <v>62</v>
      </c>
      <c r="AO25" s="268" t="s">
        <v>61</v>
      </c>
      <c r="AP25" s="269" t="s">
        <v>63</v>
      </c>
      <c r="AQ25" s="270" t="s">
        <v>46</v>
      </c>
      <c r="AR25" s="267" t="s">
        <v>54</v>
      </c>
      <c r="AS25" s="268" t="s">
        <v>56</v>
      </c>
      <c r="AT25" s="268" t="s">
        <v>40</v>
      </c>
      <c r="AU25" s="268" t="s">
        <v>62</v>
      </c>
      <c r="AV25" s="268" t="s">
        <v>61</v>
      </c>
      <c r="AW25" s="269" t="s">
        <v>63</v>
      </c>
      <c r="AX25" s="271" t="s">
        <v>46</v>
      </c>
      <c r="AY25" s="478"/>
      <c r="AZ25" s="478"/>
      <c r="BA25" s="478"/>
    </row>
    <row r="26" spans="1:53" ht="16.5" customHeight="1" x14ac:dyDescent="0.15">
      <c r="A26" s="28" t="s">
        <v>54</v>
      </c>
      <c r="B26" s="29" t="s">
        <v>64</v>
      </c>
      <c r="C26" s="29" t="s">
        <v>38</v>
      </c>
      <c r="D26" s="29" t="s">
        <v>38</v>
      </c>
      <c r="E26" s="29" t="s">
        <v>38</v>
      </c>
      <c r="F26" s="30" t="s">
        <v>65</v>
      </c>
      <c r="G26" s="31" t="s">
        <v>38</v>
      </c>
      <c r="H26" s="32"/>
      <c r="I26" s="33">
        <v>9926000</v>
      </c>
      <c r="J26" s="34">
        <v>167279000</v>
      </c>
      <c r="K26" s="34">
        <v>7349000</v>
      </c>
      <c r="L26" s="34">
        <v>184554000</v>
      </c>
      <c r="M26" s="213">
        <v>144660618</v>
      </c>
      <c r="N26" s="79">
        <v>144660618</v>
      </c>
      <c r="O26" s="34">
        <v>0</v>
      </c>
      <c r="P26" s="34">
        <v>0</v>
      </c>
      <c r="Q26" s="213">
        <v>-39893382</v>
      </c>
      <c r="R26" s="221">
        <f t="shared" si="0"/>
        <v>78.383897395884134</v>
      </c>
      <c r="S26" s="222">
        <f t="shared" si="1"/>
        <v>100</v>
      </c>
      <c r="T26" s="223">
        <f>IF(OR(N26="", N64="", N64=0), "", N26/N$64*100)</f>
        <v>95.656767527368032</v>
      </c>
      <c r="U26" s="240">
        <v>87717000</v>
      </c>
      <c r="V26" s="213">
        <v>69651000</v>
      </c>
      <c r="W26" s="213">
        <v>0</v>
      </c>
      <c r="X26" s="213">
        <v>157368000</v>
      </c>
      <c r="Y26" s="241">
        <v>149872389</v>
      </c>
      <c r="Z26" s="84">
        <v>149872389</v>
      </c>
      <c r="AA26" s="241">
        <v>0</v>
      </c>
      <c r="AB26" s="241">
        <v>0</v>
      </c>
      <c r="AC26" s="221">
        <f t="shared" si="2"/>
        <v>95.236889964922995</v>
      </c>
      <c r="AD26" s="222">
        <f t="shared" si="3"/>
        <v>100</v>
      </c>
      <c r="AE26" s="223">
        <f>IF(OR(Z26="", Z64="", Z64=0), "", Z26/Z$64*100)</f>
        <v>96.751948703731117</v>
      </c>
      <c r="AF26" s="37">
        <v>-5211771</v>
      </c>
      <c r="AG26" s="35">
        <f t="shared" si="4"/>
        <v>-3.4774724248907511</v>
      </c>
      <c r="AH26" s="36">
        <f t="shared" si="5"/>
        <v>-1.0951811763630843</v>
      </c>
      <c r="AI26" s="38">
        <f t="shared" si="6"/>
        <v>-5211771</v>
      </c>
      <c r="AJ26" s="254" t="s">
        <v>38</v>
      </c>
      <c r="AK26" s="255" t="s">
        <v>54</v>
      </c>
      <c r="AL26" s="256" t="s">
        <v>64</v>
      </c>
      <c r="AM26" s="256" t="s">
        <v>38</v>
      </c>
      <c r="AN26" s="256" t="s">
        <v>38</v>
      </c>
      <c r="AO26" s="256" t="s">
        <v>38</v>
      </c>
      <c r="AP26" s="257" t="s">
        <v>65</v>
      </c>
      <c r="AQ26" s="258" t="s">
        <v>38</v>
      </c>
      <c r="AR26" s="255" t="s">
        <v>54</v>
      </c>
      <c r="AS26" s="256" t="s">
        <v>64</v>
      </c>
      <c r="AT26" s="256" t="s">
        <v>38</v>
      </c>
      <c r="AU26" s="256" t="s">
        <v>38</v>
      </c>
      <c r="AV26" s="256" t="s">
        <v>38</v>
      </c>
      <c r="AW26" s="257" t="s">
        <v>65</v>
      </c>
      <c r="AX26" s="259" t="s">
        <v>38</v>
      </c>
      <c r="AY26" s="476"/>
      <c r="AZ26" s="476"/>
      <c r="BA26" s="476"/>
    </row>
    <row r="27" spans="1:53" ht="16.5" customHeight="1" x14ac:dyDescent="0.15">
      <c r="A27" s="39" t="s">
        <v>54</v>
      </c>
      <c r="B27" s="13" t="s">
        <v>64</v>
      </c>
      <c r="C27" s="13" t="s">
        <v>64</v>
      </c>
      <c r="D27" s="13" t="s">
        <v>38</v>
      </c>
      <c r="E27" s="13" t="s">
        <v>38</v>
      </c>
      <c r="F27" s="14" t="s">
        <v>66</v>
      </c>
      <c r="G27" s="23" t="s">
        <v>38</v>
      </c>
      <c r="H27" s="21"/>
      <c r="I27" s="15">
        <v>0</v>
      </c>
      <c r="J27" s="16">
        <v>0</v>
      </c>
      <c r="K27" s="16">
        <v>0</v>
      </c>
      <c r="L27" s="16">
        <v>0</v>
      </c>
      <c r="M27" s="214">
        <v>0</v>
      </c>
      <c r="N27" s="80">
        <v>0</v>
      </c>
      <c r="O27" s="16">
        <v>0</v>
      </c>
      <c r="P27" s="16">
        <v>0</v>
      </c>
      <c r="Q27" s="214">
        <v>0</v>
      </c>
      <c r="R27" s="224" t="str">
        <f t="shared" si="0"/>
        <v/>
      </c>
      <c r="S27" s="225" t="str">
        <f t="shared" si="1"/>
        <v/>
      </c>
      <c r="T27" s="226">
        <f>IF(OR(N27="", N64="", N64=0), "", N27/N$64*100)</f>
        <v>0</v>
      </c>
      <c r="U27" s="242">
        <v>10652000</v>
      </c>
      <c r="V27" s="214">
        <v>-968000</v>
      </c>
      <c r="W27" s="214">
        <v>0</v>
      </c>
      <c r="X27" s="214">
        <v>9684000</v>
      </c>
      <c r="Y27" s="243">
        <v>9537389</v>
      </c>
      <c r="Z27" s="85">
        <v>9537389</v>
      </c>
      <c r="AA27" s="243">
        <v>0</v>
      </c>
      <c r="AB27" s="243">
        <v>0</v>
      </c>
      <c r="AC27" s="224">
        <f t="shared" si="2"/>
        <v>98.486049153242462</v>
      </c>
      <c r="AD27" s="225">
        <f t="shared" si="3"/>
        <v>100</v>
      </c>
      <c r="AE27" s="226">
        <f>IF(OR(Z27="", Z64="", Z64=0), "", Z27/Z$64*100)</f>
        <v>6.15697779592697</v>
      </c>
      <c r="AF27" s="18">
        <v>-9537389</v>
      </c>
      <c r="AG27" s="17" t="str">
        <f t="shared" si="4"/>
        <v>皆減</v>
      </c>
      <c r="AH27" s="20">
        <f t="shared" si="5"/>
        <v>-6.15697779592697</v>
      </c>
      <c r="AI27" s="24">
        <f t="shared" si="6"/>
        <v>-9537389</v>
      </c>
      <c r="AJ27" s="260" t="s">
        <v>38</v>
      </c>
      <c r="AK27" s="261" t="s">
        <v>54</v>
      </c>
      <c r="AL27" s="262" t="s">
        <v>64</v>
      </c>
      <c r="AM27" s="262" t="s">
        <v>64</v>
      </c>
      <c r="AN27" s="262" t="s">
        <v>38</v>
      </c>
      <c r="AO27" s="262" t="s">
        <v>38</v>
      </c>
      <c r="AP27" s="263" t="s">
        <v>66</v>
      </c>
      <c r="AQ27" s="264" t="s">
        <v>38</v>
      </c>
      <c r="AR27" s="261" t="s">
        <v>54</v>
      </c>
      <c r="AS27" s="262" t="s">
        <v>64</v>
      </c>
      <c r="AT27" s="262" t="s">
        <v>64</v>
      </c>
      <c r="AU27" s="262" t="s">
        <v>38</v>
      </c>
      <c r="AV27" s="262" t="s">
        <v>38</v>
      </c>
      <c r="AW27" s="263" t="s">
        <v>66</v>
      </c>
      <c r="AX27" s="265" t="s">
        <v>38</v>
      </c>
      <c r="AY27" s="477"/>
      <c r="AZ27" s="477"/>
      <c r="BA27" s="477"/>
    </row>
    <row r="28" spans="1:53" ht="16.5" customHeight="1" x14ac:dyDescent="0.15">
      <c r="A28" s="39" t="s">
        <v>54</v>
      </c>
      <c r="B28" s="13" t="s">
        <v>64</v>
      </c>
      <c r="C28" s="13" t="s">
        <v>64</v>
      </c>
      <c r="D28" s="13" t="s">
        <v>40</v>
      </c>
      <c r="E28" s="13" t="s">
        <v>38</v>
      </c>
      <c r="F28" s="14" t="s">
        <v>66</v>
      </c>
      <c r="G28" s="23" t="s">
        <v>38</v>
      </c>
      <c r="H28" s="21"/>
      <c r="I28" s="15">
        <v>0</v>
      </c>
      <c r="J28" s="16">
        <v>0</v>
      </c>
      <c r="K28" s="16">
        <v>0</v>
      </c>
      <c r="L28" s="16">
        <v>0</v>
      </c>
      <c r="M28" s="214">
        <v>0</v>
      </c>
      <c r="N28" s="80">
        <v>0</v>
      </c>
      <c r="O28" s="16">
        <v>0</v>
      </c>
      <c r="P28" s="16">
        <v>0</v>
      </c>
      <c r="Q28" s="214">
        <v>0</v>
      </c>
      <c r="R28" s="224" t="str">
        <f t="shared" si="0"/>
        <v/>
      </c>
      <c r="S28" s="225" t="str">
        <f t="shared" si="1"/>
        <v/>
      </c>
      <c r="T28" s="226">
        <f>IF(OR(N28="", N64="", N64=0), "", N28/N$64*100)</f>
        <v>0</v>
      </c>
      <c r="U28" s="242">
        <v>10652000</v>
      </c>
      <c r="V28" s="214">
        <v>-968000</v>
      </c>
      <c r="W28" s="214">
        <v>0</v>
      </c>
      <c r="X28" s="214">
        <v>9684000</v>
      </c>
      <c r="Y28" s="243">
        <v>9537389</v>
      </c>
      <c r="Z28" s="85">
        <v>9537389</v>
      </c>
      <c r="AA28" s="243">
        <v>0</v>
      </c>
      <c r="AB28" s="243">
        <v>0</v>
      </c>
      <c r="AC28" s="224">
        <f t="shared" si="2"/>
        <v>98.486049153242462</v>
      </c>
      <c r="AD28" s="225">
        <f t="shared" si="3"/>
        <v>100</v>
      </c>
      <c r="AE28" s="226">
        <f>IF(OR(Z28="", Z64="", Z64=0), "", Z28/Z$64*100)</f>
        <v>6.15697779592697</v>
      </c>
      <c r="AF28" s="18">
        <v>-9537389</v>
      </c>
      <c r="AG28" s="17" t="str">
        <f t="shared" si="4"/>
        <v>皆減</v>
      </c>
      <c r="AH28" s="20">
        <f t="shared" si="5"/>
        <v>-6.15697779592697</v>
      </c>
      <c r="AI28" s="24">
        <f t="shared" si="6"/>
        <v>-9537389</v>
      </c>
      <c r="AJ28" s="260" t="s">
        <v>38</v>
      </c>
      <c r="AK28" s="261" t="s">
        <v>54</v>
      </c>
      <c r="AL28" s="262" t="s">
        <v>64</v>
      </c>
      <c r="AM28" s="262" t="s">
        <v>64</v>
      </c>
      <c r="AN28" s="262" t="s">
        <v>40</v>
      </c>
      <c r="AO28" s="262" t="s">
        <v>38</v>
      </c>
      <c r="AP28" s="263" t="s">
        <v>66</v>
      </c>
      <c r="AQ28" s="264" t="s">
        <v>38</v>
      </c>
      <c r="AR28" s="261" t="s">
        <v>54</v>
      </c>
      <c r="AS28" s="262" t="s">
        <v>64</v>
      </c>
      <c r="AT28" s="262" t="s">
        <v>64</v>
      </c>
      <c r="AU28" s="262" t="s">
        <v>40</v>
      </c>
      <c r="AV28" s="262" t="s">
        <v>38</v>
      </c>
      <c r="AW28" s="263" t="s">
        <v>66</v>
      </c>
      <c r="AX28" s="265" t="s">
        <v>38</v>
      </c>
      <c r="AY28" s="477"/>
      <c r="AZ28" s="477"/>
      <c r="BA28" s="477"/>
    </row>
    <row r="29" spans="1:53" s="115" customFormat="1" ht="16.5" customHeight="1" thickBot="1" x14ac:dyDescent="0.2">
      <c r="A29" s="116" t="s">
        <v>54</v>
      </c>
      <c r="B29" s="117" t="s">
        <v>64</v>
      </c>
      <c r="C29" s="117" t="s">
        <v>64</v>
      </c>
      <c r="D29" s="117" t="s">
        <v>40</v>
      </c>
      <c r="E29" s="117" t="s">
        <v>61</v>
      </c>
      <c r="F29" s="118" t="s">
        <v>66</v>
      </c>
      <c r="G29" s="119" t="s">
        <v>46</v>
      </c>
      <c r="H29" s="120"/>
      <c r="I29" s="121">
        <v>0</v>
      </c>
      <c r="J29" s="122">
        <v>0</v>
      </c>
      <c r="K29" s="122">
        <v>0</v>
      </c>
      <c r="L29" s="122">
        <v>0</v>
      </c>
      <c r="M29" s="215">
        <v>0</v>
      </c>
      <c r="N29" s="123">
        <v>0</v>
      </c>
      <c r="O29" s="122">
        <v>0</v>
      </c>
      <c r="P29" s="122">
        <v>0</v>
      </c>
      <c r="Q29" s="215">
        <v>0</v>
      </c>
      <c r="R29" s="227" t="str">
        <f t="shared" si="0"/>
        <v/>
      </c>
      <c r="S29" s="228" t="str">
        <f t="shared" si="1"/>
        <v/>
      </c>
      <c r="T29" s="229">
        <f>IF(OR(N29="", N64="", N64=0), "", N29/N$64*100)</f>
        <v>0</v>
      </c>
      <c r="U29" s="244">
        <v>10652000</v>
      </c>
      <c r="V29" s="215">
        <v>-968000</v>
      </c>
      <c r="W29" s="215">
        <v>0</v>
      </c>
      <c r="X29" s="215">
        <v>9684000</v>
      </c>
      <c r="Y29" s="245">
        <v>9537389</v>
      </c>
      <c r="Z29" s="126">
        <v>9537389</v>
      </c>
      <c r="AA29" s="245">
        <v>0</v>
      </c>
      <c r="AB29" s="245">
        <v>0</v>
      </c>
      <c r="AC29" s="227">
        <f t="shared" si="2"/>
        <v>98.486049153242462</v>
      </c>
      <c r="AD29" s="228">
        <f t="shared" si="3"/>
        <v>100</v>
      </c>
      <c r="AE29" s="229">
        <f>IF(OR(Z29="", Z64="", Z64=0), "", Z29/Z$64*100)</f>
        <v>6.15697779592697</v>
      </c>
      <c r="AF29" s="127">
        <v>-9537389</v>
      </c>
      <c r="AG29" s="124" t="str">
        <f t="shared" si="4"/>
        <v>皆減</v>
      </c>
      <c r="AH29" s="125">
        <f t="shared" si="5"/>
        <v>-6.15697779592697</v>
      </c>
      <c r="AI29" s="128">
        <f t="shared" si="6"/>
        <v>-9537389</v>
      </c>
      <c r="AJ29" s="266" t="s">
        <v>38</v>
      </c>
      <c r="AK29" s="267" t="s">
        <v>54</v>
      </c>
      <c r="AL29" s="268" t="s">
        <v>64</v>
      </c>
      <c r="AM29" s="268" t="s">
        <v>64</v>
      </c>
      <c r="AN29" s="268" t="s">
        <v>40</v>
      </c>
      <c r="AO29" s="268" t="s">
        <v>61</v>
      </c>
      <c r="AP29" s="269" t="s">
        <v>66</v>
      </c>
      <c r="AQ29" s="270" t="s">
        <v>46</v>
      </c>
      <c r="AR29" s="267" t="s">
        <v>54</v>
      </c>
      <c r="AS29" s="268" t="s">
        <v>64</v>
      </c>
      <c r="AT29" s="268" t="s">
        <v>64</v>
      </c>
      <c r="AU29" s="268" t="s">
        <v>40</v>
      </c>
      <c r="AV29" s="268" t="s">
        <v>61</v>
      </c>
      <c r="AW29" s="269" t="s">
        <v>66</v>
      </c>
      <c r="AX29" s="271" t="s">
        <v>46</v>
      </c>
      <c r="AY29" s="478"/>
      <c r="AZ29" s="478"/>
      <c r="BA29" s="478"/>
    </row>
    <row r="30" spans="1:53" ht="31.5" customHeight="1" thickBot="1" x14ac:dyDescent="0.2">
      <c r="A30" s="51" t="s">
        <v>54</v>
      </c>
      <c r="B30" s="52" t="s">
        <v>64</v>
      </c>
      <c r="C30" s="52" t="s">
        <v>59</v>
      </c>
      <c r="D30" s="52" t="s">
        <v>38</v>
      </c>
      <c r="E30" s="52" t="s">
        <v>38</v>
      </c>
      <c r="F30" s="53" t="s">
        <v>67</v>
      </c>
      <c r="G30" s="54" t="s">
        <v>38</v>
      </c>
      <c r="H30" s="55"/>
      <c r="I30" s="56">
        <v>0</v>
      </c>
      <c r="J30" s="57">
        <v>169024000</v>
      </c>
      <c r="K30" s="57">
        <v>7349000</v>
      </c>
      <c r="L30" s="57">
        <v>176373000</v>
      </c>
      <c r="M30" s="216">
        <v>137195315</v>
      </c>
      <c r="N30" s="82">
        <v>137195315</v>
      </c>
      <c r="O30" s="57">
        <v>0</v>
      </c>
      <c r="P30" s="57">
        <v>0</v>
      </c>
      <c r="Q30" s="216">
        <v>-39177685</v>
      </c>
      <c r="R30" s="230">
        <f t="shared" si="0"/>
        <v>77.787028059850428</v>
      </c>
      <c r="S30" s="231">
        <f t="shared" si="1"/>
        <v>100</v>
      </c>
      <c r="T30" s="232">
        <f>IF(OR(N30="", N64="", N64=0), "", N30/N$64*100)</f>
        <v>90.720339331047427</v>
      </c>
      <c r="U30" s="246">
        <v>77065000</v>
      </c>
      <c r="V30" s="216">
        <v>70619000</v>
      </c>
      <c r="W30" s="216">
        <v>0</v>
      </c>
      <c r="X30" s="216">
        <v>147684000</v>
      </c>
      <c r="Y30" s="247">
        <v>140335000</v>
      </c>
      <c r="Z30" s="87">
        <v>140335000</v>
      </c>
      <c r="AA30" s="247">
        <v>0</v>
      </c>
      <c r="AB30" s="247">
        <v>0</v>
      </c>
      <c r="AC30" s="230">
        <f t="shared" si="2"/>
        <v>95.023834674033751</v>
      </c>
      <c r="AD30" s="231">
        <f t="shared" si="3"/>
        <v>100</v>
      </c>
      <c r="AE30" s="232">
        <f>IF(OR(Z30="", Z64="", Z64=0), "", Z30/Z$64*100)</f>
        <v>90.594970907804154</v>
      </c>
      <c r="AF30" s="60">
        <v>-3139685</v>
      </c>
      <c r="AG30" s="58">
        <f t="shared" si="4"/>
        <v>-2.237278654647807</v>
      </c>
      <c r="AH30" s="59">
        <f t="shared" si="5"/>
        <v>0.12536842324327324</v>
      </c>
      <c r="AI30" s="61">
        <f t="shared" si="6"/>
        <v>-3139685</v>
      </c>
      <c r="AJ30" s="272" t="s">
        <v>38</v>
      </c>
      <c r="AK30" s="273" t="s">
        <v>54</v>
      </c>
      <c r="AL30" s="274" t="s">
        <v>64</v>
      </c>
      <c r="AM30" s="274" t="s">
        <v>59</v>
      </c>
      <c r="AN30" s="274" t="s">
        <v>38</v>
      </c>
      <c r="AO30" s="274" t="s">
        <v>38</v>
      </c>
      <c r="AP30" s="275" t="s">
        <v>67</v>
      </c>
      <c r="AQ30" s="276" t="s">
        <v>38</v>
      </c>
      <c r="AR30" s="273" t="s">
        <v>54</v>
      </c>
      <c r="AS30" s="274" t="s">
        <v>64</v>
      </c>
      <c r="AT30" s="274" t="s">
        <v>59</v>
      </c>
      <c r="AU30" s="274" t="s">
        <v>38</v>
      </c>
      <c r="AV30" s="274" t="s">
        <v>38</v>
      </c>
      <c r="AW30" s="275" t="s">
        <v>67</v>
      </c>
      <c r="AX30" s="277" t="s">
        <v>38</v>
      </c>
      <c r="AY30" s="75"/>
      <c r="AZ30" s="89"/>
      <c r="BA30" s="75"/>
    </row>
    <row r="31" spans="1:53" ht="31.5" customHeight="1" x14ac:dyDescent="0.15">
      <c r="A31" s="28" t="s">
        <v>54</v>
      </c>
      <c r="B31" s="29" t="s">
        <v>64</v>
      </c>
      <c r="C31" s="29" t="s">
        <v>59</v>
      </c>
      <c r="D31" s="29" t="s">
        <v>40</v>
      </c>
      <c r="E31" s="29" t="s">
        <v>38</v>
      </c>
      <c r="F31" s="30" t="s">
        <v>67</v>
      </c>
      <c r="G31" s="31" t="s">
        <v>38</v>
      </c>
      <c r="H31" s="32"/>
      <c r="I31" s="33">
        <v>0</v>
      </c>
      <c r="J31" s="34">
        <v>69007000</v>
      </c>
      <c r="K31" s="34">
        <v>7349000</v>
      </c>
      <c r="L31" s="34">
        <v>76356000</v>
      </c>
      <c r="M31" s="213">
        <v>69358315</v>
      </c>
      <c r="N31" s="79">
        <v>69358315</v>
      </c>
      <c r="O31" s="34">
        <v>0</v>
      </c>
      <c r="P31" s="34">
        <v>0</v>
      </c>
      <c r="Q31" s="213">
        <v>-6997685</v>
      </c>
      <c r="R31" s="221">
        <f t="shared" si="0"/>
        <v>90.835448425794965</v>
      </c>
      <c r="S31" s="222">
        <f t="shared" si="1"/>
        <v>100</v>
      </c>
      <c r="T31" s="223">
        <f>IF(OR(N31="", N64="", N64=0), "", N31/N$64*100)</f>
        <v>45.863154089698156</v>
      </c>
      <c r="U31" s="240">
        <v>77065000</v>
      </c>
      <c r="V31" s="213">
        <v>70619000</v>
      </c>
      <c r="W31" s="213">
        <v>0</v>
      </c>
      <c r="X31" s="213">
        <v>147684000</v>
      </c>
      <c r="Y31" s="241">
        <v>140335000</v>
      </c>
      <c r="Z31" s="84">
        <v>140335000</v>
      </c>
      <c r="AA31" s="241">
        <v>0</v>
      </c>
      <c r="AB31" s="241">
        <v>0</v>
      </c>
      <c r="AC31" s="221">
        <f t="shared" si="2"/>
        <v>95.023834674033751</v>
      </c>
      <c r="AD31" s="222">
        <f t="shared" si="3"/>
        <v>100</v>
      </c>
      <c r="AE31" s="223">
        <f>IF(OR(Z31="", Z64="", Z64=0), "", Z31/Z$64*100)</f>
        <v>90.594970907804154</v>
      </c>
      <c r="AF31" s="37">
        <v>-70976685</v>
      </c>
      <c r="AG31" s="35">
        <f t="shared" si="4"/>
        <v>-50.576609541454374</v>
      </c>
      <c r="AH31" s="36">
        <f t="shared" si="5"/>
        <v>-44.731816818105997</v>
      </c>
      <c r="AI31" s="38">
        <f t="shared" si="6"/>
        <v>-70976685</v>
      </c>
      <c r="AJ31" s="254" t="s">
        <v>38</v>
      </c>
      <c r="AK31" s="255" t="s">
        <v>54</v>
      </c>
      <c r="AL31" s="256" t="s">
        <v>64</v>
      </c>
      <c r="AM31" s="256" t="s">
        <v>59</v>
      </c>
      <c r="AN31" s="256" t="s">
        <v>40</v>
      </c>
      <c r="AO31" s="256" t="s">
        <v>38</v>
      </c>
      <c r="AP31" s="257" t="s">
        <v>67</v>
      </c>
      <c r="AQ31" s="258" t="s">
        <v>38</v>
      </c>
      <c r="AR31" s="255" t="s">
        <v>54</v>
      </c>
      <c r="AS31" s="256" t="s">
        <v>64</v>
      </c>
      <c r="AT31" s="256" t="s">
        <v>59</v>
      </c>
      <c r="AU31" s="256" t="s">
        <v>40</v>
      </c>
      <c r="AV31" s="256" t="s">
        <v>38</v>
      </c>
      <c r="AW31" s="257" t="s">
        <v>67</v>
      </c>
      <c r="AX31" s="259" t="s">
        <v>38</v>
      </c>
      <c r="AY31" s="476"/>
      <c r="AZ31" s="476"/>
      <c r="BA31" s="476"/>
    </row>
    <row r="32" spans="1:53" s="115" customFormat="1" ht="30" customHeight="1" thickBot="1" x14ac:dyDescent="0.2">
      <c r="A32" s="116" t="s">
        <v>54</v>
      </c>
      <c r="B32" s="117" t="s">
        <v>64</v>
      </c>
      <c r="C32" s="117" t="s">
        <v>59</v>
      </c>
      <c r="D32" s="117" t="s">
        <v>40</v>
      </c>
      <c r="E32" s="117" t="s">
        <v>61</v>
      </c>
      <c r="F32" s="118" t="s">
        <v>67</v>
      </c>
      <c r="G32" s="119" t="s">
        <v>46</v>
      </c>
      <c r="H32" s="120"/>
      <c r="I32" s="121">
        <v>0</v>
      </c>
      <c r="J32" s="122">
        <v>69007000</v>
      </c>
      <c r="K32" s="122">
        <v>7349000</v>
      </c>
      <c r="L32" s="122">
        <v>76356000</v>
      </c>
      <c r="M32" s="215">
        <v>69358315</v>
      </c>
      <c r="N32" s="123">
        <v>69358315</v>
      </c>
      <c r="O32" s="122">
        <v>0</v>
      </c>
      <c r="P32" s="122">
        <v>0</v>
      </c>
      <c r="Q32" s="215">
        <v>-6997685</v>
      </c>
      <c r="R32" s="227">
        <f t="shared" si="0"/>
        <v>90.835448425794965</v>
      </c>
      <c r="S32" s="228">
        <f t="shared" si="1"/>
        <v>100</v>
      </c>
      <c r="T32" s="229">
        <f>IF(OR(N32="", N64="", N64=0), "", N32/N$64*100)</f>
        <v>45.863154089698156</v>
      </c>
      <c r="U32" s="244">
        <v>77065000</v>
      </c>
      <c r="V32" s="215">
        <v>70619000</v>
      </c>
      <c r="W32" s="215">
        <v>0</v>
      </c>
      <c r="X32" s="215">
        <v>147684000</v>
      </c>
      <c r="Y32" s="245">
        <v>140335000</v>
      </c>
      <c r="Z32" s="126">
        <v>140335000</v>
      </c>
      <c r="AA32" s="245">
        <v>0</v>
      </c>
      <c r="AB32" s="245">
        <v>0</v>
      </c>
      <c r="AC32" s="227">
        <f t="shared" si="2"/>
        <v>95.023834674033751</v>
      </c>
      <c r="AD32" s="228">
        <f t="shared" si="3"/>
        <v>100</v>
      </c>
      <c r="AE32" s="229">
        <f>IF(OR(Z32="", Z64="", Z64=0), "", Z32/Z$64*100)</f>
        <v>90.594970907804154</v>
      </c>
      <c r="AF32" s="127">
        <v>-70976685</v>
      </c>
      <c r="AG32" s="124">
        <f t="shared" si="4"/>
        <v>-50.576609541454374</v>
      </c>
      <c r="AH32" s="125">
        <f t="shared" si="5"/>
        <v>-44.731816818105997</v>
      </c>
      <c r="AI32" s="128">
        <f t="shared" si="6"/>
        <v>-70976685</v>
      </c>
      <c r="AJ32" s="266" t="s">
        <v>38</v>
      </c>
      <c r="AK32" s="267" t="s">
        <v>54</v>
      </c>
      <c r="AL32" s="268" t="s">
        <v>64</v>
      </c>
      <c r="AM32" s="268" t="s">
        <v>59</v>
      </c>
      <c r="AN32" s="268" t="s">
        <v>40</v>
      </c>
      <c r="AO32" s="268" t="s">
        <v>61</v>
      </c>
      <c r="AP32" s="269" t="s">
        <v>67</v>
      </c>
      <c r="AQ32" s="270" t="s">
        <v>46</v>
      </c>
      <c r="AR32" s="267" t="s">
        <v>54</v>
      </c>
      <c r="AS32" s="268" t="s">
        <v>64</v>
      </c>
      <c r="AT32" s="268" t="s">
        <v>59</v>
      </c>
      <c r="AU32" s="268" t="s">
        <v>40</v>
      </c>
      <c r="AV32" s="268" t="s">
        <v>61</v>
      </c>
      <c r="AW32" s="269" t="s">
        <v>67</v>
      </c>
      <c r="AX32" s="271" t="s">
        <v>46</v>
      </c>
      <c r="AY32" s="478"/>
      <c r="AZ32" s="478"/>
      <c r="BA32" s="478"/>
    </row>
    <row r="33" spans="1:53" ht="30.75" customHeight="1" thickBot="1" x14ac:dyDescent="0.2">
      <c r="A33" s="51" t="s">
        <v>54</v>
      </c>
      <c r="B33" s="52" t="s">
        <v>64</v>
      </c>
      <c r="C33" s="52" t="s">
        <v>59</v>
      </c>
      <c r="D33" s="52" t="s">
        <v>56</v>
      </c>
      <c r="E33" s="52" t="s">
        <v>38</v>
      </c>
      <c r="F33" s="53" t="s">
        <v>68</v>
      </c>
      <c r="G33" s="54" t="s">
        <v>38</v>
      </c>
      <c r="H33" s="55"/>
      <c r="I33" s="56">
        <v>0</v>
      </c>
      <c r="J33" s="57">
        <v>100017000</v>
      </c>
      <c r="K33" s="57">
        <v>0</v>
      </c>
      <c r="L33" s="57">
        <v>100017000</v>
      </c>
      <c r="M33" s="216">
        <v>67837000</v>
      </c>
      <c r="N33" s="82">
        <v>67837000</v>
      </c>
      <c r="O33" s="57">
        <v>0</v>
      </c>
      <c r="P33" s="57">
        <v>0</v>
      </c>
      <c r="Q33" s="216">
        <v>-32180000</v>
      </c>
      <c r="R33" s="230">
        <f t="shared" si="0"/>
        <v>67.825469670156068</v>
      </c>
      <c r="S33" s="231">
        <f t="shared" si="1"/>
        <v>100</v>
      </c>
      <c r="T33" s="232">
        <f>IF(OR(N33="", N64="", N64=0), "", N33/N$64*100)</f>
        <v>44.857185241349271</v>
      </c>
      <c r="U33" s="246" t="s">
        <v>38</v>
      </c>
      <c r="V33" s="216" t="s">
        <v>38</v>
      </c>
      <c r="W33" s="216" t="s">
        <v>38</v>
      </c>
      <c r="X33" s="216" t="s">
        <v>38</v>
      </c>
      <c r="Y33" s="247" t="s">
        <v>38</v>
      </c>
      <c r="Z33" s="87">
        <v>0</v>
      </c>
      <c r="AA33" s="247" t="s">
        <v>38</v>
      </c>
      <c r="AB33" s="247" t="s">
        <v>38</v>
      </c>
      <c r="AC33" s="230" t="str">
        <f t="shared" si="2"/>
        <v/>
      </c>
      <c r="AD33" s="231" t="str">
        <f t="shared" si="3"/>
        <v/>
      </c>
      <c r="AE33" s="232">
        <f>IF(OR(Z33="", Z64="", Z64=0), "", Z33/Z$64*100)</f>
        <v>0</v>
      </c>
      <c r="AF33" s="60">
        <v>67837000</v>
      </c>
      <c r="AG33" s="58" t="str">
        <f t="shared" si="4"/>
        <v>皆増</v>
      </c>
      <c r="AH33" s="59">
        <f t="shared" si="5"/>
        <v>44.857185241349271</v>
      </c>
      <c r="AI33" s="61">
        <f t="shared" si="6"/>
        <v>67837000</v>
      </c>
      <c r="AJ33" s="272" t="s">
        <v>38</v>
      </c>
      <c r="AK33" s="273" t="s">
        <v>54</v>
      </c>
      <c r="AL33" s="274" t="s">
        <v>64</v>
      </c>
      <c r="AM33" s="274" t="s">
        <v>59</v>
      </c>
      <c r="AN33" s="274" t="s">
        <v>56</v>
      </c>
      <c r="AO33" s="274" t="s">
        <v>38</v>
      </c>
      <c r="AP33" s="275" t="s">
        <v>68</v>
      </c>
      <c r="AQ33" s="276" t="s">
        <v>38</v>
      </c>
      <c r="AR33" s="273" t="s">
        <v>38</v>
      </c>
      <c r="AS33" s="274" t="s">
        <v>38</v>
      </c>
      <c r="AT33" s="274" t="s">
        <v>38</v>
      </c>
      <c r="AU33" s="274" t="s">
        <v>38</v>
      </c>
      <c r="AV33" s="274" t="s">
        <v>38</v>
      </c>
      <c r="AW33" s="275" t="s">
        <v>38</v>
      </c>
      <c r="AX33" s="277" t="s">
        <v>38</v>
      </c>
      <c r="AY33" s="75"/>
      <c r="AZ33" s="89"/>
      <c r="BA33" s="75"/>
    </row>
    <row r="34" spans="1:53" s="115" customFormat="1" ht="34.5" customHeight="1" thickBot="1" x14ac:dyDescent="0.2">
      <c r="A34" s="100" t="s">
        <v>54</v>
      </c>
      <c r="B34" s="101" t="s">
        <v>64</v>
      </c>
      <c r="C34" s="101" t="s">
        <v>59</v>
      </c>
      <c r="D34" s="101" t="s">
        <v>56</v>
      </c>
      <c r="E34" s="101" t="s">
        <v>61</v>
      </c>
      <c r="F34" s="102" t="s">
        <v>69</v>
      </c>
      <c r="G34" s="103" t="s">
        <v>46</v>
      </c>
      <c r="H34" s="104"/>
      <c r="I34" s="105">
        <v>0</v>
      </c>
      <c r="J34" s="106">
        <v>73339000</v>
      </c>
      <c r="K34" s="106">
        <v>0</v>
      </c>
      <c r="L34" s="106">
        <v>73339000</v>
      </c>
      <c r="M34" s="216">
        <v>67570000</v>
      </c>
      <c r="N34" s="107">
        <v>67570000</v>
      </c>
      <c r="O34" s="106">
        <v>0</v>
      </c>
      <c r="P34" s="106">
        <v>0</v>
      </c>
      <c r="Q34" s="216">
        <v>-5769000</v>
      </c>
      <c r="R34" s="230">
        <f t="shared" si="0"/>
        <v>92.133789661707951</v>
      </c>
      <c r="S34" s="231">
        <f t="shared" si="1"/>
        <v>100</v>
      </c>
      <c r="T34" s="232">
        <f>IF(OR(N34="", N64="", N64=0), "", N34/N$64*100)</f>
        <v>44.680631613396379</v>
      </c>
      <c r="U34" s="246" t="s">
        <v>38</v>
      </c>
      <c r="V34" s="216" t="s">
        <v>38</v>
      </c>
      <c r="W34" s="216" t="s">
        <v>38</v>
      </c>
      <c r="X34" s="216" t="s">
        <v>38</v>
      </c>
      <c r="Y34" s="247" t="s">
        <v>38</v>
      </c>
      <c r="Z34" s="110">
        <v>0</v>
      </c>
      <c r="AA34" s="247" t="s">
        <v>38</v>
      </c>
      <c r="AB34" s="247" t="s">
        <v>38</v>
      </c>
      <c r="AC34" s="230" t="str">
        <f t="shared" si="2"/>
        <v/>
      </c>
      <c r="AD34" s="231" t="str">
        <f t="shared" si="3"/>
        <v/>
      </c>
      <c r="AE34" s="232">
        <f>IF(OR(Z34="", Z64="", Z64=0), "", Z34/Z$64*100)</f>
        <v>0</v>
      </c>
      <c r="AF34" s="111">
        <v>67570000</v>
      </c>
      <c r="AG34" s="108" t="str">
        <f t="shared" si="4"/>
        <v>皆増</v>
      </c>
      <c r="AH34" s="109">
        <f t="shared" si="5"/>
        <v>44.680631613396379</v>
      </c>
      <c r="AI34" s="112">
        <f t="shared" si="6"/>
        <v>67570000</v>
      </c>
      <c r="AJ34" s="272" t="s">
        <v>38</v>
      </c>
      <c r="AK34" s="273" t="s">
        <v>54</v>
      </c>
      <c r="AL34" s="274" t="s">
        <v>64</v>
      </c>
      <c r="AM34" s="274" t="s">
        <v>59</v>
      </c>
      <c r="AN34" s="274" t="s">
        <v>56</v>
      </c>
      <c r="AO34" s="274" t="s">
        <v>61</v>
      </c>
      <c r="AP34" s="275" t="s">
        <v>69</v>
      </c>
      <c r="AQ34" s="276" t="s">
        <v>46</v>
      </c>
      <c r="AR34" s="273" t="s">
        <v>38</v>
      </c>
      <c r="AS34" s="274" t="s">
        <v>38</v>
      </c>
      <c r="AT34" s="274" t="s">
        <v>38</v>
      </c>
      <c r="AU34" s="274" t="s">
        <v>38</v>
      </c>
      <c r="AV34" s="274" t="s">
        <v>38</v>
      </c>
      <c r="AW34" s="275" t="s">
        <v>38</v>
      </c>
      <c r="AX34" s="277" t="s">
        <v>38</v>
      </c>
      <c r="AY34" s="113"/>
      <c r="AZ34" s="130"/>
      <c r="BA34" s="131"/>
    </row>
    <row r="35" spans="1:53" s="115" customFormat="1" ht="32.25" customHeight="1" thickBot="1" x14ac:dyDescent="0.2">
      <c r="A35" s="100" t="s">
        <v>54</v>
      </c>
      <c r="B35" s="101" t="s">
        <v>64</v>
      </c>
      <c r="C35" s="101" t="s">
        <v>59</v>
      </c>
      <c r="D35" s="101" t="s">
        <v>56</v>
      </c>
      <c r="E35" s="101" t="s">
        <v>44</v>
      </c>
      <c r="F35" s="102" t="s">
        <v>70</v>
      </c>
      <c r="G35" s="103" t="s">
        <v>46</v>
      </c>
      <c r="H35" s="104"/>
      <c r="I35" s="105">
        <v>0</v>
      </c>
      <c r="J35" s="106">
        <v>26678000</v>
      </c>
      <c r="K35" s="106">
        <v>0</v>
      </c>
      <c r="L35" s="106">
        <v>26678000</v>
      </c>
      <c r="M35" s="216">
        <v>267000</v>
      </c>
      <c r="N35" s="107">
        <v>267000</v>
      </c>
      <c r="O35" s="106">
        <v>0</v>
      </c>
      <c r="P35" s="106">
        <v>0</v>
      </c>
      <c r="Q35" s="216">
        <v>-26411000</v>
      </c>
      <c r="R35" s="230">
        <f t="shared" si="0"/>
        <v>1.0008246495239523</v>
      </c>
      <c r="S35" s="231">
        <f t="shared" si="1"/>
        <v>100</v>
      </c>
      <c r="T35" s="232">
        <f>IF(OR(N35="", N64="", N64=0), "", N35/N$64*100)</f>
        <v>0.17655362795289084</v>
      </c>
      <c r="U35" s="246" t="s">
        <v>38</v>
      </c>
      <c r="V35" s="216" t="s">
        <v>38</v>
      </c>
      <c r="W35" s="216" t="s">
        <v>38</v>
      </c>
      <c r="X35" s="216" t="s">
        <v>38</v>
      </c>
      <c r="Y35" s="247" t="s">
        <v>38</v>
      </c>
      <c r="Z35" s="110">
        <v>0</v>
      </c>
      <c r="AA35" s="247" t="s">
        <v>38</v>
      </c>
      <c r="AB35" s="247" t="s">
        <v>38</v>
      </c>
      <c r="AC35" s="230" t="str">
        <f t="shared" si="2"/>
        <v/>
      </c>
      <c r="AD35" s="231" t="str">
        <f t="shared" si="3"/>
        <v/>
      </c>
      <c r="AE35" s="232">
        <f>IF(OR(Z35="", Z64="", Z64=0), "", Z35/Z$64*100)</f>
        <v>0</v>
      </c>
      <c r="AF35" s="111">
        <v>267000</v>
      </c>
      <c r="AG35" s="108" t="str">
        <f t="shared" si="4"/>
        <v>皆増</v>
      </c>
      <c r="AH35" s="109">
        <f t="shared" si="5"/>
        <v>0.17655362795289084</v>
      </c>
      <c r="AI35" s="112">
        <f t="shared" si="6"/>
        <v>267000</v>
      </c>
      <c r="AJ35" s="272" t="s">
        <v>38</v>
      </c>
      <c r="AK35" s="273" t="s">
        <v>54</v>
      </c>
      <c r="AL35" s="274" t="s">
        <v>64</v>
      </c>
      <c r="AM35" s="274" t="s">
        <v>59</v>
      </c>
      <c r="AN35" s="274" t="s">
        <v>56</v>
      </c>
      <c r="AO35" s="274" t="s">
        <v>44</v>
      </c>
      <c r="AP35" s="275" t="s">
        <v>70</v>
      </c>
      <c r="AQ35" s="276" t="s">
        <v>46</v>
      </c>
      <c r="AR35" s="273" t="s">
        <v>38</v>
      </c>
      <c r="AS35" s="274" t="s">
        <v>38</v>
      </c>
      <c r="AT35" s="274" t="s">
        <v>38</v>
      </c>
      <c r="AU35" s="274" t="s">
        <v>38</v>
      </c>
      <c r="AV35" s="274" t="s">
        <v>38</v>
      </c>
      <c r="AW35" s="275" t="s">
        <v>38</v>
      </c>
      <c r="AX35" s="277" t="s">
        <v>38</v>
      </c>
      <c r="AY35" s="113"/>
      <c r="AZ35" s="114"/>
      <c r="BA35" s="113"/>
    </row>
    <row r="36" spans="1:53" ht="16.5" customHeight="1" x14ac:dyDescent="0.15">
      <c r="A36" s="28" t="s">
        <v>54</v>
      </c>
      <c r="B36" s="29" t="s">
        <v>64</v>
      </c>
      <c r="C36" s="29" t="s">
        <v>71</v>
      </c>
      <c r="D36" s="29" t="s">
        <v>38</v>
      </c>
      <c r="E36" s="29" t="s">
        <v>38</v>
      </c>
      <c r="F36" s="30" t="s">
        <v>72</v>
      </c>
      <c r="G36" s="31" t="s">
        <v>38</v>
      </c>
      <c r="H36" s="32"/>
      <c r="I36" s="33">
        <v>9926000</v>
      </c>
      <c r="J36" s="34">
        <v>-1745000</v>
      </c>
      <c r="K36" s="34">
        <v>0</v>
      </c>
      <c r="L36" s="34">
        <v>8181000</v>
      </c>
      <c r="M36" s="213">
        <v>7465303</v>
      </c>
      <c r="N36" s="79">
        <v>7465303</v>
      </c>
      <c r="O36" s="34">
        <v>0</v>
      </c>
      <c r="P36" s="34">
        <v>0</v>
      </c>
      <c r="Q36" s="213">
        <v>-715697</v>
      </c>
      <c r="R36" s="221">
        <f t="shared" si="0"/>
        <v>91.251717393961613</v>
      </c>
      <c r="S36" s="222">
        <f t="shared" si="1"/>
        <v>100</v>
      </c>
      <c r="T36" s="223">
        <f>IF(OR(N36="", N64="", N64=0), "", N36/N$64*100)</f>
        <v>4.9364281963205983</v>
      </c>
      <c r="U36" s="240">
        <v>0</v>
      </c>
      <c r="V36" s="213">
        <v>0</v>
      </c>
      <c r="W36" s="213">
        <v>0</v>
      </c>
      <c r="X36" s="213">
        <v>0</v>
      </c>
      <c r="Y36" s="241">
        <v>0</v>
      </c>
      <c r="Z36" s="84">
        <v>0</v>
      </c>
      <c r="AA36" s="241">
        <v>0</v>
      </c>
      <c r="AB36" s="241">
        <v>0</v>
      </c>
      <c r="AC36" s="221" t="str">
        <f t="shared" si="2"/>
        <v/>
      </c>
      <c r="AD36" s="222" t="str">
        <f t="shared" si="3"/>
        <v/>
      </c>
      <c r="AE36" s="223">
        <f>IF(OR(Z36="", Z64="", Z64=0), "", Z36/Z$64*100)</f>
        <v>0</v>
      </c>
      <c r="AF36" s="37">
        <v>7465303</v>
      </c>
      <c r="AG36" s="35" t="str">
        <f t="shared" si="4"/>
        <v>皆増</v>
      </c>
      <c r="AH36" s="36">
        <f t="shared" si="5"/>
        <v>4.9364281963205983</v>
      </c>
      <c r="AI36" s="38">
        <f t="shared" si="6"/>
        <v>7465303</v>
      </c>
      <c r="AJ36" s="254" t="s">
        <v>38</v>
      </c>
      <c r="AK36" s="255" t="s">
        <v>54</v>
      </c>
      <c r="AL36" s="256" t="s">
        <v>64</v>
      </c>
      <c r="AM36" s="256" t="s">
        <v>71</v>
      </c>
      <c r="AN36" s="256" t="s">
        <v>38</v>
      </c>
      <c r="AO36" s="256" t="s">
        <v>38</v>
      </c>
      <c r="AP36" s="257" t="s">
        <v>72</v>
      </c>
      <c r="AQ36" s="258" t="s">
        <v>38</v>
      </c>
      <c r="AR36" s="255" t="s">
        <v>54</v>
      </c>
      <c r="AS36" s="256" t="s">
        <v>64</v>
      </c>
      <c r="AT36" s="256" t="s">
        <v>71</v>
      </c>
      <c r="AU36" s="256" t="s">
        <v>38</v>
      </c>
      <c r="AV36" s="256" t="s">
        <v>38</v>
      </c>
      <c r="AW36" s="257" t="s">
        <v>72</v>
      </c>
      <c r="AX36" s="259" t="s">
        <v>38</v>
      </c>
      <c r="AY36" s="476"/>
      <c r="AZ36" s="476"/>
      <c r="BA36" s="476"/>
    </row>
    <row r="37" spans="1:53" ht="16.5" customHeight="1" x14ac:dyDescent="0.15">
      <c r="A37" s="39" t="s">
        <v>54</v>
      </c>
      <c r="B37" s="13" t="s">
        <v>64</v>
      </c>
      <c r="C37" s="13" t="s">
        <v>71</v>
      </c>
      <c r="D37" s="13" t="s">
        <v>40</v>
      </c>
      <c r="E37" s="13" t="s">
        <v>38</v>
      </c>
      <c r="F37" s="14" t="s">
        <v>72</v>
      </c>
      <c r="G37" s="23" t="s">
        <v>38</v>
      </c>
      <c r="H37" s="21"/>
      <c r="I37" s="15">
        <v>9926000</v>
      </c>
      <c r="J37" s="16">
        <v>-1745000</v>
      </c>
      <c r="K37" s="16">
        <v>0</v>
      </c>
      <c r="L37" s="16">
        <v>8181000</v>
      </c>
      <c r="M37" s="214">
        <v>7465303</v>
      </c>
      <c r="N37" s="80">
        <v>7465303</v>
      </c>
      <c r="O37" s="16">
        <v>0</v>
      </c>
      <c r="P37" s="16">
        <v>0</v>
      </c>
      <c r="Q37" s="214">
        <v>-715697</v>
      </c>
      <c r="R37" s="224">
        <f t="shared" si="0"/>
        <v>91.251717393961613</v>
      </c>
      <c r="S37" s="225">
        <f t="shared" si="1"/>
        <v>100</v>
      </c>
      <c r="T37" s="226">
        <f>IF(OR(N37="", N64="", N64=0), "", N37/N$64*100)</f>
        <v>4.9364281963205983</v>
      </c>
      <c r="U37" s="242">
        <v>0</v>
      </c>
      <c r="V37" s="214">
        <v>0</v>
      </c>
      <c r="W37" s="214">
        <v>0</v>
      </c>
      <c r="X37" s="214">
        <v>0</v>
      </c>
      <c r="Y37" s="243">
        <v>0</v>
      </c>
      <c r="Z37" s="85">
        <v>0</v>
      </c>
      <c r="AA37" s="243">
        <v>0</v>
      </c>
      <c r="AB37" s="243">
        <v>0</v>
      </c>
      <c r="AC37" s="224" t="str">
        <f t="shared" si="2"/>
        <v/>
      </c>
      <c r="AD37" s="225" t="str">
        <f t="shared" si="3"/>
        <v/>
      </c>
      <c r="AE37" s="226">
        <f>IF(OR(Z37="", Z64="", Z64=0), "", Z37/Z$64*100)</f>
        <v>0</v>
      </c>
      <c r="AF37" s="18">
        <v>7465303</v>
      </c>
      <c r="AG37" s="17" t="str">
        <f t="shared" si="4"/>
        <v>皆増</v>
      </c>
      <c r="AH37" s="20">
        <f t="shared" si="5"/>
        <v>4.9364281963205983</v>
      </c>
      <c r="AI37" s="24">
        <f t="shared" si="6"/>
        <v>7465303</v>
      </c>
      <c r="AJ37" s="260" t="s">
        <v>38</v>
      </c>
      <c r="AK37" s="261" t="s">
        <v>54</v>
      </c>
      <c r="AL37" s="262" t="s">
        <v>64</v>
      </c>
      <c r="AM37" s="262" t="s">
        <v>71</v>
      </c>
      <c r="AN37" s="262" t="s">
        <v>40</v>
      </c>
      <c r="AO37" s="262" t="s">
        <v>38</v>
      </c>
      <c r="AP37" s="263" t="s">
        <v>72</v>
      </c>
      <c r="AQ37" s="264" t="s">
        <v>38</v>
      </c>
      <c r="AR37" s="261" t="s">
        <v>54</v>
      </c>
      <c r="AS37" s="262" t="s">
        <v>64</v>
      </c>
      <c r="AT37" s="262" t="s">
        <v>71</v>
      </c>
      <c r="AU37" s="262" t="s">
        <v>40</v>
      </c>
      <c r="AV37" s="262" t="s">
        <v>38</v>
      </c>
      <c r="AW37" s="263" t="s">
        <v>72</v>
      </c>
      <c r="AX37" s="265" t="s">
        <v>38</v>
      </c>
      <c r="AY37" s="477"/>
      <c r="AZ37" s="477"/>
      <c r="BA37" s="477"/>
    </row>
    <row r="38" spans="1:53" s="115" customFormat="1" ht="16.5" customHeight="1" thickBot="1" x14ac:dyDescent="0.2">
      <c r="A38" s="116" t="s">
        <v>54</v>
      </c>
      <c r="B38" s="117" t="s">
        <v>64</v>
      </c>
      <c r="C38" s="117" t="s">
        <v>71</v>
      </c>
      <c r="D38" s="117" t="s">
        <v>40</v>
      </c>
      <c r="E38" s="117" t="s">
        <v>61</v>
      </c>
      <c r="F38" s="118" t="s">
        <v>72</v>
      </c>
      <c r="G38" s="119" t="s">
        <v>46</v>
      </c>
      <c r="H38" s="120" t="s">
        <v>139</v>
      </c>
      <c r="I38" s="121">
        <v>9926000</v>
      </c>
      <c r="J38" s="122">
        <v>-1745000</v>
      </c>
      <c r="K38" s="122">
        <v>0</v>
      </c>
      <c r="L38" s="122">
        <v>8181000</v>
      </c>
      <c r="M38" s="215">
        <v>7465303</v>
      </c>
      <c r="N38" s="123">
        <v>7465303</v>
      </c>
      <c r="O38" s="122">
        <v>0</v>
      </c>
      <c r="P38" s="122">
        <v>0</v>
      </c>
      <c r="Q38" s="215">
        <v>-715697</v>
      </c>
      <c r="R38" s="227">
        <f t="shared" si="0"/>
        <v>91.251717393961613</v>
      </c>
      <c r="S38" s="228">
        <f t="shared" si="1"/>
        <v>100</v>
      </c>
      <c r="T38" s="229">
        <f>IF(OR(N38="", N64="", N64=0), "", N38/N$64*100)</f>
        <v>4.9364281963205983</v>
      </c>
      <c r="U38" s="244">
        <v>0</v>
      </c>
      <c r="V38" s="215">
        <v>0</v>
      </c>
      <c r="W38" s="215">
        <v>0</v>
      </c>
      <c r="X38" s="215">
        <v>0</v>
      </c>
      <c r="Y38" s="245">
        <v>0</v>
      </c>
      <c r="Z38" s="126">
        <v>0</v>
      </c>
      <c r="AA38" s="245">
        <v>0</v>
      </c>
      <c r="AB38" s="245">
        <v>0</v>
      </c>
      <c r="AC38" s="227" t="str">
        <f t="shared" si="2"/>
        <v/>
      </c>
      <c r="AD38" s="228" t="str">
        <f t="shared" si="3"/>
        <v/>
      </c>
      <c r="AE38" s="229">
        <f>IF(OR(Z38="", Z64="", Z64=0), "", Z38/Z$64*100)</f>
        <v>0</v>
      </c>
      <c r="AF38" s="127">
        <v>7465303</v>
      </c>
      <c r="AG38" s="124" t="str">
        <f t="shared" si="4"/>
        <v>皆増</v>
      </c>
      <c r="AH38" s="125">
        <f t="shared" si="5"/>
        <v>4.9364281963205983</v>
      </c>
      <c r="AI38" s="128">
        <f t="shared" si="6"/>
        <v>7465303</v>
      </c>
      <c r="AJ38" s="266" t="s">
        <v>38</v>
      </c>
      <c r="AK38" s="267" t="s">
        <v>54</v>
      </c>
      <c r="AL38" s="268" t="s">
        <v>64</v>
      </c>
      <c r="AM38" s="268" t="s">
        <v>71</v>
      </c>
      <c r="AN38" s="268" t="s">
        <v>40</v>
      </c>
      <c r="AO38" s="268" t="s">
        <v>61</v>
      </c>
      <c r="AP38" s="269" t="s">
        <v>72</v>
      </c>
      <c r="AQ38" s="270" t="s">
        <v>46</v>
      </c>
      <c r="AR38" s="267" t="s">
        <v>54</v>
      </c>
      <c r="AS38" s="268" t="s">
        <v>64</v>
      </c>
      <c r="AT38" s="268" t="s">
        <v>71</v>
      </c>
      <c r="AU38" s="268" t="s">
        <v>40</v>
      </c>
      <c r="AV38" s="268" t="s">
        <v>61</v>
      </c>
      <c r="AW38" s="269" t="s">
        <v>72</v>
      </c>
      <c r="AX38" s="271" t="s">
        <v>46</v>
      </c>
      <c r="AY38" s="478"/>
      <c r="AZ38" s="478"/>
      <c r="BA38" s="478"/>
    </row>
    <row r="39" spans="1:53" ht="16.5" customHeight="1" x14ac:dyDescent="0.15">
      <c r="A39" s="28" t="s">
        <v>73</v>
      </c>
      <c r="B39" s="29" t="s">
        <v>38</v>
      </c>
      <c r="C39" s="29" t="s">
        <v>38</v>
      </c>
      <c r="D39" s="29" t="s">
        <v>38</v>
      </c>
      <c r="E39" s="29" t="s">
        <v>38</v>
      </c>
      <c r="F39" s="30" t="s">
        <v>74</v>
      </c>
      <c r="G39" s="31" t="s">
        <v>38</v>
      </c>
      <c r="H39" s="32"/>
      <c r="I39" s="33">
        <v>1597000</v>
      </c>
      <c r="J39" s="34">
        <v>0</v>
      </c>
      <c r="K39" s="34">
        <v>0</v>
      </c>
      <c r="L39" s="34">
        <v>1597000</v>
      </c>
      <c r="M39" s="213">
        <v>1597666</v>
      </c>
      <c r="N39" s="79">
        <v>1597666</v>
      </c>
      <c r="O39" s="34">
        <v>0</v>
      </c>
      <c r="P39" s="34">
        <v>0</v>
      </c>
      <c r="Q39" s="213">
        <v>666</v>
      </c>
      <c r="R39" s="221">
        <f t="shared" si="0"/>
        <v>100.04170319348779</v>
      </c>
      <c r="S39" s="222">
        <f t="shared" si="1"/>
        <v>100</v>
      </c>
      <c r="T39" s="223">
        <f>IF(OR(N39="", N64="", N64=0), "", N39/N$64*100)</f>
        <v>1.0564559121984392</v>
      </c>
      <c r="U39" s="240">
        <v>2558000</v>
      </c>
      <c r="V39" s="213">
        <v>0</v>
      </c>
      <c r="W39" s="213">
        <v>0</v>
      </c>
      <c r="X39" s="213">
        <v>2558000</v>
      </c>
      <c r="Y39" s="241">
        <v>2558599</v>
      </c>
      <c r="Z39" s="84">
        <v>2558599</v>
      </c>
      <c r="AA39" s="241">
        <v>0</v>
      </c>
      <c r="AB39" s="241">
        <v>0</v>
      </c>
      <c r="AC39" s="221">
        <f t="shared" si="2"/>
        <v>100.02341673182174</v>
      </c>
      <c r="AD39" s="222">
        <f t="shared" si="3"/>
        <v>100</v>
      </c>
      <c r="AE39" s="223">
        <f>IF(OR(Z39="", Z64="", Z64=0), "", Z39/Z$64*100)</f>
        <v>1.6517347915326668</v>
      </c>
      <c r="AF39" s="37">
        <v>-960933</v>
      </c>
      <c r="AG39" s="35">
        <f t="shared" si="4"/>
        <v>-37.556998967012802</v>
      </c>
      <c r="AH39" s="36">
        <f t="shared" si="5"/>
        <v>-0.59527887933422763</v>
      </c>
      <c r="AI39" s="38">
        <f t="shared" si="6"/>
        <v>-960933</v>
      </c>
      <c r="AJ39" s="254" t="s">
        <v>38</v>
      </c>
      <c r="AK39" s="255" t="s">
        <v>73</v>
      </c>
      <c r="AL39" s="256" t="s">
        <v>38</v>
      </c>
      <c r="AM39" s="256" t="s">
        <v>38</v>
      </c>
      <c r="AN39" s="256" t="s">
        <v>38</v>
      </c>
      <c r="AO39" s="256" t="s">
        <v>38</v>
      </c>
      <c r="AP39" s="257" t="s">
        <v>74</v>
      </c>
      <c r="AQ39" s="258" t="s">
        <v>38</v>
      </c>
      <c r="AR39" s="255" t="s">
        <v>73</v>
      </c>
      <c r="AS39" s="256" t="s">
        <v>38</v>
      </c>
      <c r="AT39" s="256" t="s">
        <v>38</v>
      </c>
      <c r="AU39" s="256" t="s">
        <v>38</v>
      </c>
      <c r="AV39" s="256" t="s">
        <v>38</v>
      </c>
      <c r="AW39" s="257" t="s">
        <v>74</v>
      </c>
      <c r="AX39" s="259" t="s">
        <v>38</v>
      </c>
      <c r="AY39" s="476"/>
      <c r="AZ39" s="476"/>
      <c r="BA39" s="476"/>
    </row>
    <row r="40" spans="1:53" ht="16.5" customHeight="1" x14ac:dyDescent="0.15">
      <c r="A40" s="39" t="s">
        <v>73</v>
      </c>
      <c r="B40" s="13" t="s">
        <v>40</v>
      </c>
      <c r="C40" s="13" t="s">
        <v>38</v>
      </c>
      <c r="D40" s="13" t="s">
        <v>38</v>
      </c>
      <c r="E40" s="13" t="s">
        <v>38</v>
      </c>
      <c r="F40" s="14" t="s">
        <v>75</v>
      </c>
      <c r="G40" s="23" t="s">
        <v>38</v>
      </c>
      <c r="H40" s="21"/>
      <c r="I40" s="15">
        <v>1597000</v>
      </c>
      <c r="J40" s="16">
        <v>0</v>
      </c>
      <c r="K40" s="16">
        <v>0</v>
      </c>
      <c r="L40" s="16">
        <v>1597000</v>
      </c>
      <c r="M40" s="214">
        <v>1597666</v>
      </c>
      <c r="N40" s="80">
        <v>1597666</v>
      </c>
      <c r="O40" s="16">
        <v>0</v>
      </c>
      <c r="P40" s="16">
        <v>0</v>
      </c>
      <c r="Q40" s="214">
        <v>666</v>
      </c>
      <c r="R40" s="224">
        <f t="shared" si="0"/>
        <v>100.04170319348779</v>
      </c>
      <c r="S40" s="225">
        <f t="shared" si="1"/>
        <v>100</v>
      </c>
      <c r="T40" s="226">
        <f>IF(OR(N40="", N64="", N64=0), "", N40/N$64*100)</f>
        <v>1.0564559121984392</v>
      </c>
      <c r="U40" s="242">
        <v>2558000</v>
      </c>
      <c r="V40" s="214">
        <v>0</v>
      </c>
      <c r="W40" s="214">
        <v>0</v>
      </c>
      <c r="X40" s="214">
        <v>2558000</v>
      </c>
      <c r="Y40" s="243">
        <v>2558599</v>
      </c>
      <c r="Z40" s="85">
        <v>2558599</v>
      </c>
      <c r="AA40" s="243">
        <v>0</v>
      </c>
      <c r="AB40" s="243">
        <v>0</v>
      </c>
      <c r="AC40" s="224">
        <f t="shared" si="2"/>
        <v>100.02341673182174</v>
      </c>
      <c r="AD40" s="225">
        <f t="shared" si="3"/>
        <v>100</v>
      </c>
      <c r="AE40" s="226">
        <f>IF(OR(Z40="", Z64="", Z64=0), "", Z40/Z$64*100)</f>
        <v>1.6517347915326668</v>
      </c>
      <c r="AF40" s="18">
        <v>-960933</v>
      </c>
      <c r="AG40" s="17">
        <f t="shared" si="4"/>
        <v>-37.556998967012802</v>
      </c>
      <c r="AH40" s="20">
        <f t="shared" si="5"/>
        <v>-0.59527887933422763</v>
      </c>
      <c r="AI40" s="24">
        <f t="shared" si="6"/>
        <v>-960933</v>
      </c>
      <c r="AJ40" s="260" t="s">
        <v>38</v>
      </c>
      <c r="AK40" s="261" t="s">
        <v>73</v>
      </c>
      <c r="AL40" s="262" t="s">
        <v>40</v>
      </c>
      <c r="AM40" s="262" t="s">
        <v>38</v>
      </c>
      <c r="AN40" s="262" t="s">
        <v>38</v>
      </c>
      <c r="AO40" s="262" t="s">
        <v>38</v>
      </c>
      <c r="AP40" s="263" t="s">
        <v>75</v>
      </c>
      <c r="AQ40" s="264" t="s">
        <v>38</v>
      </c>
      <c r="AR40" s="261" t="s">
        <v>73</v>
      </c>
      <c r="AS40" s="262" t="s">
        <v>40</v>
      </c>
      <c r="AT40" s="262" t="s">
        <v>38</v>
      </c>
      <c r="AU40" s="262" t="s">
        <v>38</v>
      </c>
      <c r="AV40" s="262" t="s">
        <v>38</v>
      </c>
      <c r="AW40" s="263" t="s">
        <v>75</v>
      </c>
      <c r="AX40" s="265" t="s">
        <v>38</v>
      </c>
      <c r="AY40" s="477"/>
      <c r="AZ40" s="477"/>
      <c r="BA40" s="477"/>
    </row>
    <row r="41" spans="1:53" ht="16.5" customHeight="1" x14ac:dyDescent="0.15">
      <c r="A41" s="39" t="s">
        <v>73</v>
      </c>
      <c r="B41" s="13" t="s">
        <v>40</v>
      </c>
      <c r="C41" s="13" t="s">
        <v>59</v>
      </c>
      <c r="D41" s="13" t="s">
        <v>38</v>
      </c>
      <c r="E41" s="13" t="s">
        <v>38</v>
      </c>
      <c r="F41" s="14" t="s">
        <v>76</v>
      </c>
      <c r="G41" s="23" t="s">
        <v>38</v>
      </c>
      <c r="H41" s="21"/>
      <c r="I41" s="15">
        <v>1597000</v>
      </c>
      <c r="J41" s="16">
        <v>0</v>
      </c>
      <c r="K41" s="16">
        <v>0</v>
      </c>
      <c r="L41" s="16">
        <v>1597000</v>
      </c>
      <c r="M41" s="214">
        <v>1597666</v>
      </c>
      <c r="N41" s="80">
        <v>1597666</v>
      </c>
      <c r="O41" s="16">
        <v>0</v>
      </c>
      <c r="P41" s="16">
        <v>0</v>
      </c>
      <c r="Q41" s="214">
        <v>666</v>
      </c>
      <c r="R41" s="224">
        <f t="shared" ref="R41:R64" si="10">IF(OR(N41="", L41="", L41=0), "", N41/L41*100)</f>
        <v>100.04170319348779</v>
      </c>
      <c r="S41" s="225">
        <f t="shared" ref="S41:S64" si="11">IF(OR(N41="", M41="", M41=0), "", N41/M41*100)</f>
        <v>100</v>
      </c>
      <c r="T41" s="226">
        <f>IF(OR(N41="", N64="", N64=0), "", N41/N$64*100)</f>
        <v>1.0564559121984392</v>
      </c>
      <c r="U41" s="242">
        <v>2558000</v>
      </c>
      <c r="V41" s="214">
        <v>0</v>
      </c>
      <c r="W41" s="214">
        <v>0</v>
      </c>
      <c r="X41" s="214">
        <v>2558000</v>
      </c>
      <c r="Y41" s="243">
        <v>2558599</v>
      </c>
      <c r="Z41" s="85">
        <v>2558599</v>
      </c>
      <c r="AA41" s="243">
        <v>0</v>
      </c>
      <c r="AB41" s="243">
        <v>0</v>
      </c>
      <c r="AC41" s="224">
        <f t="shared" ref="AC41:AC64" si="12">IF(OR(Z41="", X41="", X41=0), "", Z41/X41*100)</f>
        <v>100.02341673182174</v>
      </c>
      <c r="AD41" s="225">
        <f t="shared" ref="AD41:AD64" si="13">IF(OR(Z41="", Y41="", Y41=0), "", Z41/Y41*100)</f>
        <v>100</v>
      </c>
      <c r="AE41" s="226">
        <f>IF(OR(Z41="", Z64="", Z64=0), "", Z41/Z$64*100)</f>
        <v>1.6517347915326668</v>
      </c>
      <c r="AF41" s="18">
        <v>-960933</v>
      </c>
      <c r="AG41" s="17">
        <f t="shared" ref="AG41:AG64" si="14">IF(AF41=0, 0, IF(AND(OR(N41="", N41=0), Z41&lt;&gt;"", Z41&lt;&gt;0), "皆減", IF(AND(OR(Z41="", Z41=0), N41&lt;&gt;"", N41&lt;&gt;0), "皆増", AF41/Z41*100)))</f>
        <v>-37.556998967012802</v>
      </c>
      <c r="AH41" s="20">
        <f t="shared" ref="AH41:AH64" si="15">IF(T41="", IF(AE41="", "", 0-AE41), IF(AE41="", T41, T41-AE41))</f>
        <v>-0.59527887933422763</v>
      </c>
      <c r="AI41" s="24">
        <f t="shared" ref="AI41:AI64" si="16">N41-Z41</f>
        <v>-960933</v>
      </c>
      <c r="AJ41" s="260" t="s">
        <v>38</v>
      </c>
      <c r="AK41" s="261" t="s">
        <v>73</v>
      </c>
      <c r="AL41" s="262" t="s">
        <v>40</v>
      </c>
      <c r="AM41" s="262" t="s">
        <v>59</v>
      </c>
      <c r="AN41" s="262" t="s">
        <v>38</v>
      </c>
      <c r="AO41" s="262" t="s">
        <v>38</v>
      </c>
      <c r="AP41" s="263" t="s">
        <v>76</v>
      </c>
      <c r="AQ41" s="264" t="s">
        <v>38</v>
      </c>
      <c r="AR41" s="261" t="s">
        <v>73</v>
      </c>
      <c r="AS41" s="262" t="s">
        <v>40</v>
      </c>
      <c r="AT41" s="262" t="s">
        <v>59</v>
      </c>
      <c r="AU41" s="262" t="s">
        <v>38</v>
      </c>
      <c r="AV41" s="262" t="s">
        <v>38</v>
      </c>
      <c r="AW41" s="263" t="s">
        <v>76</v>
      </c>
      <c r="AX41" s="265" t="s">
        <v>38</v>
      </c>
      <c r="AY41" s="477"/>
      <c r="AZ41" s="477"/>
      <c r="BA41" s="477"/>
    </row>
    <row r="42" spans="1:53" ht="16.5" customHeight="1" x14ac:dyDescent="0.15">
      <c r="A42" s="39" t="s">
        <v>73</v>
      </c>
      <c r="B42" s="13" t="s">
        <v>40</v>
      </c>
      <c r="C42" s="13" t="s">
        <v>59</v>
      </c>
      <c r="D42" s="13" t="s">
        <v>40</v>
      </c>
      <c r="E42" s="13" t="s">
        <v>38</v>
      </c>
      <c r="F42" s="14" t="s">
        <v>76</v>
      </c>
      <c r="G42" s="23" t="s">
        <v>38</v>
      </c>
      <c r="H42" s="21"/>
      <c r="I42" s="15">
        <v>1597000</v>
      </c>
      <c r="J42" s="16">
        <v>0</v>
      </c>
      <c r="K42" s="16">
        <v>0</v>
      </c>
      <c r="L42" s="16">
        <v>1597000</v>
      </c>
      <c r="M42" s="214">
        <v>1597666</v>
      </c>
      <c r="N42" s="80">
        <v>1597666</v>
      </c>
      <c r="O42" s="16">
        <v>0</v>
      </c>
      <c r="P42" s="16">
        <v>0</v>
      </c>
      <c r="Q42" s="214">
        <v>666</v>
      </c>
      <c r="R42" s="224">
        <f t="shared" si="10"/>
        <v>100.04170319348779</v>
      </c>
      <c r="S42" s="225">
        <f t="shared" si="11"/>
        <v>100</v>
      </c>
      <c r="T42" s="226">
        <f>IF(OR(N42="", N64="", N64=0), "", N42/N$64*100)</f>
        <v>1.0564559121984392</v>
      </c>
      <c r="U42" s="242">
        <v>2558000</v>
      </c>
      <c r="V42" s="214">
        <v>0</v>
      </c>
      <c r="W42" s="214">
        <v>0</v>
      </c>
      <c r="X42" s="214">
        <v>2558000</v>
      </c>
      <c r="Y42" s="243">
        <v>2558599</v>
      </c>
      <c r="Z42" s="85">
        <v>2558599</v>
      </c>
      <c r="AA42" s="243">
        <v>0</v>
      </c>
      <c r="AB42" s="243">
        <v>0</v>
      </c>
      <c r="AC42" s="224">
        <f t="shared" si="12"/>
        <v>100.02341673182174</v>
      </c>
      <c r="AD42" s="225">
        <f t="shared" si="13"/>
        <v>100</v>
      </c>
      <c r="AE42" s="226">
        <f>IF(OR(Z42="", Z64="", Z64=0), "", Z42/Z$64*100)</f>
        <v>1.6517347915326668</v>
      </c>
      <c r="AF42" s="18">
        <v>-960933</v>
      </c>
      <c r="AG42" s="17">
        <f t="shared" si="14"/>
        <v>-37.556998967012802</v>
      </c>
      <c r="AH42" s="20">
        <f t="shared" si="15"/>
        <v>-0.59527887933422763</v>
      </c>
      <c r="AI42" s="24">
        <f t="shared" si="16"/>
        <v>-960933</v>
      </c>
      <c r="AJ42" s="260" t="s">
        <v>38</v>
      </c>
      <c r="AK42" s="261" t="s">
        <v>73</v>
      </c>
      <c r="AL42" s="262" t="s">
        <v>40</v>
      </c>
      <c r="AM42" s="262" t="s">
        <v>59</v>
      </c>
      <c r="AN42" s="262" t="s">
        <v>40</v>
      </c>
      <c r="AO42" s="262" t="s">
        <v>38</v>
      </c>
      <c r="AP42" s="263" t="s">
        <v>76</v>
      </c>
      <c r="AQ42" s="264" t="s">
        <v>38</v>
      </c>
      <c r="AR42" s="261" t="s">
        <v>73</v>
      </c>
      <c r="AS42" s="262" t="s">
        <v>40</v>
      </c>
      <c r="AT42" s="262" t="s">
        <v>59</v>
      </c>
      <c r="AU42" s="262" t="s">
        <v>40</v>
      </c>
      <c r="AV42" s="262" t="s">
        <v>38</v>
      </c>
      <c r="AW42" s="263" t="s">
        <v>76</v>
      </c>
      <c r="AX42" s="265" t="s">
        <v>38</v>
      </c>
      <c r="AY42" s="477"/>
      <c r="AZ42" s="477"/>
      <c r="BA42" s="477"/>
    </row>
    <row r="43" spans="1:53" s="115" customFormat="1" ht="16.5" customHeight="1" thickBot="1" x14ac:dyDescent="0.2">
      <c r="A43" s="116" t="s">
        <v>73</v>
      </c>
      <c r="B43" s="117" t="s">
        <v>40</v>
      </c>
      <c r="C43" s="117" t="s">
        <v>59</v>
      </c>
      <c r="D43" s="117" t="s">
        <v>40</v>
      </c>
      <c r="E43" s="117" t="s">
        <v>61</v>
      </c>
      <c r="F43" s="118" t="s">
        <v>76</v>
      </c>
      <c r="G43" s="119" t="s">
        <v>46</v>
      </c>
      <c r="H43" s="120"/>
      <c r="I43" s="121">
        <v>1597000</v>
      </c>
      <c r="J43" s="122">
        <v>0</v>
      </c>
      <c r="K43" s="122">
        <v>0</v>
      </c>
      <c r="L43" s="122">
        <v>1597000</v>
      </c>
      <c r="M43" s="215">
        <v>1597666</v>
      </c>
      <c r="N43" s="123">
        <v>1597666</v>
      </c>
      <c r="O43" s="122">
        <v>0</v>
      </c>
      <c r="P43" s="122">
        <v>0</v>
      </c>
      <c r="Q43" s="215">
        <v>666</v>
      </c>
      <c r="R43" s="227">
        <f t="shared" si="10"/>
        <v>100.04170319348779</v>
      </c>
      <c r="S43" s="228">
        <f t="shared" si="11"/>
        <v>100</v>
      </c>
      <c r="T43" s="229">
        <f>IF(OR(N43="", N64="", N64=0), "", N43/N$64*100)</f>
        <v>1.0564559121984392</v>
      </c>
      <c r="U43" s="244">
        <v>2558000</v>
      </c>
      <c r="V43" s="215">
        <v>0</v>
      </c>
      <c r="W43" s="215">
        <v>0</v>
      </c>
      <c r="X43" s="215">
        <v>2558000</v>
      </c>
      <c r="Y43" s="245">
        <v>2558599</v>
      </c>
      <c r="Z43" s="126">
        <v>2558599</v>
      </c>
      <c r="AA43" s="245">
        <v>0</v>
      </c>
      <c r="AB43" s="245">
        <v>0</v>
      </c>
      <c r="AC43" s="227">
        <f t="shared" si="12"/>
        <v>100.02341673182174</v>
      </c>
      <c r="AD43" s="228">
        <f t="shared" si="13"/>
        <v>100</v>
      </c>
      <c r="AE43" s="229">
        <f>IF(OR(Z43="", Z64="", Z64=0), "", Z43/Z$64*100)</f>
        <v>1.6517347915326668</v>
      </c>
      <c r="AF43" s="127">
        <v>-960933</v>
      </c>
      <c r="AG43" s="124">
        <f t="shared" si="14"/>
        <v>-37.556998967012802</v>
      </c>
      <c r="AH43" s="125">
        <f t="shared" si="15"/>
        <v>-0.59527887933422763</v>
      </c>
      <c r="AI43" s="128">
        <f t="shared" si="16"/>
        <v>-960933</v>
      </c>
      <c r="AJ43" s="266" t="s">
        <v>38</v>
      </c>
      <c r="AK43" s="267" t="s">
        <v>73</v>
      </c>
      <c r="AL43" s="268" t="s">
        <v>40</v>
      </c>
      <c r="AM43" s="268" t="s">
        <v>59</v>
      </c>
      <c r="AN43" s="268" t="s">
        <v>40</v>
      </c>
      <c r="AO43" s="268" t="s">
        <v>61</v>
      </c>
      <c r="AP43" s="269" t="s">
        <v>76</v>
      </c>
      <c r="AQ43" s="270" t="s">
        <v>46</v>
      </c>
      <c r="AR43" s="267" t="s">
        <v>73</v>
      </c>
      <c r="AS43" s="268" t="s">
        <v>40</v>
      </c>
      <c r="AT43" s="268" t="s">
        <v>59</v>
      </c>
      <c r="AU43" s="268" t="s">
        <v>40</v>
      </c>
      <c r="AV43" s="268" t="s">
        <v>61</v>
      </c>
      <c r="AW43" s="269" t="s">
        <v>76</v>
      </c>
      <c r="AX43" s="271" t="s">
        <v>46</v>
      </c>
      <c r="AY43" s="478"/>
      <c r="AZ43" s="478"/>
      <c r="BA43" s="478"/>
    </row>
    <row r="44" spans="1:53" ht="16.5" customHeight="1" x14ac:dyDescent="0.15">
      <c r="A44" s="28" t="s">
        <v>77</v>
      </c>
      <c r="B44" s="29" t="s">
        <v>38</v>
      </c>
      <c r="C44" s="29" t="s">
        <v>38</v>
      </c>
      <c r="D44" s="29" t="s">
        <v>38</v>
      </c>
      <c r="E44" s="29" t="s">
        <v>38</v>
      </c>
      <c r="F44" s="30" t="s">
        <v>78</v>
      </c>
      <c r="G44" s="31" t="s">
        <v>38</v>
      </c>
      <c r="H44" s="32"/>
      <c r="I44" s="33">
        <v>0</v>
      </c>
      <c r="J44" s="34">
        <v>0</v>
      </c>
      <c r="K44" s="34">
        <v>0</v>
      </c>
      <c r="L44" s="34">
        <v>0</v>
      </c>
      <c r="M44" s="213">
        <v>0</v>
      </c>
      <c r="N44" s="79">
        <v>0</v>
      </c>
      <c r="O44" s="34">
        <v>0</v>
      </c>
      <c r="P44" s="34">
        <v>0</v>
      </c>
      <c r="Q44" s="213">
        <v>0</v>
      </c>
      <c r="R44" s="221" t="str">
        <f t="shared" si="10"/>
        <v/>
      </c>
      <c r="S44" s="222" t="str">
        <f t="shared" si="11"/>
        <v/>
      </c>
      <c r="T44" s="223">
        <f>IF(OR(N44="", N64="", N64=0), "", N44/N$64*100)</f>
        <v>0</v>
      </c>
      <c r="U44" s="240">
        <v>0</v>
      </c>
      <c r="V44" s="213">
        <v>10000</v>
      </c>
      <c r="W44" s="213">
        <v>0</v>
      </c>
      <c r="X44" s="213">
        <v>10000</v>
      </c>
      <c r="Y44" s="241">
        <v>10000</v>
      </c>
      <c r="Z44" s="84">
        <v>10000</v>
      </c>
      <c r="AA44" s="241">
        <v>0</v>
      </c>
      <c r="AB44" s="241">
        <v>0</v>
      </c>
      <c r="AC44" s="221">
        <f t="shared" si="12"/>
        <v>100</v>
      </c>
      <c r="AD44" s="222">
        <f t="shared" si="13"/>
        <v>100</v>
      </c>
      <c r="AE44" s="223">
        <f>IF(OR(Z44="", Z64="", Z64=0), "", Z44/Z$64*100)</f>
        <v>6.4556219694163353E-3</v>
      </c>
      <c r="AF44" s="37">
        <v>-10000</v>
      </c>
      <c r="AG44" s="35" t="str">
        <f t="shared" si="14"/>
        <v>皆減</v>
      </c>
      <c r="AH44" s="36">
        <f t="shared" si="15"/>
        <v>-6.4556219694163353E-3</v>
      </c>
      <c r="AI44" s="38">
        <f t="shared" si="16"/>
        <v>-10000</v>
      </c>
      <c r="AJ44" s="254" t="s">
        <v>38</v>
      </c>
      <c r="AK44" s="255" t="s">
        <v>77</v>
      </c>
      <c r="AL44" s="256" t="s">
        <v>38</v>
      </c>
      <c r="AM44" s="256" t="s">
        <v>38</v>
      </c>
      <c r="AN44" s="256" t="s">
        <v>38</v>
      </c>
      <c r="AO44" s="256" t="s">
        <v>38</v>
      </c>
      <c r="AP44" s="257" t="s">
        <v>78</v>
      </c>
      <c r="AQ44" s="258" t="s">
        <v>38</v>
      </c>
      <c r="AR44" s="255" t="s">
        <v>77</v>
      </c>
      <c r="AS44" s="256" t="s">
        <v>38</v>
      </c>
      <c r="AT44" s="256" t="s">
        <v>38</v>
      </c>
      <c r="AU44" s="256" t="s">
        <v>38</v>
      </c>
      <c r="AV44" s="256" t="s">
        <v>38</v>
      </c>
      <c r="AW44" s="257" t="s">
        <v>78</v>
      </c>
      <c r="AX44" s="259" t="s">
        <v>38</v>
      </c>
      <c r="AY44" s="476"/>
      <c r="AZ44" s="476"/>
      <c r="BA44" s="476"/>
    </row>
    <row r="45" spans="1:53" ht="16.5" customHeight="1" x14ac:dyDescent="0.15">
      <c r="A45" s="39" t="s">
        <v>77</v>
      </c>
      <c r="B45" s="13" t="s">
        <v>40</v>
      </c>
      <c r="C45" s="13" t="s">
        <v>38</v>
      </c>
      <c r="D45" s="13" t="s">
        <v>38</v>
      </c>
      <c r="E45" s="13" t="s">
        <v>38</v>
      </c>
      <c r="F45" s="14" t="s">
        <v>78</v>
      </c>
      <c r="G45" s="23" t="s">
        <v>38</v>
      </c>
      <c r="H45" s="21"/>
      <c r="I45" s="15">
        <v>0</v>
      </c>
      <c r="J45" s="16">
        <v>0</v>
      </c>
      <c r="K45" s="16">
        <v>0</v>
      </c>
      <c r="L45" s="16">
        <v>0</v>
      </c>
      <c r="M45" s="214">
        <v>0</v>
      </c>
      <c r="N45" s="80">
        <v>0</v>
      </c>
      <c r="O45" s="16">
        <v>0</v>
      </c>
      <c r="P45" s="16">
        <v>0</v>
      </c>
      <c r="Q45" s="214">
        <v>0</v>
      </c>
      <c r="R45" s="224" t="str">
        <f t="shared" si="10"/>
        <v/>
      </c>
      <c r="S45" s="225" t="str">
        <f t="shared" si="11"/>
        <v/>
      </c>
      <c r="T45" s="226">
        <f>IF(OR(N45="", N64="", N64=0), "", N45/N$64*100)</f>
        <v>0</v>
      </c>
      <c r="U45" s="242">
        <v>0</v>
      </c>
      <c r="V45" s="214">
        <v>10000</v>
      </c>
      <c r="W45" s="214">
        <v>0</v>
      </c>
      <c r="X45" s="214">
        <v>10000</v>
      </c>
      <c r="Y45" s="243">
        <v>10000</v>
      </c>
      <c r="Z45" s="85">
        <v>10000</v>
      </c>
      <c r="AA45" s="243">
        <v>0</v>
      </c>
      <c r="AB45" s="243">
        <v>0</v>
      </c>
      <c r="AC45" s="224">
        <f t="shared" si="12"/>
        <v>100</v>
      </c>
      <c r="AD45" s="225">
        <f t="shared" si="13"/>
        <v>100</v>
      </c>
      <c r="AE45" s="226">
        <f>IF(OR(Z45="", Z64="", Z64=0), "", Z45/Z$64*100)</f>
        <v>6.4556219694163353E-3</v>
      </c>
      <c r="AF45" s="18">
        <v>-10000</v>
      </c>
      <c r="AG45" s="17" t="str">
        <f t="shared" si="14"/>
        <v>皆減</v>
      </c>
      <c r="AH45" s="20">
        <f t="shared" si="15"/>
        <v>-6.4556219694163353E-3</v>
      </c>
      <c r="AI45" s="24">
        <f t="shared" si="16"/>
        <v>-10000</v>
      </c>
      <c r="AJ45" s="260" t="s">
        <v>38</v>
      </c>
      <c r="AK45" s="261" t="s">
        <v>77</v>
      </c>
      <c r="AL45" s="262" t="s">
        <v>40</v>
      </c>
      <c r="AM45" s="262" t="s">
        <v>38</v>
      </c>
      <c r="AN45" s="262" t="s">
        <v>38</v>
      </c>
      <c r="AO45" s="262" t="s">
        <v>38</v>
      </c>
      <c r="AP45" s="263" t="s">
        <v>78</v>
      </c>
      <c r="AQ45" s="264" t="s">
        <v>38</v>
      </c>
      <c r="AR45" s="261" t="s">
        <v>77</v>
      </c>
      <c r="AS45" s="262" t="s">
        <v>40</v>
      </c>
      <c r="AT45" s="262" t="s">
        <v>38</v>
      </c>
      <c r="AU45" s="262" t="s">
        <v>38</v>
      </c>
      <c r="AV45" s="262" t="s">
        <v>38</v>
      </c>
      <c r="AW45" s="263" t="s">
        <v>78</v>
      </c>
      <c r="AX45" s="265" t="s">
        <v>38</v>
      </c>
      <c r="AY45" s="477"/>
      <c r="AZ45" s="477"/>
      <c r="BA45" s="477"/>
    </row>
    <row r="46" spans="1:53" ht="16.5" customHeight="1" x14ac:dyDescent="0.15">
      <c r="A46" s="39" t="s">
        <v>77</v>
      </c>
      <c r="B46" s="13" t="s">
        <v>40</v>
      </c>
      <c r="C46" s="13" t="s">
        <v>62</v>
      </c>
      <c r="D46" s="13" t="s">
        <v>38</v>
      </c>
      <c r="E46" s="13" t="s">
        <v>38</v>
      </c>
      <c r="F46" s="14" t="s">
        <v>79</v>
      </c>
      <c r="G46" s="23" t="s">
        <v>38</v>
      </c>
      <c r="H46" s="21"/>
      <c r="I46" s="15">
        <v>0</v>
      </c>
      <c r="J46" s="16">
        <v>0</v>
      </c>
      <c r="K46" s="16">
        <v>0</v>
      </c>
      <c r="L46" s="16">
        <v>0</v>
      </c>
      <c r="M46" s="214">
        <v>0</v>
      </c>
      <c r="N46" s="80">
        <v>0</v>
      </c>
      <c r="O46" s="16">
        <v>0</v>
      </c>
      <c r="P46" s="16">
        <v>0</v>
      </c>
      <c r="Q46" s="214">
        <v>0</v>
      </c>
      <c r="R46" s="224" t="str">
        <f t="shared" si="10"/>
        <v/>
      </c>
      <c r="S46" s="225" t="str">
        <f t="shared" si="11"/>
        <v/>
      </c>
      <c r="T46" s="226">
        <f>IF(OR(N46="", N64="", N64=0), "", N46/N$64*100)</f>
        <v>0</v>
      </c>
      <c r="U46" s="242">
        <v>0</v>
      </c>
      <c r="V46" s="214">
        <v>10000</v>
      </c>
      <c r="W46" s="214">
        <v>0</v>
      </c>
      <c r="X46" s="214">
        <v>10000</v>
      </c>
      <c r="Y46" s="243">
        <v>10000</v>
      </c>
      <c r="Z46" s="85">
        <v>10000</v>
      </c>
      <c r="AA46" s="243">
        <v>0</v>
      </c>
      <c r="AB46" s="243">
        <v>0</v>
      </c>
      <c r="AC46" s="224">
        <f t="shared" si="12"/>
        <v>100</v>
      </c>
      <c r="AD46" s="225">
        <f t="shared" si="13"/>
        <v>100</v>
      </c>
      <c r="AE46" s="226">
        <f>IF(OR(Z46="", Z64="", Z64=0), "", Z46/Z$64*100)</f>
        <v>6.4556219694163353E-3</v>
      </c>
      <c r="AF46" s="18">
        <v>-10000</v>
      </c>
      <c r="AG46" s="17" t="str">
        <f t="shared" si="14"/>
        <v>皆減</v>
      </c>
      <c r="AH46" s="20">
        <f t="shared" si="15"/>
        <v>-6.4556219694163353E-3</v>
      </c>
      <c r="AI46" s="24">
        <f t="shared" si="16"/>
        <v>-10000</v>
      </c>
      <c r="AJ46" s="260" t="s">
        <v>38</v>
      </c>
      <c r="AK46" s="261" t="s">
        <v>77</v>
      </c>
      <c r="AL46" s="262" t="s">
        <v>40</v>
      </c>
      <c r="AM46" s="262" t="s">
        <v>62</v>
      </c>
      <c r="AN46" s="262" t="s">
        <v>38</v>
      </c>
      <c r="AO46" s="262" t="s">
        <v>38</v>
      </c>
      <c r="AP46" s="263" t="s">
        <v>79</v>
      </c>
      <c r="AQ46" s="264" t="s">
        <v>38</v>
      </c>
      <c r="AR46" s="261" t="s">
        <v>77</v>
      </c>
      <c r="AS46" s="262" t="s">
        <v>40</v>
      </c>
      <c r="AT46" s="262" t="s">
        <v>62</v>
      </c>
      <c r="AU46" s="262" t="s">
        <v>38</v>
      </c>
      <c r="AV46" s="262" t="s">
        <v>38</v>
      </c>
      <c r="AW46" s="263" t="s">
        <v>79</v>
      </c>
      <c r="AX46" s="265" t="s">
        <v>38</v>
      </c>
      <c r="AY46" s="477"/>
      <c r="AZ46" s="477"/>
      <c r="BA46" s="477"/>
    </row>
    <row r="47" spans="1:53" ht="16.5" customHeight="1" x14ac:dyDescent="0.15">
      <c r="A47" s="39" t="s">
        <v>77</v>
      </c>
      <c r="B47" s="13" t="s">
        <v>40</v>
      </c>
      <c r="C47" s="13" t="s">
        <v>62</v>
      </c>
      <c r="D47" s="13" t="s">
        <v>40</v>
      </c>
      <c r="E47" s="13" t="s">
        <v>38</v>
      </c>
      <c r="F47" s="14" t="s">
        <v>80</v>
      </c>
      <c r="G47" s="23" t="s">
        <v>38</v>
      </c>
      <c r="H47" s="21"/>
      <c r="I47" s="15">
        <v>0</v>
      </c>
      <c r="J47" s="16">
        <v>0</v>
      </c>
      <c r="K47" s="16">
        <v>0</v>
      </c>
      <c r="L47" s="16">
        <v>0</v>
      </c>
      <c r="M47" s="214">
        <v>0</v>
      </c>
      <c r="N47" s="80">
        <v>0</v>
      </c>
      <c r="O47" s="16">
        <v>0</v>
      </c>
      <c r="P47" s="16">
        <v>0</v>
      </c>
      <c r="Q47" s="214">
        <v>0</v>
      </c>
      <c r="R47" s="224" t="str">
        <f t="shared" si="10"/>
        <v/>
      </c>
      <c r="S47" s="225" t="str">
        <f t="shared" si="11"/>
        <v/>
      </c>
      <c r="T47" s="226">
        <f>IF(OR(N47="", N64="", N64=0), "", N47/N$64*100)</f>
        <v>0</v>
      </c>
      <c r="U47" s="242">
        <v>0</v>
      </c>
      <c r="V47" s="214">
        <v>10000</v>
      </c>
      <c r="W47" s="214">
        <v>0</v>
      </c>
      <c r="X47" s="214">
        <v>10000</v>
      </c>
      <c r="Y47" s="243">
        <v>10000</v>
      </c>
      <c r="Z47" s="85">
        <v>10000</v>
      </c>
      <c r="AA47" s="243">
        <v>0</v>
      </c>
      <c r="AB47" s="243">
        <v>0</v>
      </c>
      <c r="AC47" s="224">
        <f t="shared" si="12"/>
        <v>100</v>
      </c>
      <c r="AD47" s="225">
        <f t="shared" si="13"/>
        <v>100</v>
      </c>
      <c r="AE47" s="226">
        <f>IF(OR(Z47="", Z64="", Z64=0), "", Z47/Z$64*100)</f>
        <v>6.4556219694163353E-3</v>
      </c>
      <c r="AF47" s="18">
        <v>-10000</v>
      </c>
      <c r="AG47" s="17" t="str">
        <f t="shared" si="14"/>
        <v>皆減</v>
      </c>
      <c r="AH47" s="20">
        <f t="shared" si="15"/>
        <v>-6.4556219694163353E-3</v>
      </c>
      <c r="AI47" s="24">
        <f t="shared" si="16"/>
        <v>-10000</v>
      </c>
      <c r="AJ47" s="260" t="s">
        <v>38</v>
      </c>
      <c r="AK47" s="261" t="s">
        <v>77</v>
      </c>
      <c r="AL47" s="262" t="s">
        <v>40</v>
      </c>
      <c r="AM47" s="262" t="s">
        <v>62</v>
      </c>
      <c r="AN47" s="262" t="s">
        <v>40</v>
      </c>
      <c r="AO47" s="262" t="s">
        <v>38</v>
      </c>
      <c r="AP47" s="263" t="s">
        <v>80</v>
      </c>
      <c r="AQ47" s="264" t="s">
        <v>38</v>
      </c>
      <c r="AR47" s="261" t="s">
        <v>77</v>
      </c>
      <c r="AS47" s="262" t="s">
        <v>40</v>
      </c>
      <c r="AT47" s="262" t="s">
        <v>62</v>
      </c>
      <c r="AU47" s="262" t="s">
        <v>40</v>
      </c>
      <c r="AV47" s="262" t="s">
        <v>38</v>
      </c>
      <c r="AW47" s="263" t="s">
        <v>80</v>
      </c>
      <c r="AX47" s="265" t="s">
        <v>38</v>
      </c>
      <c r="AY47" s="477"/>
      <c r="AZ47" s="477"/>
      <c r="BA47" s="477"/>
    </row>
    <row r="48" spans="1:53" s="115" customFormat="1" ht="16.5" customHeight="1" thickBot="1" x14ac:dyDescent="0.2">
      <c r="A48" s="116" t="s">
        <v>77</v>
      </c>
      <c r="B48" s="117" t="s">
        <v>40</v>
      </c>
      <c r="C48" s="117" t="s">
        <v>62</v>
      </c>
      <c r="D48" s="117" t="s">
        <v>40</v>
      </c>
      <c r="E48" s="117" t="s">
        <v>61</v>
      </c>
      <c r="F48" s="118" t="s">
        <v>81</v>
      </c>
      <c r="G48" s="119" t="s">
        <v>46</v>
      </c>
      <c r="H48" s="120"/>
      <c r="I48" s="121">
        <v>0</v>
      </c>
      <c r="J48" s="122">
        <v>0</v>
      </c>
      <c r="K48" s="122">
        <v>0</v>
      </c>
      <c r="L48" s="122">
        <v>0</v>
      </c>
      <c r="M48" s="215">
        <v>0</v>
      </c>
      <c r="N48" s="123">
        <v>0</v>
      </c>
      <c r="O48" s="122">
        <v>0</v>
      </c>
      <c r="P48" s="122">
        <v>0</v>
      </c>
      <c r="Q48" s="215">
        <v>0</v>
      </c>
      <c r="R48" s="227" t="str">
        <f t="shared" si="10"/>
        <v/>
      </c>
      <c r="S48" s="228" t="str">
        <f t="shared" si="11"/>
        <v/>
      </c>
      <c r="T48" s="229">
        <f>IF(OR(N48="", N64="", N64=0), "", N48/N$64*100)</f>
        <v>0</v>
      </c>
      <c r="U48" s="244">
        <v>0</v>
      </c>
      <c r="V48" s="215">
        <v>10000</v>
      </c>
      <c r="W48" s="215">
        <v>0</v>
      </c>
      <c r="X48" s="215">
        <v>10000</v>
      </c>
      <c r="Y48" s="245">
        <v>10000</v>
      </c>
      <c r="Z48" s="126">
        <v>10000</v>
      </c>
      <c r="AA48" s="245">
        <v>0</v>
      </c>
      <c r="AB48" s="245">
        <v>0</v>
      </c>
      <c r="AC48" s="227">
        <f t="shared" si="12"/>
        <v>100</v>
      </c>
      <c r="AD48" s="228">
        <f t="shared" si="13"/>
        <v>100</v>
      </c>
      <c r="AE48" s="229">
        <f>IF(OR(Z48="", Z64="", Z64=0), "", Z48/Z$64*100)</f>
        <v>6.4556219694163353E-3</v>
      </c>
      <c r="AF48" s="127">
        <v>-10000</v>
      </c>
      <c r="AG48" s="124" t="str">
        <f t="shared" si="14"/>
        <v>皆減</v>
      </c>
      <c r="AH48" s="125">
        <f t="shared" si="15"/>
        <v>-6.4556219694163353E-3</v>
      </c>
      <c r="AI48" s="128">
        <f t="shared" si="16"/>
        <v>-10000</v>
      </c>
      <c r="AJ48" s="266" t="s">
        <v>38</v>
      </c>
      <c r="AK48" s="267" t="s">
        <v>77</v>
      </c>
      <c r="AL48" s="268" t="s">
        <v>40</v>
      </c>
      <c r="AM48" s="268" t="s">
        <v>62</v>
      </c>
      <c r="AN48" s="268" t="s">
        <v>40</v>
      </c>
      <c r="AO48" s="268" t="s">
        <v>61</v>
      </c>
      <c r="AP48" s="269" t="s">
        <v>81</v>
      </c>
      <c r="AQ48" s="270" t="s">
        <v>46</v>
      </c>
      <c r="AR48" s="267" t="s">
        <v>77</v>
      </c>
      <c r="AS48" s="268" t="s">
        <v>40</v>
      </c>
      <c r="AT48" s="268" t="s">
        <v>62</v>
      </c>
      <c r="AU48" s="268" t="s">
        <v>40</v>
      </c>
      <c r="AV48" s="268" t="s">
        <v>61</v>
      </c>
      <c r="AW48" s="269" t="s">
        <v>81</v>
      </c>
      <c r="AX48" s="271" t="s">
        <v>46</v>
      </c>
      <c r="AY48" s="478"/>
      <c r="AZ48" s="478"/>
      <c r="BA48" s="478"/>
    </row>
    <row r="49" spans="1:53" ht="16.5" customHeight="1" x14ac:dyDescent="0.15">
      <c r="A49" s="28" t="s">
        <v>82</v>
      </c>
      <c r="B49" s="29" t="s">
        <v>38</v>
      </c>
      <c r="C49" s="29" t="s">
        <v>38</v>
      </c>
      <c r="D49" s="29" t="s">
        <v>38</v>
      </c>
      <c r="E49" s="29" t="s">
        <v>38</v>
      </c>
      <c r="F49" s="30" t="s">
        <v>83</v>
      </c>
      <c r="G49" s="31" t="s">
        <v>38</v>
      </c>
      <c r="H49" s="32"/>
      <c r="I49" s="33">
        <v>2203000</v>
      </c>
      <c r="J49" s="34">
        <v>-250000</v>
      </c>
      <c r="K49" s="34">
        <v>0</v>
      </c>
      <c r="L49" s="34">
        <v>1953000</v>
      </c>
      <c r="M49" s="213">
        <v>1823794</v>
      </c>
      <c r="N49" s="79">
        <v>1823794</v>
      </c>
      <c r="O49" s="34">
        <v>0</v>
      </c>
      <c r="P49" s="34">
        <v>0</v>
      </c>
      <c r="Q49" s="213">
        <v>-129206</v>
      </c>
      <c r="R49" s="221">
        <f t="shared" si="10"/>
        <v>93.384229390681</v>
      </c>
      <c r="S49" s="222">
        <f t="shared" si="11"/>
        <v>100</v>
      </c>
      <c r="T49" s="223">
        <f>IF(OR(N49="", N64="", N64=0), "", N49/N$64*100)</f>
        <v>1.2059829488341369</v>
      </c>
      <c r="U49" s="240">
        <v>2421000</v>
      </c>
      <c r="V49" s="213">
        <v>-680000</v>
      </c>
      <c r="W49" s="213">
        <v>0</v>
      </c>
      <c r="X49" s="213">
        <v>1741000</v>
      </c>
      <c r="Y49" s="241">
        <v>1432754</v>
      </c>
      <c r="Z49" s="84">
        <v>1432754</v>
      </c>
      <c r="AA49" s="241">
        <v>0</v>
      </c>
      <c r="AB49" s="241">
        <v>0</v>
      </c>
      <c r="AC49" s="221">
        <f t="shared" si="12"/>
        <v>82.294887995404935</v>
      </c>
      <c r="AD49" s="222">
        <f t="shared" si="13"/>
        <v>100</v>
      </c>
      <c r="AE49" s="223">
        <f>IF(OR(Z49="", Z64="", Z64=0), "", Z49/Z$64*100)</f>
        <v>0.92493181991691342</v>
      </c>
      <c r="AF49" s="37">
        <v>391040</v>
      </c>
      <c r="AG49" s="35">
        <f t="shared" si="14"/>
        <v>27.29289187117956</v>
      </c>
      <c r="AH49" s="36">
        <f t="shared" si="15"/>
        <v>0.2810511289172235</v>
      </c>
      <c r="AI49" s="38">
        <f t="shared" si="16"/>
        <v>391040</v>
      </c>
      <c r="AJ49" s="254" t="s">
        <v>38</v>
      </c>
      <c r="AK49" s="255" t="s">
        <v>82</v>
      </c>
      <c r="AL49" s="256" t="s">
        <v>38</v>
      </c>
      <c r="AM49" s="256" t="s">
        <v>38</v>
      </c>
      <c r="AN49" s="256" t="s">
        <v>38</v>
      </c>
      <c r="AO49" s="256" t="s">
        <v>38</v>
      </c>
      <c r="AP49" s="257" t="s">
        <v>83</v>
      </c>
      <c r="AQ49" s="258" t="s">
        <v>38</v>
      </c>
      <c r="AR49" s="255" t="s">
        <v>82</v>
      </c>
      <c r="AS49" s="256" t="s">
        <v>38</v>
      </c>
      <c r="AT49" s="256" t="s">
        <v>38</v>
      </c>
      <c r="AU49" s="256" t="s">
        <v>38</v>
      </c>
      <c r="AV49" s="256" t="s">
        <v>38</v>
      </c>
      <c r="AW49" s="257" t="s">
        <v>83</v>
      </c>
      <c r="AX49" s="259" t="s">
        <v>38</v>
      </c>
      <c r="AY49" s="476"/>
      <c r="AZ49" s="476"/>
      <c r="BA49" s="476"/>
    </row>
    <row r="50" spans="1:53" ht="16.5" customHeight="1" x14ac:dyDescent="0.15">
      <c r="A50" s="39" t="s">
        <v>82</v>
      </c>
      <c r="B50" s="13" t="s">
        <v>59</v>
      </c>
      <c r="C50" s="13" t="s">
        <v>38</v>
      </c>
      <c r="D50" s="13" t="s">
        <v>38</v>
      </c>
      <c r="E50" s="13" t="s">
        <v>38</v>
      </c>
      <c r="F50" s="14" t="s">
        <v>84</v>
      </c>
      <c r="G50" s="23" t="s">
        <v>38</v>
      </c>
      <c r="H50" s="21"/>
      <c r="I50" s="15">
        <v>2203000</v>
      </c>
      <c r="J50" s="16">
        <v>-250000</v>
      </c>
      <c r="K50" s="16">
        <v>0</v>
      </c>
      <c r="L50" s="16">
        <v>1953000</v>
      </c>
      <c r="M50" s="214">
        <v>1823794</v>
      </c>
      <c r="N50" s="80">
        <v>1823794</v>
      </c>
      <c r="O50" s="16">
        <v>0</v>
      </c>
      <c r="P50" s="16">
        <v>0</v>
      </c>
      <c r="Q50" s="214">
        <v>-129206</v>
      </c>
      <c r="R50" s="224">
        <f t="shared" si="10"/>
        <v>93.384229390681</v>
      </c>
      <c r="S50" s="225">
        <f t="shared" si="11"/>
        <v>100</v>
      </c>
      <c r="T50" s="226">
        <f>IF(OR(N50="", N64="", N64=0), "", N50/N$64*100)</f>
        <v>1.2059829488341369</v>
      </c>
      <c r="U50" s="242">
        <v>2421000</v>
      </c>
      <c r="V50" s="214">
        <v>-680000</v>
      </c>
      <c r="W50" s="214">
        <v>0</v>
      </c>
      <c r="X50" s="214">
        <v>1741000</v>
      </c>
      <c r="Y50" s="243">
        <v>1432754</v>
      </c>
      <c r="Z50" s="85">
        <v>1432754</v>
      </c>
      <c r="AA50" s="243">
        <v>0</v>
      </c>
      <c r="AB50" s="243">
        <v>0</v>
      </c>
      <c r="AC50" s="224">
        <f t="shared" si="12"/>
        <v>82.294887995404935</v>
      </c>
      <c r="AD50" s="225">
        <f t="shared" si="13"/>
        <v>100</v>
      </c>
      <c r="AE50" s="226">
        <f>IF(OR(Z50="", Z64="", Z64=0), "", Z50/Z$64*100)</f>
        <v>0.92493181991691342</v>
      </c>
      <c r="AF50" s="18">
        <v>391040</v>
      </c>
      <c r="AG50" s="17">
        <f t="shared" si="14"/>
        <v>27.29289187117956</v>
      </c>
      <c r="AH50" s="20">
        <f t="shared" si="15"/>
        <v>0.2810511289172235</v>
      </c>
      <c r="AI50" s="24">
        <f t="shared" si="16"/>
        <v>391040</v>
      </c>
      <c r="AJ50" s="260" t="s">
        <v>38</v>
      </c>
      <c r="AK50" s="261" t="s">
        <v>82</v>
      </c>
      <c r="AL50" s="262" t="s">
        <v>59</v>
      </c>
      <c r="AM50" s="262" t="s">
        <v>38</v>
      </c>
      <c r="AN50" s="262" t="s">
        <v>38</v>
      </c>
      <c r="AO50" s="262" t="s">
        <v>38</v>
      </c>
      <c r="AP50" s="263" t="s">
        <v>84</v>
      </c>
      <c r="AQ50" s="264" t="s">
        <v>38</v>
      </c>
      <c r="AR50" s="261" t="s">
        <v>82</v>
      </c>
      <c r="AS50" s="262" t="s">
        <v>59</v>
      </c>
      <c r="AT50" s="262" t="s">
        <v>38</v>
      </c>
      <c r="AU50" s="262" t="s">
        <v>38</v>
      </c>
      <c r="AV50" s="262" t="s">
        <v>38</v>
      </c>
      <c r="AW50" s="263" t="s">
        <v>84</v>
      </c>
      <c r="AX50" s="265" t="s">
        <v>38</v>
      </c>
      <c r="AY50" s="477"/>
      <c r="AZ50" s="477"/>
      <c r="BA50" s="477"/>
    </row>
    <row r="51" spans="1:53" ht="16.5" customHeight="1" x14ac:dyDescent="0.15">
      <c r="A51" s="39" t="s">
        <v>82</v>
      </c>
      <c r="B51" s="13" t="s">
        <v>59</v>
      </c>
      <c r="C51" s="13" t="s">
        <v>40</v>
      </c>
      <c r="D51" s="13" t="s">
        <v>38</v>
      </c>
      <c r="E51" s="13" t="s">
        <v>38</v>
      </c>
      <c r="F51" s="14" t="s">
        <v>84</v>
      </c>
      <c r="G51" s="23" t="s">
        <v>38</v>
      </c>
      <c r="H51" s="21"/>
      <c r="I51" s="15">
        <v>2203000</v>
      </c>
      <c r="J51" s="16">
        <v>-250000</v>
      </c>
      <c r="K51" s="16">
        <v>0</v>
      </c>
      <c r="L51" s="16">
        <v>1953000</v>
      </c>
      <c r="M51" s="214">
        <v>1823794</v>
      </c>
      <c r="N51" s="80">
        <v>1823794</v>
      </c>
      <c r="O51" s="16">
        <v>0</v>
      </c>
      <c r="P51" s="16">
        <v>0</v>
      </c>
      <c r="Q51" s="214">
        <v>-129206</v>
      </c>
      <c r="R51" s="224">
        <f t="shared" si="10"/>
        <v>93.384229390681</v>
      </c>
      <c r="S51" s="225">
        <f t="shared" si="11"/>
        <v>100</v>
      </c>
      <c r="T51" s="226">
        <f>IF(OR(N51="", N64="", N64=0), "", N51/N$64*100)</f>
        <v>1.2059829488341369</v>
      </c>
      <c r="U51" s="242">
        <v>2421000</v>
      </c>
      <c r="V51" s="214">
        <v>-680000</v>
      </c>
      <c r="W51" s="214">
        <v>0</v>
      </c>
      <c r="X51" s="214">
        <v>1741000</v>
      </c>
      <c r="Y51" s="243">
        <v>1432754</v>
      </c>
      <c r="Z51" s="85">
        <v>1432754</v>
      </c>
      <c r="AA51" s="243">
        <v>0</v>
      </c>
      <c r="AB51" s="243">
        <v>0</v>
      </c>
      <c r="AC51" s="224">
        <f t="shared" si="12"/>
        <v>82.294887995404935</v>
      </c>
      <c r="AD51" s="225">
        <f t="shared" si="13"/>
        <v>100</v>
      </c>
      <c r="AE51" s="226">
        <f>IF(OR(Z51="", Z64="", Z64=0), "", Z51/Z$64*100)</f>
        <v>0.92493181991691342</v>
      </c>
      <c r="AF51" s="18">
        <v>391040</v>
      </c>
      <c r="AG51" s="17">
        <f t="shared" si="14"/>
        <v>27.29289187117956</v>
      </c>
      <c r="AH51" s="20">
        <f t="shared" si="15"/>
        <v>0.2810511289172235</v>
      </c>
      <c r="AI51" s="24">
        <f t="shared" si="16"/>
        <v>391040</v>
      </c>
      <c r="AJ51" s="260" t="s">
        <v>38</v>
      </c>
      <c r="AK51" s="261" t="s">
        <v>82</v>
      </c>
      <c r="AL51" s="262" t="s">
        <v>59</v>
      </c>
      <c r="AM51" s="262" t="s">
        <v>40</v>
      </c>
      <c r="AN51" s="262" t="s">
        <v>38</v>
      </c>
      <c r="AO51" s="262" t="s">
        <v>38</v>
      </c>
      <c r="AP51" s="263" t="s">
        <v>84</v>
      </c>
      <c r="AQ51" s="264" t="s">
        <v>38</v>
      </c>
      <c r="AR51" s="261" t="s">
        <v>82</v>
      </c>
      <c r="AS51" s="262" t="s">
        <v>59</v>
      </c>
      <c r="AT51" s="262" t="s">
        <v>40</v>
      </c>
      <c r="AU51" s="262" t="s">
        <v>38</v>
      </c>
      <c r="AV51" s="262" t="s">
        <v>38</v>
      </c>
      <c r="AW51" s="263" t="s">
        <v>84</v>
      </c>
      <c r="AX51" s="265" t="s">
        <v>38</v>
      </c>
      <c r="AY51" s="477"/>
      <c r="AZ51" s="477"/>
      <c r="BA51" s="477"/>
    </row>
    <row r="52" spans="1:53" ht="16.5" customHeight="1" thickBot="1" x14ac:dyDescent="0.2">
      <c r="A52" s="40" t="s">
        <v>82</v>
      </c>
      <c r="B52" s="41" t="s">
        <v>59</v>
      </c>
      <c r="C52" s="41" t="s">
        <v>40</v>
      </c>
      <c r="D52" s="41" t="s">
        <v>40</v>
      </c>
      <c r="E52" s="41" t="s">
        <v>38</v>
      </c>
      <c r="F52" s="42" t="s">
        <v>84</v>
      </c>
      <c r="G52" s="43" t="s">
        <v>38</v>
      </c>
      <c r="H52" s="44"/>
      <c r="I52" s="145">
        <v>2203000</v>
      </c>
      <c r="J52" s="146">
        <v>-250000</v>
      </c>
      <c r="K52" s="146">
        <v>0</v>
      </c>
      <c r="L52" s="146">
        <v>1953000</v>
      </c>
      <c r="M52" s="215">
        <v>1823794</v>
      </c>
      <c r="N52" s="147">
        <v>1823794</v>
      </c>
      <c r="O52" s="146">
        <v>0</v>
      </c>
      <c r="P52" s="146">
        <v>0</v>
      </c>
      <c r="Q52" s="215">
        <v>-129206</v>
      </c>
      <c r="R52" s="227">
        <f t="shared" si="10"/>
        <v>93.384229390681</v>
      </c>
      <c r="S52" s="228">
        <f t="shared" si="11"/>
        <v>100</v>
      </c>
      <c r="T52" s="229">
        <f>IF(OR(N52="", N64="", N64=0), "", N52/N$64*100)</f>
        <v>1.2059829488341369</v>
      </c>
      <c r="U52" s="244">
        <v>2421000</v>
      </c>
      <c r="V52" s="215">
        <v>-680000</v>
      </c>
      <c r="W52" s="215">
        <v>0</v>
      </c>
      <c r="X52" s="215">
        <v>1741000</v>
      </c>
      <c r="Y52" s="245">
        <v>1432754</v>
      </c>
      <c r="Z52" s="150">
        <v>1432754</v>
      </c>
      <c r="AA52" s="245">
        <v>0</v>
      </c>
      <c r="AB52" s="245">
        <v>0</v>
      </c>
      <c r="AC52" s="227">
        <f t="shared" si="12"/>
        <v>82.294887995404935</v>
      </c>
      <c r="AD52" s="228">
        <f t="shared" si="13"/>
        <v>100</v>
      </c>
      <c r="AE52" s="229">
        <f>IF(OR(Z52="", Z64="", Z64=0), "", Z52/Z$64*100)</f>
        <v>0.92493181991691342</v>
      </c>
      <c r="AF52" s="151">
        <v>391040</v>
      </c>
      <c r="AG52" s="148">
        <f t="shared" si="14"/>
        <v>27.29289187117956</v>
      </c>
      <c r="AH52" s="149">
        <f t="shared" si="15"/>
        <v>0.2810511289172235</v>
      </c>
      <c r="AI52" s="50">
        <f t="shared" si="16"/>
        <v>391040</v>
      </c>
      <c r="AJ52" s="266" t="s">
        <v>38</v>
      </c>
      <c r="AK52" s="267" t="s">
        <v>82</v>
      </c>
      <c r="AL52" s="268" t="s">
        <v>59</v>
      </c>
      <c r="AM52" s="268" t="s">
        <v>40</v>
      </c>
      <c r="AN52" s="268" t="s">
        <v>40</v>
      </c>
      <c r="AO52" s="268" t="s">
        <v>38</v>
      </c>
      <c r="AP52" s="269" t="s">
        <v>84</v>
      </c>
      <c r="AQ52" s="270" t="s">
        <v>38</v>
      </c>
      <c r="AR52" s="267" t="s">
        <v>82</v>
      </c>
      <c r="AS52" s="268" t="s">
        <v>59</v>
      </c>
      <c r="AT52" s="268" t="s">
        <v>40</v>
      </c>
      <c r="AU52" s="268" t="s">
        <v>40</v>
      </c>
      <c r="AV52" s="268" t="s">
        <v>38</v>
      </c>
      <c r="AW52" s="269" t="s">
        <v>84</v>
      </c>
      <c r="AX52" s="271" t="s">
        <v>38</v>
      </c>
      <c r="AY52" s="478"/>
      <c r="AZ52" s="478"/>
      <c r="BA52" s="478"/>
    </row>
    <row r="53" spans="1:53" s="115" customFormat="1" ht="42" customHeight="1" thickBot="1" x14ac:dyDescent="0.2">
      <c r="A53" s="132" t="s">
        <v>82</v>
      </c>
      <c r="B53" s="133" t="s">
        <v>59</v>
      </c>
      <c r="C53" s="133" t="s">
        <v>40</v>
      </c>
      <c r="D53" s="133" t="s">
        <v>40</v>
      </c>
      <c r="E53" s="133" t="s">
        <v>85</v>
      </c>
      <c r="F53" s="134" t="s">
        <v>86</v>
      </c>
      <c r="G53" s="135" t="s">
        <v>46</v>
      </c>
      <c r="H53" s="136" t="s">
        <v>139</v>
      </c>
      <c r="I53" s="137">
        <v>220000</v>
      </c>
      <c r="J53" s="138">
        <v>0</v>
      </c>
      <c r="K53" s="138">
        <v>0</v>
      </c>
      <c r="L53" s="138">
        <v>220000</v>
      </c>
      <c r="M53" s="217">
        <v>0</v>
      </c>
      <c r="N53" s="139">
        <v>0</v>
      </c>
      <c r="O53" s="138">
        <v>0</v>
      </c>
      <c r="P53" s="138">
        <v>0</v>
      </c>
      <c r="Q53" s="217">
        <v>-220000</v>
      </c>
      <c r="R53" s="233">
        <f t="shared" si="10"/>
        <v>0</v>
      </c>
      <c r="S53" s="234" t="str">
        <f t="shared" si="11"/>
        <v/>
      </c>
      <c r="T53" s="235">
        <f>IF(OR(N53="", N64="", N64=0), "", N53/N$64*100)</f>
        <v>0</v>
      </c>
      <c r="U53" s="248">
        <v>220000</v>
      </c>
      <c r="V53" s="217">
        <v>-30000</v>
      </c>
      <c r="W53" s="217">
        <v>0</v>
      </c>
      <c r="X53" s="217">
        <v>190000</v>
      </c>
      <c r="Y53" s="249">
        <v>190000</v>
      </c>
      <c r="Z53" s="142">
        <v>190000</v>
      </c>
      <c r="AA53" s="249">
        <v>0</v>
      </c>
      <c r="AB53" s="249">
        <v>0</v>
      </c>
      <c r="AC53" s="233">
        <f t="shared" si="12"/>
        <v>100</v>
      </c>
      <c r="AD53" s="234">
        <f t="shared" si="13"/>
        <v>100</v>
      </c>
      <c r="AE53" s="235">
        <f>IF(OR(Z53="", Z64="", Z64=0), "", Z53/Z$64*100)</f>
        <v>0.12265681741891038</v>
      </c>
      <c r="AF53" s="143">
        <v>-190000</v>
      </c>
      <c r="AG53" s="140" t="str">
        <f t="shared" si="14"/>
        <v>皆減</v>
      </c>
      <c r="AH53" s="141">
        <f t="shared" si="15"/>
        <v>-0.12265681741891038</v>
      </c>
      <c r="AI53" s="144">
        <f t="shared" si="16"/>
        <v>-190000</v>
      </c>
      <c r="AJ53" s="278" t="s">
        <v>38</v>
      </c>
      <c r="AK53" s="279" t="s">
        <v>82</v>
      </c>
      <c r="AL53" s="280" t="s">
        <v>59</v>
      </c>
      <c r="AM53" s="280" t="s">
        <v>40</v>
      </c>
      <c r="AN53" s="280" t="s">
        <v>40</v>
      </c>
      <c r="AO53" s="280" t="s">
        <v>85</v>
      </c>
      <c r="AP53" s="281" t="s">
        <v>86</v>
      </c>
      <c r="AQ53" s="282" t="s">
        <v>46</v>
      </c>
      <c r="AR53" s="279" t="s">
        <v>82</v>
      </c>
      <c r="AS53" s="280" t="s">
        <v>59</v>
      </c>
      <c r="AT53" s="280" t="s">
        <v>40</v>
      </c>
      <c r="AU53" s="280" t="s">
        <v>40</v>
      </c>
      <c r="AV53" s="280" t="s">
        <v>85</v>
      </c>
      <c r="AW53" s="281" t="s">
        <v>86</v>
      </c>
      <c r="AX53" s="283" t="s">
        <v>46</v>
      </c>
      <c r="AY53" s="131"/>
      <c r="AZ53" s="130"/>
      <c r="BA53" s="131"/>
    </row>
    <row r="54" spans="1:53" s="115" customFormat="1" ht="42" customHeight="1" thickBot="1" x14ac:dyDescent="0.2">
      <c r="A54" s="100" t="s">
        <v>82</v>
      </c>
      <c r="B54" s="101" t="s">
        <v>59</v>
      </c>
      <c r="C54" s="101" t="s">
        <v>40</v>
      </c>
      <c r="D54" s="101" t="s">
        <v>40</v>
      </c>
      <c r="E54" s="101" t="s">
        <v>87</v>
      </c>
      <c r="F54" s="102" t="s">
        <v>88</v>
      </c>
      <c r="G54" s="103" t="s">
        <v>46</v>
      </c>
      <c r="H54" s="104"/>
      <c r="I54" s="105">
        <v>11000</v>
      </c>
      <c r="J54" s="106">
        <v>0</v>
      </c>
      <c r="K54" s="106">
        <v>0</v>
      </c>
      <c r="L54" s="106">
        <v>11000</v>
      </c>
      <c r="M54" s="216">
        <v>10880</v>
      </c>
      <c r="N54" s="107">
        <v>10880</v>
      </c>
      <c r="O54" s="106">
        <v>0</v>
      </c>
      <c r="P54" s="106">
        <v>0</v>
      </c>
      <c r="Q54" s="216">
        <v>-120</v>
      </c>
      <c r="R54" s="230">
        <f t="shared" si="10"/>
        <v>98.909090909090907</v>
      </c>
      <c r="S54" s="231">
        <f t="shared" si="11"/>
        <v>100</v>
      </c>
      <c r="T54" s="232">
        <f>IF(OR(N54="", N64="", N64=0), "", N54/N$64*100)</f>
        <v>7.1943950266945781E-3</v>
      </c>
      <c r="U54" s="246">
        <v>29000</v>
      </c>
      <c r="V54" s="216">
        <v>0</v>
      </c>
      <c r="W54" s="216">
        <v>0</v>
      </c>
      <c r="X54" s="216">
        <v>29000</v>
      </c>
      <c r="Y54" s="247">
        <v>5160</v>
      </c>
      <c r="Z54" s="110">
        <v>5160</v>
      </c>
      <c r="AA54" s="247">
        <v>0</v>
      </c>
      <c r="AB54" s="247">
        <v>0</v>
      </c>
      <c r="AC54" s="230">
        <f t="shared" si="12"/>
        <v>17.793103448275861</v>
      </c>
      <c r="AD54" s="231">
        <f t="shared" si="13"/>
        <v>100</v>
      </c>
      <c r="AE54" s="232">
        <f>IF(OR(Z54="", Z64="", Z64=0), "", Z54/Z$64*100)</f>
        <v>3.3311009362188291E-3</v>
      </c>
      <c r="AF54" s="111">
        <v>5720</v>
      </c>
      <c r="AG54" s="108">
        <f t="shared" si="14"/>
        <v>110.85271317829456</v>
      </c>
      <c r="AH54" s="109">
        <f t="shared" si="15"/>
        <v>3.863294090475749E-3</v>
      </c>
      <c r="AI54" s="112">
        <f t="shared" si="16"/>
        <v>5720</v>
      </c>
      <c r="AJ54" s="272" t="s">
        <v>38</v>
      </c>
      <c r="AK54" s="273" t="s">
        <v>82</v>
      </c>
      <c r="AL54" s="274" t="s">
        <v>59</v>
      </c>
      <c r="AM54" s="274" t="s">
        <v>40</v>
      </c>
      <c r="AN54" s="274" t="s">
        <v>40</v>
      </c>
      <c r="AO54" s="274" t="s">
        <v>87</v>
      </c>
      <c r="AP54" s="275" t="s">
        <v>88</v>
      </c>
      <c r="AQ54" s="276" t="s">
        <v>46</v>
      </c>
      <c r="AR54" s="273" t="s">
        <v>82</v>
      </c>
      <c r="AS54" s="274" t="s">
        <v>59</v>
      </c>
      <c r="AT54" s="274" t="s">
        <v>40</v>
      </c>
      <c r="AU54" s="274" t="s">
        <v>40</v>
      </c>
      <c r="AV54" s="274" t="s">
        <v>87</v>
      </c>
      <c r="AW54" s="275" t="s">
        <v>88</v>
      </c>
      <c r="AX54" s="277" t="s">
        <v>46</v>
      </c>
      <c r="AY54" s="113"/>
      <c r="AZ54" s="114"/>
      <c r="BA54" s="113"/>
    </row>
    <row r="55" spans="1:53" s="115" customFormat="1" ht="42" customHeight="1" thickBot="1" x14ac:dyDescent="0.2">
      <c r="A55" s="100" t="s">
        <v>82</v>
      </c>
      <c r="B55" s="101" t="s">
        <v>59</v>
      </c>
      <c r="C55" s="101" t="s">
        <v>40</v>
      </c>
      <c r="D55" s="101" t="s">
        <v>40</v>
      </c>
      <c r="E55" s="101" t="s">
        <v>89</v>
      </c>
      <c r="F55" s="102" t="s">
        <v>90</v>
      </c>
      <c r="G55" s="103" t="s">
        <v>46</v>
      </c>
      <c r="H55" s="104"/>
      <c r="I55" s="105">
        <v>36000</v>
      </c>
      <c r="J55" s="106">
        <v>0</v>
      </c>
      <c r="K55" s="106">
        <v>0</v>
      </c>
      <c r="L55" s="106">
        <v>36000</v>
      </c>
      <c r="M55" s="216">
        <v>29653</v>
      </c>
      <c r="N55" s="107">
        <v>29653</v>
      </c>
      <c r="O55" s="106">
        <v>0</v>
      </c>
      <c r="P55" s="106">
        <v>0</v>
      </c>
      <c r="Q55" s="216">
        <v>-6347</v>
      </c>
      <c r="R55" s="230">
        <f t="shared" si="10"/>
        <v>82.36944444444444</v>
      </c>
      <c r="S55" s="231">
        <f t="shared" si="11"/>
        <v>100</v>
      </c>
      <c r="T55" s="232">
        <f>IF(OR(N55="", N64="", N64=0), "", N55/N$64*100)</f>
        <v>1.96080326954572E-2</v>
      </c>
      <c r="U55" s="246">
        <v>29000</v>
      </c>
      <c r="V55" s="216">
        <v>0</v>
      </c>
      <c r="W55" s="216">
        <v>0</v>
      </c>
      <c r="X55" s="216">
        <v>29000</v>
      </c>
      <c r="Y55" s="247">
        <v>29787</v>
      </c>
      <c r="Z55" s="110">
        <v>29787</v>
      </c>
      <c r="AA55" s="247">
        <v>0</v>
      </c>
      <c r="AB55" s="247">
        <v>0</v>
      </c>
      <c r="AC55" s="230">
        <f t="shared" si="12"/>
        <v>102.71379310344828</v>
      </c>
      <c r="AD55" s="231">
        <f t="shared" si="13"/>
        <v>100</v>
      </c>
      <c r="AE55" s="232">
        <f>IF(OR(Z55="", Z64="", Z64=0), "", Z55/Z$64*100)</f>
        <v>1.922936116030044E-2</v>
      </c>
      <c r="AF55" s="111">
        <v>-134</v>
      </c>
      <c r="AG55" s="108">
        <f t="shared" si="14"/>
        <v>-0.44986067747675162</v>
      </c>
      <c r="AH55" s="109">
        <f t="shared" si="15"/>
        <v>3.7867153515675975E-4</v>
      </c>
      <c r="AI55" s="112">
        <f t="shared" si="16"/>
        <v>-134</v>
      </c>
      <c r="AJ55" s="272" t="s">
        <v>38</v>
      </c>
      <c r="AK55" s="273" t="s">
        <v>82</v>
      </c>
      <c r="AL55" s="274" t="s">
        <v>59</v>
      </c>
      <c r="AM55" s="274" t="s">
        <v>40</v>
      </c>
      <c r="AN55" s="274" t="s">
        <v>40</v>
      </c>
      <c r="AO55" s="274" t="s">
        <v>89</v>
      </c>
      <c r="AP55" s="275" t="s">
        <v>90</v>
      </c>
      <c r="AQ55" s="276" t="s">
        <v>46</v>
      </c>
      <c r="AR55" s="273" t="s">
        <v>82</v>
      </c>
      <c r="AS55" s="274" t="s">
        <v>59</v>
      </c>
      <c r="AT55" s="274" t="s">
        <v>40</v>
      </c>
      <c r="AU55" s="274" t="s">
        <v>40</v>
      </c>
      <c r="AV55" s="274" t="s">
        <v>89</v>
      </c>
      <c r="AW55" s="275" t="s">
        <v>90</v>
      </c>
      <c r="AX55" s="277" t="s">
        <v>46</v>
      </c>
      <c r="AY55" s="113"/>
      <c r="AZ55" s="130"/>
      <c r="BA55" s="131"/>
    </row>
    <row r="56" spans="1:53" s="115" customFormat="1" ht="42" customHeight="1" thickBot="1" x14ac:dyDescent="0.2">
      <c r="A56" s="100" t="s">
        <v>82</v>
      </c>
      <c r="B56" s="101" t="s">
        <v>59</v>
      </c>
      <c r="C56" s="101" t="s">
        <v>40</v>
      </c>
      <c r="D56" s="101" t="s">
        <v>40</v>
      </c>
      <c r="E56" s="101" t="s">
        <v>91</v>
      </c>
      <c r="F56" s="102" t="s">
        <v>92</v>
      </c>
      <c r="G56" s="103" t="s">
        <v>46</v>
      </c>
      <c r="H56" s="104" t="s">
        <v>139</v>
      </c>
      <c r="I56" s="105">
        <v>429000</v>
      </c>
      <c r="J56" s="106">
        <v>0</v>
      </c>
      <c r="K56" s="106">
        <v>0</v>
      </c>
      <c r="L56" s="106">
        <v>429000</v>
      </c>
      <c r="M56" s="216">
        <v>612000</v>
      </c>
      <c r="N56" s="107">
        <v>612000</v>
      </c>
      <c r="O56" s="106">
        <v>0</v>
      </c>
      <c r="P56" s="106">
        <v>0</v>
      </c>
      <c r="Q56" s="216">
        <v>183000</v>
      </c>
      <c r="R56" s="230">
        <f t="shared" si="10"/>
        <v>142.65734265734267</v>
      </c>
      <c r="S56" s="231">
        <f t="shared" si="11"/>
        <v>100</v>
      </c>
      <c r="T56" s="232">
        <f>IF(OR(N56="", N64="", N64=0), "", N56/N$64*100)</f>
        <v>0.40468472025157004</v>
      </c>
      <c r="U56" s="246">
        <v>441000</v>
      </c>
      <c r="V56" s="216">
        <v>0</v>
      </c>
      <c r="W56" s="216">
        <v>0</v>
      </c>
      <c r="X56" s="216">
        <v>441000</v>
      </c>
      <c r="Y56" s="247">
        <v>387000</v>
      </c>
      <c r="Z56" s="110">
        <v>387000</v>
      </c>
      <c r="AA56" s="247">
        <v>0</v>
      </c>
      <c r="AB56" s="247">
        <v>0</v>
      </c>
      <c r="AC56" s="230">
        <f t="shared" si="12"/>
        <v>87.755102040816325</v>
      </c>
      <c r="AD56" s="231">
        <f t="shared" si="13"/>
        <v>100</v>
      </c>
      <c r="AE56" s="232">
        <f>IF(OR(Z56="", Z64="", Z64=0), "", Z56/Z$64*100)</f>
        <v>0.2498325702164122</v>
      </c>
      <c r="AF56" s="111">
        <v>225000</v>
      </c>
      <c r="AG56" s="108">
        <f t="shared" si="14"/>
        <v>58.139534883720934</v>
      </c>
      <c r="AH56" s="109">
        <f t="shared" si="15"/>
        <v>0.15485215003515784</v>
      </c>
      <c r="AI56" s="112">
        <f t="shared" si="16"/>
        <v>225000</v>
      </c>
      <c r="AJ56" s="272" t="s">
        <v>38</v>
      </c>
      <c r="AK56" s="273" t="s">
        <v>82</v>
      </c>
      <c r="AL56" s="274" t="s">
        <v>59</v>
      </c>
      <c r="AM56" s="274" t="s">
        <v>40</v>
      </c>
      <c r="AN56" s="274" t="s">
        <v>40</v>
      </c>
      <c r="AO56" s="274" t="s">
        <v>91</v>
      </c>
      <c r="AP56" s="275" t="s">
        <v>92</v>
      </c>
      <c r="AQ56" s="276" t="s">
        <v>46</v>
      </c>
      <c r="AR56" s="273" t="s">
        <v>82</v>
      </c>
      <c r="AS56" s="274" t="s">
        <v>59</v>
      </c>
      <c r="AT56" s="274" t="s">
        <v>40</v>
      </c>
      <c r="AU56" s="274" t="s">
        <v>40</v>
      </c>
      <c r="AV56" s="274" t="s">
        <v>91</v>
      </c>
      <c r="AW56" s="275" t="s">
        <v>92</v>
      </c>
      <c r="AX56" s="277" t="s">
        <v>46</v>
      </c>
      <c r="AY56" s="113"/>
      <c r="AZ56" s="114"/>
      <c r="BA56" s="113"/>
    </row>
    <row r="57" spans="1:53" s="115" customFormat="1" ht="42" customHeight="1" thickBot="1" x14ac:dyDescent="0.2">
      <c r="A57" s="100" t="s">
        <v>82</v>
      </c>
      <c r="B57" s="101" t="s">
        <v>59</v>
      </c>
      <c r="C57" s="101" t="s">
        <v>40</v>
      </c>
      <c r="D57" s="101" t="s">
        <v>40</v>
      </c>
      <c r="E57" s="101" t="s">
        <v>93</v>
      </c>
      <c r="F57" s="102" t="s">
        <v>94</v>
      </c>
      <c r="G57" s="103" t="s">
        <v>46</v>
      </c>
      <c r="H57" s="104" t="s">
        <v>139</v>
      </c>
      <c r="I57" s="105">
        <v>50000</v>
      </c>
      <c r="J57" s="106">
        <v>0</v>
      </c>
      <c r="K57" s="106">
        <v>0</v>
      </c>
      <c r="L57" s="106">
        <v>50000</v>
      </c>
      <c r="M57" s="216">
        <v>100000</v>
      </c>
      <c r="N57" s="107">
        <v>100000</v>
      </c>
      <c r="O57" s="106">
        <v>0</v>
      </c>
      <c r="P57" s="106">
        <v>0</v>
      </c>
      <c r="Q57" s="216">
        <v>50000</v>
      </c>
      <c r="R57" s="230">
        <f t="shared" si="10"/>
        <v>200</v>
      </c>
      <c r="S57" s="231">
        <f t="shared" si="11"/>
        <v>100</v>
      </c>
      <c r="T57" s="232">
        <f>IF(OR(N57="", N64="", N64=0), "", N57/N$64*100)</f>
        <v>6.6124954289472224E-2</v>
      </c>
      <c r="U57" s="246">
        <v>50000</v>
      </c>
      <c r="V57" s="216">
        <v>0</v>
      </c>
      <c r="W57" s="216">
        <v>0</v>
      </c>
      <c r="X57" s="216">
        <v>50000</v>
      </c>
      <c r="Y57" s="247">
        <v>27500</v>
      </c>
      <c r="Z57" s="110">
        <v>27500</v>
      </c>
      <c r="AA57" s="247">
        <v>0</v>
      </c>
      <c r="AB57" s="247">
        <v>0</v>
      </c>
      <c r="AC57" s="230">
        <f t="shared" si="12"/>
        <v>55.000000000000007</v>
      </c>
      <c r="AD57" s="231">
        <f t="shared" si="13"/>
        <v>100</v>
      </c>
      <c r="AE57" s="232">
        <f>IF(OR(Z57="", Z64="", Z64=0), "", Z57/Z$64*100)</f>
        <v>1.7752960415894924E-2</v>
      </c>
      <c r="AF57" s="111">
        <v>72500</v>
      </c>
      <c r="AG57" s="108">
        <f t="shared" si="14"/>
        <v>263.63636363636363</v>
      </c>
      <c r="AH57" s="109">
        <f t="shared" si="15"/>
        <v>4.8371993873577296E-2</v>
      </c>
      <c r="AI57" s="112">
        <f t="shared" si="16"/>
        <v>72500</v>
      </c>
      <c r="AJ57" s="272" t="s">
        <v>38</v>
      </c>
      <c r="AK57" s="273" t="s">
        <v>82</v>
      </c>
      <c r="AL57" s="274" t="s">
        <v>59</v>
      </c>
      <c r="AM57" s="274" t="s">
        <v>40</v>
      </c>
      <c r="AN57" s="274" t="s">
        <v>40</v>
      </c>
      <c r="AO57" s="274" t="s">
        <v>93</v>
      </c>
      <c r="AP57" s="275" t="s">
        <v>94</v>
      </c>
      <c r="AQ57" s="276" t="s">
        <v>46</v>
      </c>
      <c r="AR57" s="273" t="s">
        <v>82</v>
      </c>
      <c r="AS57" s="274" t="s">
        <v>59</v>
      </c>
      <c r="AT57" s="274" t="s">
        <v>40</v>
      </c>
      <c r="AU57" s="274" t="s">
        <v>40</v>
      </c>
      <c r="AV57" s="274" t="s">
        <v>93</v>
      </c>
      <c r="AW57" s="275" t="s">
        <v>94</v>
      </c>
      <c r="AX57" s="277" t="s">
        <v>46</v>
      </c>
      <c r="AY57" s="113"/>
      <c r="AZ57" s="130"/>
      <c r="BA57" s="131"/>
    </row>
    <row r="58" spans="1:53" s="115" customFormat="1" ht="42" customHeight="1" thickBot="1" x14ac:dyDescent="0.2">
      <c r="A58" s="100" t="s">
        <v>82</v>
      </c>
      <c r="B58" s="101" t="s">
        <v>59</v>
      </c>
      <c r="C58" s="101" t="s">
        <v>40</v>
      </c>
      <c r="D58" s="101" t="s">
        <v>40</v>
      </c>
      <c r="E58" s="101" t="s">
        <v>95</v>
      </c>
      <c r="F58" s="102" t="s">
        <v>96</v>
      </c>
      <c r="G58" s="103" t="s">
        <v>46</v>
      </c>
      <c r="H58" s="104"/>
      <c r="I58" s="105">
        <v>50000</v>
      </c>
      <c r="J58" s="106">
        <v>0</v>
      </c>
      <c r="K58" s="106">
        <v>0</v>
      </c>
      <c r="L58" s="106">
        <v>50000</v>
      </c>
      <c r="M58" s="216">
        <v>76000</v>
      </c>
      <c r="N58" s="107">
        <v>76000</v>
      </c>
      <c r="O58" s="106">
        <v>0</v>
      </c>
      <c r="P58" s="106">
        <v>0</v>
      </c>
      <c r="Q58" s="216">
        <v>26000</v>
      </c>
      <c r="R58" s="230">
        <f t="shared" si="10"/>
        <v>152</v>
      </c>
      <c r="S58" s="231">
        <f t="shared" si="11"/>
        <v>100</v>
      </c>
      <c r="T58" s="232">
        <f>IF(OR(N58="", N64="", N64=0), "", N58/N$64*100)</f>
        <v>5.0254965259998896E-2</v>
      </c>
      <c r="U58" s="246">
        <v>65000</v>
      </c>
      <c r="V58" s="216">
        <v>0</v>
      </c>
      <c r="W58" s="216">
        <v>0</v>
      </c>
      <c r="X58" s="216">
        <v>65000</v>
      </c>
      <c r="Y58" s="247">
        <v>63000</v>
      </c>
      <c r="Z58" s="110">
        <v>63000</v>
      </c>
      <c r="AA58" s="247">
        <v>0</v>
      </c>
      <c r="AB58" s="247">
        <v>0</v>
      </c>
      <c r="AC58" s="230">
        <f t="shared" si="12"/>
        <v>96.92307692307692</v>
      </c>
      <c r="AD58" s="231">
        <f t="shared" si="13"/>
        <v>100</v>
      </c>
      <c r="AE58" s="232">
        <f>IF(OR(Z58="", Z64="", Z64=0), "", Z58/Z$64*100)</f>
        <v>4.0670418407322918E-2</v>
      </c>
      <c r="AF58" s="111">
        <v>13000</v>
      </c>
      <c r="AG58" s="108">
        <f t="shared" si="14"/>
        <v>20.634920634920633</v>
      </c>
      <c r="AH58" s="109">
        <f t="shared" si="15"/>
        <v>9.5845468526759778E-3</v>
      </c>
      <c r="AI58" s="112">
        <f t="shared" si="16"/>
        <v>13000</v>
      </c>
      <c r="AJ58" s="272" t="s">
        <v>38</v>
      </c>
      <c r="AK58" s="273" t="s">
        <v>82</v>
      </c>
      <c r="AL58" s="274" t="s">
        <v>59</v>
      </c>
      <c r="AM58" s="274" t="s">
        <v>40</v>
      </c>
      <c r="AN58" s="274" t="s">
        <v>40</v>
      </c>
      <c r="AO58" s="274" t="s">
        <v>95</v>
      </c>
      <c r="AP58" s="275" t="s">
        <v>96</v>
      </c>
      <c r="AQ58" s="276" t="s">
        <v>46</v>
      </c>
      <c r="AR58" s="273" t="s">
        <v>82</v>
      </c>
      <c r="AS58" s="274" t="s">
        <v>59</v>
      </c>
      <c r="AT58" s="274" t="s">
        <v>40</v>
      </c>
      <c r="AU58" s="274" t="s">
        <v>40</v>
      </c>
      <c r="AV58" s="274" t="s">
        <v>95</v>
      </c>
      <c r="AW58" s="275" t="s">
        <v>96</v>
      </c>
      <c r="AX58" s="277" t="s">
        <v>46</v>
      </c>
      <c r="AY58" s="113"/>
      <c r="AZ58" s="114"/>
      <c r="BA58" s="113"/>
    </row>
    <row r="59" spans="1:53" s="115" customFormat="1" ht="42" customHeight="1" thickBot="1" x14ac:dyDescent="0.2">
      <c r="A59" s="100" t="s">
        <v>82</v>
      </c>
      <c r="B59" s="101" t="s">
        <v>59</v>
      </c>
      <c r="C59" s="101" t="s">
        <v>40</v>
      </c>
      <c r="D59" s="101" t="s">
        <v>40</v>
      </c>
      <c r="E59" s="101" t="s">
        <v>97</v>
      </c>
      <c r="F59" s="102" t="s">
        <v>98</v>
      </c>
      <c r="G59" s="103" t="s">
        <v>46</v>
      </c>
      <c r="H59" s="104" t="s">
        <v>139</v>
      </c>
      <c r="I59" s="105">
        <v>250000</v>
      </c>
      <c r="J59" s="106">
        <v>-250000</v>
      </c>
      <c r="K59" s="106">
        <v>0</v>
      </c>
      <c r="L59" s="106">
        <v>0</v>
      </c>
      <c r="M59" s="216">
        <v>0</v>
      </c>
      <c r="N59" s="107">
        <v>0</v>
      </c>
      <c r="O59" s="106">
        <v>0</v>
      </c>
      <c r="P59" s="106">
        <v>0</v>
      </c>
      <c r="Q59" s="216">
        <v>0</v>
      </c>
      <c r="R59" s="230" t="str">
        <f t="shared" si="10"/>
        <v/>
      </c>
      <c r="S59" s="231" t="str">
        <f t="shared" si="11"/>
        <v/>
      </c>
      <c r="T59" s="232">
        <f>IF(OR(N59="", N64="", N64=0), "", N59/N$64*100)</f>
        <v>0</v>
      </c>
      <c r="U59" s="246">
        <v>250000</v>
      </c>
      <c r="V59" s="216">
        <v>-250000</v>
      </c>
      <c r="W59" s="216">
        <v>0</v>
      </c>
      <c r="X59" s="216">
        <v>0</v>
      </c>
      <c r="Y59" s="247">
        <v>0</v>
      </c>
      <c r="Z59" s="110">
        <v>0</v>
      </c>
      <c r="AA59" s="247">
        <v>0</v>
      </c>
      <c r="AB59" s="247">
        <v>0</v>
      </c>
      <c r="AC59" s="230" t="str">
        <f t="shared" si="12"/>
        <v/>
      </c>
      <c r="AD59" s="231" t="str">
        <f t="shared" si="13"/>
        <v/>
      </c>
      <c r="AE59" s="232">
        <f>IF(OR(Z59="", Z64="", Z64=0), "", Z59/Z$64*100)</f>
        <v>0</v>
      </c>
      <c r="AF59" s="111">
        <v>0</v>
      </c>
      <c r="AG59" s="108">
        <f t="shared" si="14"/>
        <v>0</v>
      </c>
      <c r="AH59" s="109">
        <f t="shared" si="15"/>
        <v>0</v>
      </c>
      <c r="AI59" s="112">
        <f t="shared" si="16"/>
        <v>0</v>
      </c>
      <c r="AJ59" s="272" t="s">
        <v>38</v>
      </c>
      <c r="AK59" s="273" t="s">
        <v>82</v>
      </c>
      <c r="AL59" s="274" t="s">
        <v>59</v>
      </c>
      <c r="AM59" s="274" t="s">
        <v>40</v>
      </c>
      <c r="AN59" s="274" t="s">
        <v>40</v>
      </c>
      <c r="AO59" s="274" t="s">
        <v>97</v>
      </c>
      <c r="AP59" s="275" t="s">
        <v>98</v>
      </c>
      <c r="AQ59" s="276" t="s">
        <v>46</v>
      </c>
      <c r="AR59" s="273" t="s">
        <v>82</v>
      </c>
      <c r="AS59" s="274" t="s">
        <v>59</v>
      </c>
      <c r="AT59" s="274" t="s">
        <v>40</v>
      </c>
      <c r="AU59" s="274" t="s">
        <v>40</v>
      </c>
      <c r="AV59" s="274" t="s">
        <v>97</v>
      </c>
      <c r="AW59" s="275" t="s">
        <v>98</v>
      </c>
      <c r="AX59" s="277" t="s">
        <v>46</v>
      </c>
      <c r="AY59" s="113"/>
      <c r="AZ59" s="130"/>
      <c r="BA59" s="131"/>
    </row>
    <row r="60" spans="1:53" s="115" customFormat="1" ht="42" customHeight="1" thickBot="1" x14ac:dyDescent="0.2">
      <c r="A60" s="100" t="s">
        <v>82</v>
      </c>
      <c r="B60" s="101" t="s">
        <v>59</v>
      </c>
      <c r="C60" s="101" t="s">
        <v>40</v>
      </c>
      <c r="D60" s="101" t="s">
        <v>40</v>
      </c>
      <c r="E60" s="101" t="s">
        <v>99</v>
      </c>
      <c r="F60" s="102" t="s">
        <v>100</v>
      </c>
      <c r="G60" s="103" t="s">
        <v>46</v>
      </c>
      <c r="H60" s="104"/>
      <c r="I60" s="105">
        <v>600000</v>
      </c>
      <c r="J60" s="106">
        <v>0</v>
      </c>
      <c r="K60" s="106">
        <v>0</v>
      </c>
      <c r="L60" s="106">
        <v>600000</v>
      </c>
      <c r="M60" s="216">
        <v>440000</v>
      </c>
      <c r="N60" s="107">
        <v>440000</v>
      </c>
      <c r="O60" s="106">
        <v>0</v>
      </c>
      <c r="P60" s="106">
        <v>0</v>
      </c>
      <c r="Q60" s="216">
        <v>-160000</v>
      </c>
      <c r="R60" s="230">
        <f t="shared" si="10"/>
        <v>73.333333333333329</v>
      </c>
      <c r="S60" s="231">
        <f t="shared" si="11"/>
        <v>100</v>
      </c>
      <c r="T60" s="232">
        <f>IF(OR(N60="", N64="", N64=0), "", N60/N$64*100)</f>
        <v>0.29094979887367778</v>
      </c>
      <c r="U60" s="246">
        <v>800000</v>
      </c>
      <c r="V60" s="216">
        <v>-400000</v>
      </c>
      <c r="W60" s="216">
        <v>0</v>
      </c>
      <c r="X60" s="216">
        <v>400000</v>
      </c>
      <c r="Y60" s="247">
        <v>240000</v>
      </c>
      <c r="Z60" s="110">
        <v>240000</v>
      </c>
      <c r="AA60" s="247">
        <v>0</v>
      </c>
      <c r="AB60" s="247">
        <v>0</v>
      </c>
      <c r="AC60" s="230">
        <f t="shared" si="12"/>
        <v>60</v>
      </c>
      <c r="AD60" s="231">
        <f t="shared" si="13"/>
        <v>100</v>
      </c>
      <c r="AE60" s="232">
        <f>IF(OR(Z60="", Z64="", Z64=0), "", Z60/Z$64*100)</f>
        <v>0.15493492726599206</v>
      </c>
      <c r="AF60" s="111">
        <v>200000</v>
      </c>
      <c r="AG60" s="108">
        <f t="shared" si="14"/>
        <v>83.333333333333343</v>
      </c>
      <c r="AH60" s="109">
        <f t="shared" si="15"/>
        <v>0.13601487160768572</v>
      </c>
      <c r="AI60" s="112">
        <f t="shared" si="16"/>
        <v>200000</v>
      </c>
      <c r="AJ60" s="272" t="s">
        <v>38</v>
      </c>
      <c r="AK60" s="273" t="s">
        <v>82</v>
      </c>
      <c r="AL60" s="274" t="s">
        <v>59</v>
      </c>
      <c r="AM60" s="274" t="s">
        <v>40</v>
      </c>
      <c r="AN60" s="274" t="s">
        <v>40</v>
      </c>
      <c r="AO60" s="274" t="s">
        <v>99</v>
      </c>
      <c r="AP60" s="275" t="s">
        <v>100</v>
      </c>
      <c r="AQ60" s="276" t="s">
        <v>46</v>
      </c>
      <c r="AR60" s="273" t="s">
        <v>82</v>
      </c>
      <c r="AS60" s="274" t="s">
        <v>59</v>
      </c>
      <c r="AT60" s="274" t="s">
        <v>40</v>
      </c>
      <c r="AU60" s="274" t="s">
        <v>40</v>
      </c>
      <c r="AV60" s="274" t="s">
        <v>99</v>
      </c>
      <c r="AW60" s="275" t="s">
        <v>100</v>
      </c>
      <c r="AX60" s="277" t="s">
        <v>46</v>
      </c>
      <c r="AY60" s="113"/>
      <c r="AZ60" s="114"/>
      <c r="BA60" s="113"/>
    </row>
    <row r="61" spans="1:53" s="115" customFormat="1" ht="42" customHeight="1" thickBot="1" x14ac:dyDescent="0.2">
      <c r="A61" s="100" t="s">
        <v>82</v>
      </c>
      <c r="B61" s="101" t="s">
        <v>59</v>
      </c>
      <c r="C61" s="101" t="s">
        <v>40</v>
      </c>
      <c r="D61" s="101" t="s">
        <v>40</v>
      </c>
      <c r="E61" s="101" t="s">
        <v>101</v>
      </c>
      <c r="F61" s="102" t="s">
        <v>102</v>
      </c>
      <c r="G61" s="103" t="s">
        <v>46</v>
      </c>
      <c r="H61" s="104"/>
      <c r="I61" s="105">
        <v>17000</v>
      </c>
      <c r="J61" s="106">
        <v>0</v>
      </c>
      <c r="K61" s="106">
        <v>0</v>
      </c>
      <c r="L61" s="106">
        <v>17000</v>
      </c>
      <c r="M61" s="216">
        <v>15261</v>
      </c>
      <c r="N61" s="107">
        <v>15261</v>
      </c>
      <c r="O61" s="106">
        <v>0</v>
      </c>
      <c r="P61" s="106">
        <v>0</v>
      </c>
      <c r="Q61" s="216">
        <v>-1739</v>
      </c>
      <c r="R61" s="230">
        <f t="shared" si="10"/>
        <v>89.770588235294113</v>
      </c>
      <c r="S61" s="231">
        <f t="shared" si="11"/>
        <v>100</v>
      </c>
      <c r="T61" s="232">
        <f>IF(OR(N61="", N64="", N64=0), "", N61/N$64*100)</f>
        <v>1.0091329274116356E-2</v>
      </c>
      <c r="U61" s="246">
        <v>57000</v>
      </c>
      <c r="V61" s="216">
        <v>0</v>
      </c>
      <c r="W61" s="216">
        <v>0</v>
      </c>
      <c r="X61" s="216">
        <v>57000</v>
      </c>
      <c r="Y61" s="247">
        <v>10307</v>
      </c>
      <c r="Z61" s="110">
        <v>10307</v>
      </c>
      <c r="AA61" s="247">
        <v>0</v>
      </c>
      <c r="AB61" s="247">
        <v>0</v>
      </c>
      <c r="AC61" s="230">
        <f t="shared" si="12"/>
        <v>18.082456140350878</v>
      </c>
      <c r="AD61" s="231">
        <f t="shared" si="13"/>
        <v>100</v>
      </c>
      <c r="AE61" s="232">
        <f>IF(OR(Z61="", Z64="", Z64=0), "", Z61/Z$64*100)</f>
        <v>6.6538095638774171E-3</v>
      </c>
      <c r="AF61" s="111">
        <v>4954</v>
      </c>
      <c r="AG61" s="108">
        <f t="shared" si="14"/>
        <v>48.064422237314446</v>
      </c>
      <c r="AH61" s="109">
        <f t="shared" si="15"/>
        <v>3.4375197102389388E-3</v>
      </c>
      <c r="AI61" s="112">
        <f t="shared" si="16"/>
        <v>4954</v>
      </c>
      <c r="AJ61" s="272" t="s">
        <v>38</v>
      </c>
      <c r="AK61" s="273" t="s">
        <v>82</v>
      </c>
      <c r="AL61" s="274" t="s">
        <v>59</v>
      </c>
      <c r="AM61" s="274" t="s">
        <v>40</v>
      </c>
      <c r="AN61" s="274" t="s">
        <v>40</v>
      </c>
      <c r="AO61" s="274" t="s">
        <v>101</v>
      </c>
      <c r="AP61" s="275" t="s">
        <v>102</v>
      </c>
      <c r="AQ61" s="276" t="s">
        <v>46</v>
      </c>
      <c r="AR61" s="273" t="s">
        <v>82</v>
      </c>
      <c r="AS61" s="274" t="s">
        <v>59</v>
      </c>
      <c r="AT61" s="274" t="s">
        <v>40</v>
      </c>
      <c r="AU61" s="274" t="s">
        <v>40</v>
      </c>
      <c r="AV61" s="274" t="s">
        <v>101</v>
      </c>
      <c r="AW61" s="275" t="s">
        <v>102</v>
      </c>
      <c r="AX61" s="277" t="s">
        <v>46</v>
      </c>
      <c r="AY61" s="113"/>
      <c r="AZ61" s="130"/>
      <c r="BA61" s="131"/>
    </row>
    <row r="62" spans="1:53" s="115" customFormat="1" ht="42" customHeight="1" thickBot="1" x14ac:dyDescent="0.2">
      <c r="A62" s="100" t="s">
        <v>82</v>
      </c>
      <c r="B62" s="101" t="s">
        <v>59</v>
      </c>
      <c r="C62" s="101" t="s">
        <v>40</v>
      </c>
      <c r="D62" s="101" t="s">
        <v>40</v>
      </c>
      <c r="E62" s="101" t="s">
        <v>103</v>
      </c>
      <c r="F62" s="102" t="s">
        <v>104</v>
      </c>
      <c r="G62" s="103" t="s">
        <v>46</v>
      </c>
      <c r="H62" s="104"/>
      <c r="I62" s="105">
        <v>480000</v>
      </c>
      <c r="J62" s="106">
        <v>0</v>
      </c>
      <c r="K62" s="106">
        <v>0</v>
      </c>
      <c r="L62" s="106">
        <v>480000</v>
      </c>
      <c r="M62" s="216">
        <v>480000</v>
      </c>
      <c r="N62" s="107">
        <v>480000</v>
      </c>
      <c r="O62" s="106">
        <v>0</v>
      </c>
      <c r="P62" s="106">
        <v>0</v>
      </c>
      <c r="Q62" s="216">
        <v>0</v>
      </c>
      <c r="R62" s="230">
        <f t="shared" si="10"/>
        <v>100</v>
      </c>
      <c r="S62" s="231">
        <f t="shared" si="11"/>
        <v>100</v>
      </c>
      <c r="T62" s="232">
        <f>IF(OR(N62="", N64="", N64=0), "", N62/N$64*100)</f>
        <v>0.31739978058946666</v>
      </c>
      <c r="U62" s="246">
        <v>480000</v>
      </c>
      <c r="V62" s="216">
        <v>0</v>
      </c>
      <c r="W62" s="216">
        <v>0</v>
      </c>
      <c r="X62" s="216">
        <v>480000</v>
      </c>
      <c r="Y62" s="247">
        <v>480000</v>
      </c>
      <c r="Z62" s="110">
        <v>480000</v>
      </c>
      <c r="AA62" s="247">
        <v>0</v>
      </c>
      <c r="AB62" s="247">
        <v>0</v>
      </c>
      <c r="AC62" s="230">
        <f t="shared" si="12"/>
        <v>100</v>
      </c>
      <c r="AD62" s="231">
        <f t="shared" si="13"/>
        <v>100</v>
      </c>
      <c r="AE62" s="232">
        <f>IF(OR(Z62="", Z64="", Z64=0), "", Z62/Z$64*100)</f>
        <v>0.30986985453198412</v>
      </c>
      <c r="AF62" s="111">
        <v>0</v>
      </c>
      <c r="AG62" s="108">
        <f t="shared" si="14"/>
        <v>0</v>
      </c>
      <c r="AH62" s="109">
        <f t="shared" si="15"/>
        <v>7.5299260574825388E-3</v>
      </c>
      <c r="AI62" s="112">
        <f t="shared" si="16"/>
        <v>0</v>
      </c>
      <c r="AJ62" s="272" t="s">
        <v>38</v>
      </c>
      <c r="AK62" s="273" t="s">
        <v>82</v>
      </c>
      <c r="AL62" s="274" t="s">
        <v>59</v>
      </c>
      <c r="AM62" s="274" t="s">
        <v>40</v>
      </c>
      <c r="AN62" s="274" t="s">
        <v>40</v>
      </c>
      <c r="AO62" s="274" t="s">
        <v>103</v>
      </c>
      <c r="AP62" s="275" t="s">
        <v>104</v>
      </c>
      <c r="AQ62" s="276" t="s">
        <v>46</v>
      </c>
      <c r="AR62" s="273" t="s">
        <v>82</v>
      </c>
      <c r="AS62" s="274" t="s">
        <v>59</v>
      </c>
      <c r="AT62" s="274" t="s">
        <v>40</v>
      </c>
      <c r="AU62" s="274" t="s">
        <v>40</v>
      </c>
      <c r="AV62" s="274" t="s">
        <v>103</v>
      </c>
      <c r="AW62" s="275" t="s">
        <v>104</v>
      </c>
      <c r="AX62" s="277" t="s">
        <v>46</v>
      </c>
      <c r="AY62" s="113"/>
      <c r="AZ62" s="114"/>
      <c r="BA62" s="113"/>
    </row>
    <row r="63" spans="1:53" s="115" customFormat="1" ht="42" customHeight="1" thickBot="1" x14ac:dyDescent="0.2">
      <c r="A63" s="100" t="s">
        <v>82</v>
      </c>
      <c r="B63" s="101" t="s">
        <v>59</v>
      </c>
      <c r="C63" s="101" t="s">
        <v>40</v>
      </c>
      <c r="D63" s="101" t="s">
        <v>40</v>
      </c>
      <c r="E63" s="101" t="s">
        <v>105</v>
      </c>
      <c r="F63" s="102" t="s">
        <v>106</v>
      </c>
      <c r="G63" s="103" t="s">
        <v>46</v>
      </c>
      <c r="H63" s="104"/>
      <c r="I63" s="105">
        <v>60000</v>
      </c>
      <c r="J63" s="106">
        <v>0</v>
      </c>
      <c r="K63" s="106">
        <v>0</v>
      </c>
      <c r="L63" s="106">
        <v>60000</v>
      </c>
      <c r="M63" s="216">
        <v>60000</v>
      </c>
      <c r="N63" s="107">
        <v>60000</v>
      </c>
      <c r="O63" s="106">
        <v>0</v>
      </c>
      <c r="P63" s="106">
        <v>0</v>
      </c>
      <c r="Q63" s="216">
        <v>0</v>
      </c>
      <c r="R63" s="230">
        <f t="shared" si="10"/>
        <v>100</v>
      </c>
      <c r="S63" s="231">
        <f t="shared" si="11"/>
        <v>100</v>
      </c>
      <c r="T63" s="232">
        <f>IF(OR(N63="", N64="", N64=0), "", N63/N$64*100)</f>
        <v>3.9674972573683333E-2</v>
      </c>
      <c r="U63" s="246">
        <v>0</v>
      </c>
      <c r="V63" s="216">
        <v>0</v>
      </c>
      <c r="W63" s="216">
        <v>0</v>
      </c>
      <c r="X63" s="216">
        <v>0</v>
      </c>
      <c r="Y63" s="247">
        <v>0</v>
      </c>
      <c r="Z63" s="110">
        <v>0</v>
      </c>
      <c r="AA63" s="247">
        <v>0</v>
      </c>
      <c r="AB63" s="247">
        <v>0</v>
      </c>
      <c r="AC63" s="230" t="str">
        <f t="shared" si="12"/>
        <v/>
      </c>
      <c r="AD63" s="231" t="str">
        <f t="shared" si="13"/>
        <v/>
      </c>
      <c r="AE63" s="232">
        <f>IF(OR(Z63="", Z64="", Z64=0), "", Z63/Z$64*100)</f>
        <v>0</v>
      </c>
      <c r="AF63" s="111">
        <v>60000</v>
      </c>
      <c r="AG63" s="108" t="str">
        <f t="shared" si="14"/>
        <v>皆増</v>
      </c>
      <c r="AH63" s="109">
        <f t="shared" si="15"/>
        <v>3.9674972573683333E-2</v>
      </c>
      <c r="AI63" s="112">
        <f t="shared" si="16"/>
        <v>60000</v>
      </c>
      <c r="AJ63" s="272" t="s">
        <v>38</v>
      </c>
      <c r="AK63" s="273" t="s">
        <v>82</v>
      </c>
      <c r="AL63" s="274" t="s">
        <v>59</v>
      </c>
      <c r="AM63" s="274" t="s">
        <v>40</v>
      </c>
      <c r="AN63" s="274" t="s">
        <v>40</v>
      </c>
      <c r="AO63" s="274" t="s">
        <v>105</v>
      </c>
      <c r="AP63" s="275" t="s">
        <v>106</v>
      </c>
      <c r="AQ63" s="276" t="s">
        <v>46</v>
      </c>
      <c r="AR63" s="273" t="s">
        <v>82</v>
      </c>
      <c r="AS63" s="274" t="s">
        <v>59</v>
      </c>
      <c r="AT63" s="274" t="s">
        <v>40</v>
      </c>
      <c r="AU63" s="274" t="s">
        <v>40</v>
      </c>
      <c r="AV63" s="274" t="s">
        <v>105</v>
      </c>
      <c r="AW63" s="275" t="s">
        <v>106</v>
      </c>
      <c r="AX63" s="277" t="s">
        <v>46</v>
      </c>
      <c r="AY63" s="113"/>
      <c r="AZ63" s="130"/>
      <c r="BA63" s="131"/>
    </row>
    <row r="64" spans="1:53" ht="42" customHeight="1" thickBot="1" x14ac:dyDescent="0.2">
      <c r="A64" s="446" t="s">
        <v>107</v>
      </c>
      <c r="B64" s="447" t="s">
        <v>38</v>
      </c>
      <c r="C64" s="447" t="s">
        <v>38</v>
      </c>
      <c r="D64" s="447" t="s">
        <v>38</v>
      </c>
      <c r="E64" s="447" t="s">
        <v>38</v>
      </c>
      <c r="F64" s="447" t="s">
        <v>38</v>
      </c>
      <c r="G64" s="448" t="s">
        <v>38</v>
      </c>
      <c r="H64" s="12"/>
      <c r="I64" s="62">
        <v>16818000</v>
      </c>
      <c r="J64" s="63">
        <v>167029000</v>
      </c>
      <c r="K64" s="63">
        <v>7349000</v>
      </c>
      <c r="L64" s="63">
        <v>191196000</v>
      </c>
      <c r="M64" s="218">
        <v>151228838</v>
      </c>
      <c r="N64" s="83">
        <v>151228838</v>
      </c>
      <c r="O64" s="63">
        <v>0</v>
      </c>
      <c r="P64" s="63">
        <v>0</v>
      </c>
      <c r="Q64" s="218">
        <v>-39967162</v>
      </c>
      <c r="R64" s="236">
        <f t="shared" si="10"/>
        <v>79.096235276888635</v>
      </c>
      <c r="S64" s="237">
        <f t="shared" si="11"/>
        <v>100</v>
      </c>
      <c r="T64" s="238">
        <f>IF(OR(N64="", N64="", N64=0), "", N64/N64*100)</f>
        <v>100</v>
      </c>
      <c r="U64" s="250">
        <v>94029000</v>
      </c>
      <c r="V64" s="218">
        <v>69732000</v>
      </c>
      <c r="W64" s="218">
        <v>0</v>
      </c>
      <c r="X64" s="218">
        <v>163761000</v>
      </c>
      <c r="Y64" s="251">
        <v>154903742</v>
      </c>
      <c r="Z64" s="88">
        <v>154903742</v>
      </c>
      <c r="AA64" s="251">
        <v>0</v>
      </c>
      <c r="AB64" s="218">
        <v>0</v>
      </c>
      <c r="AC64" s="236">
        <f t="shared" si="12"/>
        <v>94.591350810021922</v>
      </c>
      <c r="AD64" s="237">
        <f t="shared" si="13"/>
        <v>100</v>
      </c>
      <c r="AE64" s="238">
        <f>IF(OR(Z64="", Z64="", Z64=0), "", Z64/Z64*100)</f>
        <v>100</v>
      </c>
      <c r="AF64" s="66">
        <v>-3674904</v>
      </c>
      <c r="AG64" s="64">
        <f t="shared" si="14"/>
        <v>-2.372379099789597</v>
      </c>
      <c r="AH64" s="65">
        <f t="shared" si="15"/>
        <v>0</v>
      </c>
      <c r="AI64" s="76">
        <f t="shared" si="16"/>
        <v>-3674904</v>
      </c>
      <c r="AJ64" s="284" t="s">
        <v>38</v>
      </c>
      <c r="AK64" s="253" t="s">
        <v>38</v>
      </c>
      <c r="AL64" s="253" t="s">
        <v>38</v>
      </c>
      <c r="AM64" s="253" t="s">
        <v>38</v>
      </c>
      <c r="AN64" s="253" t="s">
        <v>38</v>
      </c>
      <c r="AO64" s="253" t="s">
        <v>38</v>
      </c>
      <c r="AP64" s="284" t="s">
        <v>38</v>
      </c>
      <c r="AQ64" s="284" t="s">
        <v>38</v>
      </c>
      <c r="AR64" s="253" t="s">
        <v>38</v>
      </c>
      <c r="AS64" s="253" t="s">
        <v>38</v>
      </c>
      <c r="AT64" s="253" t="s">
        <v>38</v>
      </c>
      <c r="AU64" s="253" t="s">
        <v>38</v>
      </c>
      <c r="AV64" s="253" t="s">
        <v>38</v>
      </c>
      <c r="AW64" s="284" t="s">
        <v>38</v>
      </c>
      <c r="AX64" s="284" t="s">
        <v>38</v>
      </c>
      <c r="AY64" s="74"/>
      <c r="AZ64" s="89"/>
      <c r="BA64" s="75"/>
    </row>
    <row r="65" spans="1:53" ht="26.25" customHeight="1" x14ac:dyDescent="0.15">
      <c r="AI65" s="24"/>
    </row>
    <row r="66" spans="1:53" ht="26.25" customHeight="1" x14ac:dyDescent="0.15">
      <c r="A66" s="1" t="s">
        <v>35</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4"/>
      <c r="AJ66"/>
      <c r="AK66" s="1"/>
      <c r="AL66" s="2"/>
      <c r="AM66" s="2"/>
      <c r="AN66" s="2"/>
      <c r="AO66" s="2"/>
      <c r="AP66" s="2"/>
      <c r="AQ66" s="2"/>
      <c r="AR66" s="1"/>
      <c r="AS66" s="2"/>
      <c r="AT66" s="2"/>
      <c r="AU66" s="2"/>
      <c r="AV66" s="2"/>
      <c r="AW66" s="2"/>
      <c r="AX66" s="2"/>
    </row>
    <row r="67" spans="1:53" ht="26.25" customHeight="1" thickBot="1" x14ac:dyDescent="0.2">
      <c r="A67" s="6" t="s">
        <v>36</v>
      </c>
      <c r="B67" s="3"/>
      <c r="C67" s="3"/>
      <c r="D67" s="3"/>
      <c r="E67" s="3"/>
      <c r="F67"/>
      <c r="G67" s="22"/>
      <c r="H67" s="22"/>
      <c r="I67"/>
      <c r="J67"/>
      <c r="K67"/>
      <c r="L67"/>
      <c r="M67"/>
      <c r="N67"/>
      <c r="O67"/>
      <c r="P67"/>
      <c r="Q67"/>
      <c r="R67"/>
      <c r="S67"/>
      <c r="T67"/>
      <c r="U67"/>
      <c r="V67"/>
      <c r="W67"/>
      <c r="X67"/>
      <c r="Y67"/>
      <c r="Z67"/>
      <c r="AA67"/>
      <c r="AB67"/>
      <c r="AC67"/>
      <c r="AD67"/>
      <c r="AE67"/>
      <c r="AF67"/>
      <c r="AG67"/>
      <c r="AH67" s="4" t="s">
        <v>0</v>
      </c>
      <c r="AI67" s="24"/>
      <c r="AJ67" s="1" t="s">
        <v>1</v>
      </c>
      <c r="AK67" s="3"/>
      <c r="AL67" s="3"/>
      <c r="AM67" s="3"/>
      <c r="AN67" s="3"/>
      <c r="AO67" s="3"/>
      <c r="AP67"/>
      <c r="AQ67"/>
      <c r="AR67" s="3"/>
      <c r="AS67" s="3"/>
      <c r="AT67" s="3"/>
      <c r="AU67" s="3"/>
      <c r="AV67" s="3"/>
      <c r="AW67"/>
      <c r="AX67"/>
    </row>
    <row r="68" spans="1:53" ht="15" customHeight="1" x14ac:dyDescent="0.15">
      <c r="A68" s="449" t="s">
        <v>2</v>
      </c>
      <c r="B68" s="450"/>
      <c r="C68" s="450"/>
      <c r="D68" s="450"/>
      <c r="E68" s="450"/>
      <c r="F68" s="451"/>
      <c r="G68" s="479" t="s">
        <v>3</v>
      </c>
      <c r="H68" s="480"/>
      <c r="I68" s="436" t="s">
        <v>4</v>
      </c>
      <c r="J68" s="437"/>
      <c r="K68" s="437"/>
      <c r="L68" s="437"/>
      <c r="M68" s="437"/>
      <c r="N68" s="437"/>
      <c r="O68" s="437"/>
      <c r="P68" s="437"/>
      <c r="Q68" s="437"/>
      <c r="R68" s="437"/>
      <c r="S68" s="437"/>
      <c r="T68" s="455"/>
      <c r="U68" s="436" t="s">
        <v>5</v>
      </c>
      <c r="V68" s="437"/>
      <c r="W68" s="437"/>
      <c r="X68" s="437"/>
      <c r="Y68" s="437"/>
      <c r="Z68" s="437"/>
      <c r="AA68" s="437"/>
      <c r="AB68" s="437"/>
      <c r="AC68" s="437"/>
      <c r="AD68" s="437"/>
      <c r="AE68" s="455"/>
      <c r="AF68" s="436" t="s">
        <v>6</v>
      </c>
      <c r="AG68" s="437"/>
      <c r="AH68" s="437"/>
      <c r="AI68" s="486" t="s">
        <v>144</v>
      </c>
      <c r="AJ68" s="418" t="s">
        <v>7</v>
      </c>
      <c r="AK68" s="421" t="s">
        <v>8</v>
      </c>
      <c r="AL68" s="422"/>
      <c r="AM68" s="422"/>
      <c r="AN68" s="422"/>
      <c r="AO68" s="422"/>
      <c r="AP68" s="422"/>
      <c r="AQ68" s="423"/>
      <c r="AR68" s="421" t="s">
        <v>9</v>
      </c>
      <c r="AS68" s="422"/>
      <c r="AT68" s="422"/>
      <c r="AU68" s="422"/>
      <c r="AV68" s="422"/>
      <c r="AW68" s="422"/>
      <c r="AX68" s="423"/>
      <c r="AY68" s="394" t="s">
        <v>146</v>
      </c>
      <c r="AZ68" s="394" t="s">
        <v>148</v>
      </c>
      <c r="BA68" s="394" t="s">
        <v>147</v>
      </c>
    </row>
    <row r="69" spans="1:53" ht="15" customHeight="1" x14ac:dyDescent="0.15">
      <c r="A69" s="452"/>
      <c r="B69" s="453"/>
      <c r="C69" s="453"/>
      <c r="D69" s="453"/>
      <c r="E69" s="453"/>
      <c r="F69" s="454"/>
      <c r="G69" s="425"/>
      <c r="H69" s="481"/>
      <c r="I69" s="456" t="s">
        <v>10</v>
      </c>
      <c r="J69" s="457"/>
      <c r="K69" s="457"/>
      <c r="L69" s="458"/>
      <c r="M69" s="410" t="s">
        <v>108</v>
      </c>
      <c r="N69" s="441" t="s">
        <v>109</v>
      </c>
      <c r="O69" s="441" t="s">
        <v>110</v>
      </c>
      <c r="P69" s="441" t="s">
        <v>111</v>
      </c>
      <c r="Q69" s="443" t="s">
        <v>15</v>
      </c>
      <c r="R69" s="412" t="s">
        <v>16</v>
      </c>
      <c r="S69" s="413"/>
      <c r="T69" s="414" t="s">
        <v>17</v>
      </c>
      <c r="U69" s="460" t="s">
        <v>10</v>
      </c>
      <c r="V69" s="461"/>
      <c r="W69" s="461"/>
      <c r="X69" s="413"/>
      <c r="Y69" s="410" t="s">
        <v>108</v>
      </c>
      <c r="Z69" s="441" t="s">
        <v>109</v>
      </c>
      <c r="AA69" s="410" t="s">
        <v>110</v>
      </c>
      <c r="AB69" s="410" t="s">
        <v>111</v>
      </c>
      <c r="AC69" s="412" t="s">
        <v>16</v>
      </c>
      <c r="AD69" s="413"/>
      <c r="AE69" s="414" t="s">
        <v>17</v>
      </c>
      <c r="AF69" s="416" t="s">
        <v>18</v>
      </c>
      <c r="AG69" s="405" t="s">
        <v>112</v>
      </c>
      <c r="AH69" s="424" t="s">
        <v>20</v>
      </c>
      <c r="AI69" s="487"/>
      <c r="AJ69" s="419"/>
      <c r="AK69" s="426" t="s">
        <v>2</v>
      </c>
      <c r="AL69" s="427"/>
      <c r="AM69" s="427"/>
      <c r="AN69" s="427"/>
      <c r="AO69" s="427"/>
      <c r="AP69" s="428"/>
      <c r="AQ69" s="398" t="s">
        <v>3</v>
      </c>
      <c r="AR69" s="433" t="s">
        <v>2</v>
      </c>
      <c r="AS69" s="434"/>
      <c r="AT69" s="434"/>
      <c r="AU69" s="434"/>
      <c r="AV69" s="434"/>
      <c r="AW69" s="435"/>
      <c r="AX69" s="397" t="s">
        <v>3</v>
      </c>
      <c r="AY69" s="395"/>
      <c r="AZ69" s="395"/>
      <c r="BA69" s="395"/>
    </row>
    <row r="70" spans="1:53" ht="15" customHeight="1" x14ac:dyDescent="0.15">
      <c r="A70" s="452"/>
      <c r="B70" s="453"/>
      <c r="C70" s="453"/>
      <c r="D70" s="453"/>
      <c r="E70" s="453"/>
      <c r="F70" s="454"/>
      <c r="G70" s="425"/>
      <c r="H70" s="481"/>
      <c r="I70" s="399" t="s">
        <v>21</v>
      </c>
      <c r="J70" s="402" t="s">
        <v>22</v>
      </c>
      <c r="K70" s="405" t="s">
        <v>23</v>
      </c>
      <c r="L70" s="402" t="s">
        <v>24</v>
      </c>
      <c r="M70" s="411"/>
      <c r="N70" s="442"/>
      <c r="O70" s="442"/>
      <c r="P70" s="442"/>
      <c r="Q70" s="444"/>
      <c r="R70" s="408" t="s">
        <v>25</v>
      </c>
      <c r="S70" s="408" t="s">
        <v>26</v>
      </c>
      <c r="T70" s="415"/>
      <c r="U70" s="438" t="s">
        <v>21</v>
      </c>
      <c r="V70" s="408" t="s">
        <v>22</v>
      </c>
      <c r="W70" s="443" t="s">
        <v>23</v>
      </c>
      <c r="X70" s="408" t="s">
        <v>24</v>
      </c>
      <c r="Y70" s="411"/>
      <c r="Z70" s="442"/>
      <c r="AA70" s="411"/>
      <c r="AB70" s="411"/>
      <c r="AC70" s="408" t="s">
        <v>25</v>
      </c>
      <c r="AD70" s="408" t="s">
        <v>26</v>
      </c>
      <c r="AE70" s="415"/>
      <c r="AF70" s="417"/>
      <c r="AG70" s="406"/>
      <c r="AH70" s="425"/>
      <c r="AI70" s="487"/>
      <c r="AJ70" s="419"/>
      <c r="AK70" s="429"/>
      <c r="AL70" s="430"/>
      <c r="AM70" s="430"/>
      <c r="AN70" s="430"/>
      <c r="AO70" s="430"/>
      <c r="AP70" s="431"/>
      <c r="AQ70" s="432"/>
      <c r="AR70" s="433"/>
      <c r="AS70" s="434"/>
      <c r="AT70" s="434"/>
      <c r="AU70" s="434"/>
      <c r="AV70" s="434"/>
      <c r="AW70" s="435"/>
      <c r="AX70" s="397"/>
      <c r="AY70" s="395"/>
      <c r="AZ70" s="395"/>
      <c r="BA70" s="395"/>
    </row>
    <row r="71" spans="1:53" ht="15" customHeight="1" x14ac:dyDescent="0.15">
      <c r="A71" s="452"/>
      <c r="B71" s="453"/>
      <c r="C71" s="453"/>
      <c r="D71" s="453"/>
      <c r="E71" s="453"/>
      <c r="F71" s="454"/>
      <c r="G71" s="425"/>
      <c r="H71" s="481"/>
      <c r="I71" s="400"/>
      <c r="J71" s="403"/>
      <c r="K71" s="406"/>
      <c r="L71" s="403"/>
      <c r="M71" s="411"/>
      <c r="N71" s="442"/>
      <c r="O71" s="442"/>
      <c r="P71" s="442"/>
      <c r="Q71" s="444"/>
      <c r="R71" s="409"/>
      <c r="S71" s="409"/>
      <c r="T71" s="415"/>
      <c r="U71" s="439"/>
      <c r="V71" s="409"/>
      <c r="W71" s="444"/>
      <c r="X71" s="409"/>
      <c r="Y71" s="411"/>
      <c r="Z71" s="442"/>
      <c r="AA71" s="411"/>
      <c r="AB71" s="411"/>
      <c r="AC71" s="409"/>
      <c r="AD71" s="409"/>
      <c r="AE71" s="415"/>
      <c r="AF71" s="417"/>
      <c r="AG71" s="406"/>
      <c r="AH71" s="425"/>
      <c r="AI71" s="487"/>
      <c r="AJ71" s="419"/>
      <c r="AK71" s="429"/>
      <c r="AL71" s="430"/>
      <c r="AM71" s="430"/>
      <c r="AN71" s="430"/>
      <c r="AO71" s="430"/>
      <c r="AP71" s="431"/>
      <c r="AQ71" s="432"/>
      <c r="AR71" s="426"/>
      <c r="AS71" s="427"/>
      <c r="AT71" s="427"/>
      <c r="AU71" s="427"/>
      <c r="AV71" s="427"/>
      <c r="AW71" s="428"/>
      <c r="AX71" s="398"/>
      <c r="AY71" s="395"/>
      <c r="AZ71" s="395"/>
      <c r="BA71" s="395"/>
    </row>
    <row r="72" spans="1:53" ht="15" customHeight="1" thickBot="1" x14ac:dyDescent="0.2">
      <c r="A72" s="67"/>
      <c r="B72" s="68"/>
      <c r="C72" s="68"/>
      <c r="D72" s="68"/>
      <c r="E72" s="68"/>
      <c r="F72" s="68"/>
      <c r="G72" s="11" t="s">
        <v>140</v>
      </c>
      <c r="H72" s="5" t="s">
        <v>141</v>
      </c>
      <c r="I72" s="401"/>
      <c r="J72" s="404"/>
      <c r="K72" s="407"/>
      <c r="L72" s="404"/>
      <c r="M72" s="285"/>
      <c r="N72" s="70" t="s">
        <v>113</v>
      </c>
      <c r="O72" s="69"/>
      <c r="P72" s="69"/>
      <c r="Q72" s="445"/>
      <c r="R72" s="286"/>
      <c r="S72" s="286"/>
      <c r="T72" s="287" t="s">
        <v>114</v>
      </c>
      <c r="U72" s="440"/>
      <c r="V72" s="459"/>
      <c r="W72" s="445"/>
      <c r="X72" s="459"/>
      <c r="Y72" s="288"/>
      <c r="Z72" s="71" t="s">
        <v>115</v>
      </c>
      <c r="AA72" s="288"/>
      <c r="AB72" s="288"/>
      <c r="AC72" s="286"/>
      <c r="AD72" s="286"/>
      <c r="AE72" s="287" t="s">
        <v>116</v>
      </c>
      <c r="AF72" s="72" t="s">
        <v>117</v>
      </c>
      <c r="AG72" s="73" t="s">
        <v>118</v>
      </c>
      <c r="AH72" s="78" t="s">
        <v>119</v>
      </c>
      <c r="AI72" s="488"/>
      <c r="AJ72" s="420"/>
      <c r="AK72" s="289"/>
      <c r="AL72" s="290"/>
      <c r="AM72" s="290"/>
      <c r="AN72" s="290"/>
      <c r="AO72" s="290"/>
      <c r="AP72" s="290"/>
      <c r="AQ72" s="287"/>
      <c r="AR72" s="289"/>
      <c r="AS72" s="290"/>
      <c r="AT72" s="290"/>
      <c r="AU72" s="290"/>
      <c r="AV72" s="290"/>
      <c r="AW72" s="290"/>
      <c r="AX72" s="287"/>
      <c r="AY72" s="395"/>
      <c r="AZ72" s="396"/>
      <c r="BA72" s="396"/>
    </row>
    <row r="73" spans="1:53" ht="26.25" customHeight="1" x14ac:dyDescent="0.15">
      <c r="A73" s="28" t="s">
        <v>73</v>
      </c>
      <c r="B73" s="29" t="s">
        <v>38</v>
      </c>
      <c r="C73" s="29" t="s">
        <v>38</v>
      </c>
      <c r="D73" s="29" t="s">
        <v>38</v>
      </c>
      <c r="E73" s="29" t="s">
        <v>38</v>
      </c>
      <c r="F73" s="30" t="s">
        <v>74</v>
      </c>
      <c r="G73" s="31" t="s">
        <v>38</v>
      </c>
      <c r="H73" s="32"/>
      <c r="I73" s="33">
        <v>686000</v>
      </c>
      <c r="J73" s="34">
        <v>12000</v>
      </c>
      <c r="K73" s="34">
        <v>0</v>
      </c>
      <c r="L73" s="34">
        <v>698000</v>
      </c>
      <c r="M73" s="213">
        <v>661107</v>
      </c>
      <c r="N73" s="79">
        <v>661107</v>
      </c>
      <c r="O73" s="34">
        <v>0</v>
      </c>
      <c r="P73" s="34">
        <v>0</v>
      </c>
      <c r="Q73" s="213">
        <v>-36893</v>
      </c>
      <c r="R73" s="221" t="s">
        <v>38</v>
      </c>
      <c r="S73" s="222" t="s">
        <v>38</v>
      </c>
      <c r="T73" s="223" t="s">
        <v>38</v>
      </c>
      <c r="U73" s="240">
        <v>151000</v>
      </c>
      <c r="V73" s="213">
        <v>18000</v>
      </c>
      <c r="W73" s="213">
        <v>0</v>
      </c>
      <c r="X73" s="213">
        <v>169000</v>
      </c>
      <c r="Y73" s="241">
        <v>165790</v>
      </c>
      <c r="Z73" s="84">
        <v>165790</v>
      </c>
      <c r="AA73" s="241">
        <v>0</v>
      </c>
      <c r="AB73" s="241">
        <v>0</v>
      </c>
      <c r="AC73" s="221" t="s">
        <v>38</v>
      </c>
      <c r="AD73" s="222" t="s">
        <v>38</v>
      </c>
      <c r="AE73" s="223" t="s">
        <v>38</v>
      </c>
      <c r="AF73" s="37">
        <v>495317</v>
      </c>
      <c r="AG73" s="35" t="s">
        <v>38</v>
      </c>
      <c r="AH73" s="36" t="s">
        <v>38</v>
      </c>
      <c r="AI73" s="38">
        <f>N73-Z73</f>
        <v>495317</v>
      </c>
      <c r="AJ73" s="291" t="s">
        <v>38</v>
      </c>
      <c r="AK73" s="292" t="s">
        <v>73</v>
      </c>
      <c r="AL73" s="293" t="s">
        <v>38</v>
      </c>
      <c r="AM73" s="293" t="s">
        <v>38</v>
      </c>
      <c r="AN73" s="293" t="s">
        <v>38</v>
      </c>
      <c r="AO73" s="293" t="s">
        <v>38</v>
      </c>
      <c r="AP73" s="294" t="s">
        <v>74</v>
      </c>
      <c r="AQ73" s="295" t="s">
        <v>38</v>
      </c>
      <c r="AR73" s="292" t="s">
        <v>73</v>
      </c>
      <c r="AS73" s="293" t="s">
        <v>38</v>
      </c>
      <c r="AT73" s="293" t="s">
        <v>38</v>
      </c>
      <c r="AU73" s="293" t="s">
        <v>38</v>
      </c>
      <c r="AV73" s="293" t="s">
        <v>38</v>
      </c>
      <c r="AW73" s="294" t="s">
        <v>74</v>
      </c>
      <c r="AX73" s="296" t="s">
        <v>38</v>
      </c>
      <c r="AY73" s="476"/>
      <c r="AZ73" s="476"/>
      <c r="BA73" s="476"/>
    </row>
    <row r="74" spans="1:53" ht="26.25" customHeight="1" x14ac:dyDescent="0.15">
      <c r="A74" s="39" t="s">
        <v>73</v>
      </c>
      <c r="B74" s="13" t="s">
        <v>64</v>
      </c>
      <c r="C74" s="13" t="s">
        <v>38</v>
      </c>
      <c r="D74" s="13" t="s">
        <v>38</v>
      </c>
      <c r="E74" s="13" t="s">
        <v>38</v>
      </c>
      <c r="F74" s="14" t="s">
        <v>65</v>
      </c>
      <c r="G74" s="23" t="s">
        <v>38</v>
      </c>
      <c r="H74" s="21"/>
      <c r="I74" s="15">
        <v>686000</v>
      </c>
      <c r="J74" s="16">
        <v>12000</v>
      </c>
      <c r="K74" s="16">
        <v>0</v>
      </c>
      <c r="L74" s="16">
        <v>698000</v>
      </c>
      <c r="M74" s="214">
        <v>661107</v>
      </c>
      <c r="N74" s="80">
        <v>661107</v>
      </c>
      <c r="O74" s="16">
        <v>0</v>
      </c>
      <c r="P74" s="16">
        <v>0</v>
      </c>
      <c r="Q74" s="214">
        <v>-36893</v>
      </c>
      <c r="R74" s="224" t="s">
        <v>38</v>
      </c>
      <c r="S74" s="225" t="s">
        <v>38</v>
      </c>
      <c r="T74" s="226" t="s">
        <v>38</v>
      </c>
      <c r="U74" s="242">
        <v>151000</v>
      </c>
      <c r="V74" s="214">
        <v>18000</v>
      </c>
      <c r="W74" s="214">
        <v>0</v>
      </c>
      <c r="X74" s="214">
        <v>169000</v>
      </c>
      <c r="Y74" s="243">
        <v>165790</v>
      </c>
      <c r="Z74" s="85">
        <v>165790</v>
      </c>
      <c r="AA74" s="243">
        <v>0</v>
      </c>
      <c r="AB74" s="243">
        <v>0</v>
      </c>
      <c r="AC74" s="224" t="s">
        <v>38</v>
      </c>
      <c r="AD74" s="225" t="s">
        <v>38</v>
      </c>
      <c r="AE74" s="226" t="s">
        <v>38</v>
      </c>
      <c r="AF74" s="18">
        <v>495317</v>
      </c>
      <c r="AG74" s="17" t="s">
        <v>38</v>
      </c>
      <c r="AH74" s="19" t="s">
        <v>38</v>
      </c>
      <c r="AI74" s="77">
        <f t="shared" ref="AI74:AI85" si="17">N74-Z74</f>
        <v>495317</v>
      </c>
      <c r="AJ74" s="260" t="s">
        <v>38</v>
      </c>
      <c r="AK74" s="261" t="s">
        <v>73</v>
      </c>
      <c r="AL74" s="262" t="s">
        <v>64</v>
      </c>
      <c r="AM74" s="262" t="s">
        <v>38</v>
      </c>
      <c r="AN74" s="262" t="s">
        <v>38</v>
      </c>
      <c r="AO74" s="262" t="s">
        <v>38</v>
      </c>
      <c r="AP74" s="263" t="s">
        <v>65</v>
      </c>
      <c r="AQ74" s="264" t="s">
        <v>38</v>
      </c>
      <c r="AR74" s="261" t="s">
        <v>73</v>
      </c>
      <c r="AS74" s="262" t="s">
        <v>64</v>
      </c>
      <c r="AT74" s="262" t="s">
        <v>38</v>
      </c>
      <c r="AU74" s="262" t="s">
        <v>38</v>
      </c>
      <c r="AV74" s="262" t="s">
        <v>38</v>
      </c>
      <c r="AW74" s="263" t="s">
        <v>65</v>
      </c>
      <c r="AX74" s="265" t="s">
        <v>38</v>
      </c>
      <c r="AY74" s="477"/>
      <c r="AZ74" s="477"/>
      <c r="BA74" s="477"/>
    </row>
    <row r="75" spans="1:53" ht="26.25" customHeight="1" x14ac:dyDescent="0.15">
      <c r="A75" s="39" t="s">
        <v>73</v>
      </c>
      <c r="B75" s="13" t="s">
        <v>64</v>
      </c>
      <c r="C75" s="13" t="s">
        <v>40</v>
      </c>
      <c r="D75" s="13" t="s">
        <v>38</v>
      </c>
      <c r="E75" s="13" t="s">
        <v>38</v>
      </c>
      <c r="F75" s="14" t="s">
        <v>120</v>
      </c>
      <c r="G75" s="23" t="s">
        <v>38</v>
      </c>
      <c r="H75" s="21"/>
      <c r="I75" s="15">
        <v>686000</v>
      </c>
      <c r="J75" s="16">
        <v>12000</v>
      </c>
      <c r="K75" s="16">
        <v>0</v>
      </c>
      <c r="L75" s="16">
        <v>698000</v>
      </c>
      <c r="M75" s="214">
        <v>661107</v>
      </c>
      <c r="N75" s="80">
        <v>661107</v>
      </c>
      <c r="O75" s="16">
        <v>0</v>
      </c>
      <c r="P75" s="16">
        <v>0</v>
      </c>
      <c r="Q75" s="214">
        <v>-36893</v>
      </c>
      <c r="R75" s="224" t="s">
        <v>38</v>
      </c>
      <c r="S75" s="225" t="s">
        <v>38</v>
      </c>
      <c r="T75" s="226" t="s">
        <v>38</v>
      </c>
      <c r="U75" s="242">
        <v>151000</v>
      </c>
      <c r="V75" s="214">
        <v>18000</v>
      </c>
      <c r="W75" s="214">
        <v>0</v>
      </c>
      <c r="X75" s="214">
        <v>169000</v>
      </c>
      <c r="Y75" s="243">
        <v>165790</v>
      </c>
      <c r="Z75" s="85">
        <v>165790</v>
      </c>
      <c r="AA75" s="243">
        <v>0</v>
      </c>
      <c r="AB75" s="243">
        <v>0</v>
      </c>
      <c r="AC75" s="224" t="s">
        <v>38</v>
      </c>
      <c r="AD75" s="225" t="s">
        <v>38</v>
      </c>
      <c r="AE75" s="226" t="s">
        <v>38</v>
      </c>
      <c r="AF75" s="18">
        <v>495317</v>
      </c>
      <c r="AG75" s="17" t="s">
        <v>38</v>
      </c>
      <c r="AH75" s="19" t="s">
        <v>38</v>
      </c>
      <c r="AI75" s="77">
        <f t="shared" si="17"/>
        <v>495317</v>
      </c>
      <c r="AJ75" s="260" t="s">
        <v>38</v>
      </c>
      <c r="AK75" s="261" t="s">
        <v>73</v>
      </c>
      <c r="AL75" s="262" t="s">
        <v>64</v>
      </c>
      <c r="AM75" s="262" t="s">
        <v>40</v>
      </c>
      <c r="AN75" s="262" t="s">
        <v>38</v>
      </c>
      <c r="AO75" s="262" t="s">
        <v>38</v>
      </c>
      <c r="AP75" s="263" t="s">
        <v>120</v>
      </c>
      <c r="AQ75" s="264" t="s">
        <v>38</v>
      </c>
      <c r="AR75" s="261" t="s">
        <v>73</v>
      </c>
      <c r="AS75" s="262" t="s">
        <v>64</v>
      </c>
      <c r="AT75" s="262" t="s">
        <v>40</v>
      </c>
      <c r="AU75" s="262" t="s">
        <v>38</v>
      </c>
      <c r="AV75" s="262" t="s">
        <v>38</v>
      </c>
      <c r="AW75" s="263" t="s">
        <v>120</v>
      </c>
      <c r="AX75" s="265" t="s">
        <v>38</v>
      </c>
      <c r="AY75" s="477"/>
      <c r="AZ75" s="477"/>
      <c r="BA75" s="477"/>
    </row>
    <row r="76" spans="1:53" ht="26.25" customHeight="1" thickBot="1" x14ac:dyDescent="0.2">
      <c r="A76" s="40" t="s">
        <v>73</v>
      </c>
      <c r="B76" s="41" t="s">
        <v>64</v>
      </c>
      <c r="C76" s="41" t="s">
        <v>40</v>
      </c>
      <c r="D76" s="41" t="s">
        <v>59</v>
      </c>
      <c r="E76" s="41" t="s">
        <v>38</v>
      </c>
      <c r="F76" s="42" t="s">
        <v>121</v>
      </c>
      <c r="G76" s="43" t="s">
        <v>38</v>
      </c>
      <c r="H76" s="44"/>
      <c r="I76" s="45">
        <v>686000</v>
      </c>
      <c r="J76" s="46">
        <v>12000</v>
      </c>
      <c r="K76" s="46">
        <v>0</v>
      </c>
      <c r="L76" s="46">
        <v>698000</v>
      </c>
      <c r="M76" s="215">
        <v>661107</v>
      </c>
      <c r="N76" s="81">
        <v>661107</v>
      </c>
      <c r="O76" s="46">
        <v>0</v>
      </c>
      <c r="P76" s="46">
        <v>0</v>
      </c>
      <c r="Q76" s="215">
        <v>-36893</v>
      </c>
      <c r="R76" s="227" t="s">
        <v>38</v>
      </c>
      <c r="S76" s="228" t="s">
        <v>38</v>
      </c>
      <c r="T76" s="229" t="s">
        <v>38</v>
      </c>
      <c r="U76" s="244">
        <v>151000</v>
      </c>
      <c r="V76" s="215">
        <v>18000</v>
      </c>
      <c r="W76" s="215">
        <v>0</v>
      </c>
      <c r="X76" s="215">
        <v>169000</v>
      </c>
      <c r="Y76" s="245">
        <v>165790</v>
      </c>
      <c r="Z76" s="86">
        <v>165790</v>
      </c>
      <c r="AA76" s="245">
        <v>0</v>
      </c>
      <c r="AB76" s="245">
        <v>0</v>
      </c>
      <c r="AC76" s="227" t="s">
        <v>38</v>
      </c>
      <c r="AD76" s="228" t="s">
        <v>38</v>
      </c>
      <c r="AE76" s="229" t="s">
        <v>38</v>
      </c>
      <c r="AF76" s="49">
        <v>495317</v>
      </c>
      <c r="AG76" s="47" t="s">
        <v>38</v>
      </c>
      <c r="AH76" s="48" t="s">
        <v>38</v>
      </c>
      <c r="AI76" s="50">
        <f t="shared" si="17"/>
        <v>495317</v>
      </c>
      <c r="AJ76" s="297" t="s">
        <v>38</v>
      </c>
      <c r="AK76" s="298" t="s">
        <v>73</v>
      </c>
      <c r="AL76" s="299" t="s">
        <v>64</v>
      </c>
      <c r="AM76" s="299" t="s">
        <v>40</v>
      </c>
      <c r="AN76" s="299" t="s">
        <v>59</v>
      </c>
      <c r="AO76" s="299" t="s">
        <v>38</v>
      </c>
      <c r="AP76" s="300" t="s">
        <v>121</v>
      </c>
      <c r="AQ76" s="301" t="s">
        <v>38</v>
      </c>
      <c r="AR76" s="298" t="s">
        <v>73</v>
      </c>
      <c r="AS76" s="299" t="s">
        <v>64</v>
      </c>
      <c r="AT76" s="299" t="s">
        <v>40</v>
      </c>
      <c r="AU76" s="299" t="s">
        <v>59</v>
      </c>
      <c r="AV76" s="299" t="s">
        <v>38</v>
      </c>
      <c r="AW76" s="300" t="s">
        <v>121</v>
      </c>
      <c r="AX76" s="302" t="s">
        <v>38</v>
      </c>
      <c r="AY76" s="478"/>
      <c r="AZ76" s="478"/>
      <c r="BA76" s="478"/>
    </row>
    <row r="77" spans="1:53" ht="26.25" customHeight="1" thickBot="1" x14ac:dyDescent="0.2">
      <c r="A77" s="100" t="s">
        <v>73</v>
      </c>
      <c r="B77" s="101" t="s">
        <v>64</v>
      </c>
      <c r="C77" s="101" t="s">
        <v>40</v>
      </c>
      <c r="D77" s="101" t="s">
        <v>59</v>
      </c>
      <c r="E77" s="101" t="s">
        <v>61</v>
      </c>
      <c r="F77" s="102" t="s">
        <v>122</v>
      </c>
      <c r="G77" s="103" t="s">
        <v>123</v>
      </c>
      <c r="H77" s="104" t="s">
        <v>142</v>
      </c>
      <c r="I77" s="105">
        <v>6000</v>
      </c>
      <c r="J77" s="106">
        <v>1000</v>
      </c>
      <c r="K77" s="106">
        <v>0</v>
      </c>
      <c r="L77" s="106">
        <v>7000</v>
      </c>
      <c r="M77" s="216">
        <v>7000</v>
      </c>
      <c r="N77" s="107">
        <v>7000</v>
      </c>
      <c r="O77" s="106">
        <v>0</v>
      </c>
      <c r="P77" s="106">
        <v>0</v>
      </c>
      <c r="Q77" s="216">
        <v>0</v>
      </c>
      <c r="R77" s="230" t="s">
        <v>38</v>
      </c>
      <c r="S77" s="231" t="s">
        <v>38</v>
      </c>
      <c r="T77" s="232" t="s">
        <v>38</v>
      </c>
      <c r="U77" s="246">
        <v>6000</v>
      </c>
      <c r="V77" s="216">
        <v>0</v>
      </c>
      <c r="W77" s="216">
        <v>0</v>
      </c>
      <c r="X77" s="216">
        <v>6000</v>
      </c>
      <c r="Y77" s="247">
        <v>6500</v>
      </c>
      <c r="Z77" s="110">
        <v>6500</v>
      </c>
      <c r="AA77" s="247">
        <v>0</v>
      </c>
      <c r="AB77" s="247">
        <v>0</v>
      </c>
      <c r="AC77" s="230" t="s">
        <v>38</v>
      </c>
      <c r="AD77" s="231" t="s">
        <v>38</v>
      </c>
      <c r="AE77" s="232" t="s">
        <v>38</v>
      </c>
      <c r="AF77" s="111">
        <v>500</v>
      </c>
      <c r="AG77" s="108" t="s">
        <v>38</v>
      </c>
      <c r="AH77" s="109" t="s">
        <v>38</v>
      </c>
      <c r="AI77" s="112">
        <f t="shared" si="17"/>
        <v>500</v>
      </c>
      <c r="AJ77" s="272" t="s">
        <v>38</v>
      </c>
      <c r="AK77" s="273" t="s">
        <v>73</v>
      </c>
      <c r="AL77" s="274" t="s">
        <v>64</v>
      </c>
      <c r="AM77" s="274" t="s">
        <v>40</v>
      </c>
      <c r="AN77" s="274" t="s">
        <v>59</v>
      </c>
      <c r="AO77" s="274" t="s">
        <v>61</v>
      </c>
      <c r="AP77" s="275" t="s">
        <v>122</v>
      </c>
      <c r="AQ77" s="276" t="s">
        <v>123</v>
      </c>
      <c r="AR77" s="273" t="s">
        <v>73</v>
      </c>
      <c r="AS77" s="274" t="s">
        <v>64</v>
      </c>
      <c r="AT77" s="274" t="s">
        <v>40</v>
      </c>
      <c r="AU77" s="274" t="s">
        <v>59</v>
      </c>
      <c r="AV77" s="274" t="s">
        <v>61</v>
      </c>
      <c r="AW77" s="275" t="s">
        <v>122</v>
      </c>
      <c r="AX77" s="277" t="s">
        <v>123</v>
      </c>
      <c r="AY77" s="75"/>
      <c r="AZ77" s="75"/>
      <c r="BA77" s="75"/>
    </row>
    <row r="78" spans="1:53" ht="26.25" customHeight="1" thickBot="1" x14ac:dyDescent="0.2">
      <c r="A78" s="100" t="s">
        <v>73</v>
      </c>
      <c r="B78" s="101" t="s">
        <v>64</v>
      </c>
      <c r="C78" s="101" t="s">
        <v>40</v>
      </c>
      <c r="D78" s="101" t="s">
        <v>59</v>
      </c>
      <c r="E78" s="101" t="s">
        <v>124</v>
      </c>
      <c r="F78" s="102" t="s">
        <v>125</v>
      </c>
      <c r="G78" s="103" t="s">
        <v>123</v>
      </c>
      <c r="H78" s="104" t="s">
        <v>142</v>
      </c>
      <c r="I78" s="105">
        <v>55000</v>
      </c>
      <c r="J78" s="106">
        <v>4000</v>
      </c>
      <c r="K78" s="106">
        <v>0</v>
      </c>
      <c r="L78" s="106">
        <v>59000</v>
      </c>
      <c r="M78" s="216">
        <v>59000</v>
      </c>
      <c r="N78" s="107">
        <v>59000</v>
      </c>
      <c r="O78" s="106">
        <v>0</v>
      </c>
      <c r="P78" s="106">
        <v>0</v>
      </c>
      <c r="Q78" s="216">
        <v>0</v>
      </c>
      <c r="R78" s="230" t="s">
        <v>38</v>
      </c>
      <c r="S78" s="231" t="s">
        <v>38</v>
      </c>
      <c r="T78" s="232" t="s">
        <v>38</v>
      </c>
      <c r="U78" s="246">
        <v>55000</v>
      </c>
      <c r="V78" s="216">
        <v>3000</v>
      </c>
      <c r="W78" s="216">
        <v>0</v>
      </c>
      <c r="X78" s="216">
        <v>58000</v>
      </c>
      <c r="Y78" s="247">
        <v>58000</v>
      </c>
      <c r="Z78" s="110">
        <v>58000</v>
      </c>
      <c r="AA78" s="247">
        <v>0</v>
      </c>
      <c r="AB78" s="247">
        <v>0</v>
      </c>
      <c r="AC78" s="230" t="s">
        <v>38</v>
      </c>
      <c r="AD78" s="231" t="s">
        <v>38</v>
      </c>
      <c r="AE78" s="232" t="s">
        <v>38</v>
      </c>
      <c r="AF78" s="111">
        <v>1000</v>
      </c>
      <c r="AG78" s="108" t="s">
        <v>38</v>
      </c>
      <c r="AH78" s="109" t="s">
        <v>38</v>
      </c>
      <c r="AI78" s="112">
        <f t="shared" si="17"/>
        <v>1000</v>
      </c>
      <c r="AJ78" s="272" t="s">
        <v>38</v>
      </c>
      <c r="AK78" s="273" t="s">
        <v>73</v>
      </c>
      <c r="AL78" s="274" t="s">
        <v>64</v>
      </c>
      <c r="AM78" s="274" t="s">
        <v>40</v>
      </c>
      <c r="AN78" s="274" t="s">
        <v>59</v>
      </c>
      <c r="AO78" s="274" t="s">
        <v>124</v>
      </c>
      <c r="AP78" s="275" t="s">
        <v>125</v>
      </c>
      <c r="AQ78" s="276" t="s">
        <v>123</v>
      </c>
      <c r="AR78" s="273" t="s">
        <v>73</v>
      </c>
      <c r="AS78" s="274" t="s">
        <v>64</v>
      </c>
      <c r="AT78" s="274" t="s">
        <v>40</v>
      </c>
      <c r="AU78" s="274" t="s">
        <v>59</v>
      </c>
      <c r="AV78" s="274" t="s">
        <v>124</v>
      </c>
      <c r="AW78" s="275" t="s">
        <v>125</v>
      </c>
      <c r="AX78" s="277" t="s">
        <v>123</v>
      </c>
      <c r="AY78" s="75"/>
      <c r="AZ78" s="75"/>
      <c r="BA78" s="75"/>
    </row>
    <row r="79" spans="1:53" ht="26.25" customHeight="1" thickBot="1" x14ac:dyDescent="0.2">
      <c r="A79" s="100" t="s">
        <v>73</v>
      </c>
      <c r="B79" s="101" t="s">
        <v>64</v>
      </c>
      <c r="C79" s="101" t="s">
        <v>40</v>
      </c>
      <c r="D79" s="101" t="s">
        <v>59</v>
      </c>
      <c r="E79" s="101" t="s">
        <v>52</v>
      </c>
      <c r="F79" s="102" t="s">
        <v>126</v>
      </c>
      <c r="G79" s="103" t="s">
        <v>123</v>
      </c>
      <c r="H79" s="104" t="s">
        <v>142</v>
      </c>
      <c r="I79" s="105">
        <v>0</v>
      </c>
      <c r="J79" s="106">
        <v>0</v>
      </c>
      <c r="K79" s="106">
        <v>0</v>
      </c>
      <c r="L79" s="106">
        <v>0</v>
      </c>
      <c r="M79" s="216">
        <v>0</v>
      </c>
      <c r="N79" s="107">
        <v>0</v>
      </c>
      <c r="O79" s="106">
        <v>0</v>
      </c>
      <c r="P79" s="106">
        <v>0</v>
      </c>
      <c r="Q79" s="216">
        <v>0</v>
      </c>
      <c r="R79" s="230" t="s">
        <v>38</v>
      </c>
      <c r="S79" s="231" t="s">
        <v>38</v>
      </c>
      <c r="T79" s="232" t="s">
        <v>38</v>
      </c>
      <c r="U79" s="246">
        <v>60000</v>
      </c>
      <c r="V79" s="216">
        <v>9000</v>
      </c>
      <c r="W79" s="216">
        <v>0</v>
      </c>
      <c r="X79" s="216">
        <v>69000</v>
      </c>
      <c r="Y79" s="247">
        <v>65290</v>
      </c>
      <c r="Z79" s="110">
        <v>65290</v>
      </c>
      <c r="AA79" s="247">
        <v>0</v>
      </c>
      <c r="AB79" s="247">
        <v>0</v>
      </c>
      <c r="AC79" s="230" t="s">
        <v>38</v>
      </c>
      <c r="AD79" s="231" t="s">
        <v>38</v>
      </c>
      <c r="AE79" s="232" t="s">
        <v>38</v>
      </c>
      <c r="AF79" s="111">
        <v>-65290</v>
      </c>
      <c r="AG79" s="108" t="s">
        <v>38</v>
      </c>
      <c r="AH79" s="109" t="s">
        <v>38</v>
      </c>
      <c r="AI79" s="112">
        <f t="shared" si="17"/>
        <v>-65290</v>
      </c>
      <c r="AJ79" s="272" t="s">
        <v>38</v>
      </c>
      <c r="AK79" s="273" t="s">
        <v>73</v>
      </c>
      <c r="AL79" s="274" t="s">
        <v>64</v>
      </c>
      <c r="AM79" s="274" t="s">
        <v>40</v>
      </c>
      <c r="AN79" s="274" t="s">
        <v>59</v>
      </c>
      <c r="AO79" s="274" t="s">
        <v>52</v>
      </c>
      <c r="AP79" s="275" t="s">
        <v>126</v>
      </c>
      <c r="AQ79" s="276" t="s">
        <v>123</v>
      </c>
      <c r="AR79" s="273" t="s">
        <v>73</v>
      </c>
      <c r="AS79" s="274" t="s">
        <v>64</v>
      </c>
      <c r="AT79" s="274" t="s">
        <v>40</v>
      </c>
      <c r="AU79" s="274" t="s">
        <v>59</v>
      </c>
      <c r="AV79" s="274" t="s">
        <v>52</v>
      </c>
      <c r="AW79" s="275" t="s">
        <v>126</v>
      </c>
      <c r="AX79" s="277" t="s">
        <v>123</v>
      </c>
      <c r="AY79" s="75"/>
      <c r="AZ79" s="75"/>
      <c r="BA79" s="75"/>
    </row>
    <row r="80" spans="1:53" ht="26.25" customHeight="1" thickBot="1" x14ac:dyDescent="0.2">
      <c r="A80" s="100" t="s">
        <v>73</v>
      </c>
      <c r="B80" s="101" t="s">
        <v>64</v>
      </c>
      <c r="C80" s="101" t="s">
        <v>40</v>
      </c>
      <c r="D80" s="101" t="s">
        <v>59</v>
      </c>
      <c r="E80" s="101" t="s">
        <v>127</v>
      </c>
      <c r="F80" s="102" t="s">
        <v>128</v>
      </c>
      <c r="G80" s="103" t="s">
        <v>123</v>
      </c>
      <c r="H80" s="104" t="s">
        <v>142</v>
      </c>
      <c r="I80" s="105">
        <v>260000</v>
      </c>
      <c r="J80" s="106">
        <v>15000</v>
      </c>
      <c r="K80" s="106">
        <v>0</v>
      </c>
      <c r="L80" s="106">
        <v>275000</v>
      </c>
      <c r="M80" s="216">
        <v>243095</v>
      </c>
      <c r="N80" s="107">
        <v>243095</v>
      </c>
      <c r="O80" s="106">
        <v>0</v>
      </c>
      <c r="P80" s="106">
        <v>0</v>
      </c>
      <c r="Q80" s="216">
        <v>-31905</v>
      </c>
      <c r="R80" s="230" t="s">
        <v>38</v>
      </c>
      <c r="S80" s="231" t="s">
        <v>38</v>
      </c>
      <c r="T80" s="232" t="s">
        <v>38</v>
      </c>
      <c r="U80" s="246">
        <v>0</v>
      </c>
      <c r="V80" s="216">
        <v>0</v>
      </c>
      <c r="W80" s="216">
        <v>0</v>
      </c>
      <c r="X80" s="216">
        <v>0</v>
      </c>
      <c r="Y80" s="247">
        <v>0</v>
      </c>
      <c r="Z80" s="110">
        <v>0</v>
      </c>
      <c r="AA80" s="247">
        <v>0</v>
      </c>
      <c r="AB80" s="247">
        <v>0</v>
      </c>
      <c r="AC80" s="230" t="s">
        <v>38</v>
      </c>
      <c r="AD80" s="231" t="s">
        <v>38</v>
      </c>
      <c r="AE80" s="232" t="s">
        <v>38</v>
      </c>
      <c r="AF80" s="111">
        <v>243095</v>
      </c>
      <c r="AG80" s="108" t="s">
        <v>38</v>
      </c>
      <c r="AH80" s="109" t="s">
        <v>38</v>
      </c>
      <c r="AI80" s="112">
        <f t="shared" si="17"/>
        <v>243095</v>
      </c>
      <c r="AJ80" s="272" t="s">
        <v>38</v>
      </c>
      <c r="AK80" s="273" t="s">
        <v>73</v>
      </c>
      <c r="AL80" s="274" t="s">
        <v>64</v>
      </c>
      <c r="AM80" s="274" t="s">
        <v>40</v>
      </c>
      <c r="AN80" s="274" t="s">
        <v>59</v>
      </c>
      <c r="AO80" s="274" t="s">
        <v>127</v>
      </c>
      <c r="AP80" s="275" t="s">
        <v>128</v>
      </c>
      <c r="AQ80" s="276" t="s">
        <v>123</v>
      </c>
      <c r="AR80" s="273" t="s">
        <v>73</v>
      </c>
      <c r="AS80" s="274" t="s">
        <v>64</v>
      </c>
      <c r="AT80" s="274" t="s">
        <v>40</v>
      </c>
      <c r="AU80" s="274" t="s">
        <v>59</v>
      </c>
      <c r="AV80" s="274" t="s">
        <v>127</v>
      </c>
      <c r="AW80" s="275" t="s">
        <v>128</v>
      </c>
      <c r="AX80" s="277" t="s">
        <v>123</v>
      </c>
      <c r="AY80" s="75"/>
      <c r="AZ80" s="75"/>
      <c r="BA80" s="75"/>
    </row>
    <row r="81" spans="1:53" ht="26.25" customHeight="1" thickBot="1" x14ac:dyDescent="0.2">
      <c r="A81" s="100" t="s">
        <v>73</v>
      </c>
      <c r="B81" s="101" t="s">
        <v>64</v>
      </c>
      <c r="C81" s="101" t="s">
        <v>40</v>
      </c>
      <c r="D81" s="101" t="s">
        <v>59</v>
      </c>
      <c r="E81" s="101" t="s">
        <v>129</v>
      </c>
      <c r="F81" s="102" t="s">
        <v>130</v>
      </c>
      <c r="G81" s="103" t="s">
        <v>123</v>
      </c>
      <c r="H81" s="104" t="s">
        <v>142</v>
      </c>
      <c r="I81" s="105">
        <v>0</v>
      </c>
      <c r="J81" s="106">
        <v>4000</v>
      </c>
      <c r="K81" s="106">
        <v>0</v>
      </c>
      <c r="L81" s="106">
        <v>4000</v>
      </c>
      <c r="M81" s="216">
        <v>4000</v>
      </c>
      <c r="N81" s="107">
        <v>4000</v>
      </c>
      <c r="O81" s="106">
        <v>0</v>
      </c>
      <c r="P81" s="106">
        <v>0</v>
      </c>
      <c r="Q81" s="216">
        <v>0</v>
      </c>
      <c r="R81" s="230" t="s">
        <v>38</v>
      </c>
      <c r="S81" s="231" t="s">
        <v>38</v>
      </c>
      <c r="T81" s="232" t="s">
        <v>38</v>
      </c>
      <c r="U81" s="246">
        <v>4000</v>
      </c>
      <c r="V81" s="216">
        <v>0</v>
      </c>
      <c r="W81" s="216">
        <v>0</v>
      </c>
      <c r="X81" s="216">
        <v>4000</v>
      </c>
      <c r="Y81" s="247">
        <v>4000</v>
      </c>
      <c r="Z81" s="110">
        <v>4000</v>
      </c>
      <c r="AA81" s="247">
        <v>0</v>
      </c>
      <c r="AB81" s="247">
        <v>0</v>
      </c>
      <c r="AC81" s="230" t="s">
        <v>38</v>
      </c>
      <c r="AD81" s="231" t="s">
        <v>38</v>
      </c>
      <c r="AE81" s="232" t="s">
        <v>38</v>
      </c>
      <c r="AF81" s="111">
        <v>0</v>
      </c>
      <c r="AG81" s="108" t="s">
        <v>38</v>
      </c>
      <c r="AH81" s="109" t="s">
        <v>38</v>
      </c>
      <c r="AI81" s="112">
        <f t="shared" si="17"/>
        <v>0</v>
      </c>
      <c r="AJ81" s="272" t="s">
        <v>38</v>
      </c>
      <c r="AK81" s="273" t="s">
        <v>73</v>
      </c>
      <c r="AL81" s="274" t="s">
        <v>64</v>
      </c>
      <c r="AM81" s="274" t="s">
        <v>40</v>
      </c>
      <c r="AN81" s="274" t="s">
        <v>59</v>
      </c>
      <c r="AO81" s="274" t="s">
        <v>129</v>
      </c>
      <c r="AP81" s="275" t="s">
        <v>130</v>
      </c>
      <c r="AQ81" s="276" t="s">
        <v>123</v>
      </c>
      <c r="AR81" s="273" t="s">
        <v>73</v>
      </c>
      <c r="AS81" s="274" t="s">
        <v>64</v>
      </c>
      <c r="AT81" s="274" t="s">
        <v>40</v>
      </c>
      <c r="AU81" s="274" t="s">
        <v>59</v>
      </c>
      <c r="AV81" s="274" t="s">
        <v>129</v>
      </c>
      <c r="AW81" s="275" t="s">
        <v>130</v>
      </c>
      <c r="AX81" s="277" t="s">
        <v>123</v>
      </c>
      <c r="AY81" s="75"/>
      <c r="AZ81" s="75"/>
      <c r="BA81" s="75"/>
    </row>
    <row r="82" spans="1:53" ht="26.25" customHeight="1" thickBot="1" x14ac:dyDescent="0.2">
      <c r="A82" s="100" t="s">
        <v>73</v>
      </c>
      <c r="B82" s="101" t="s">
        <v>64</v>
      </c>
      <c r="C82" s="101" t="s">
        <v>40</v>
      </c>
      <c r="D82" s="101" t="s">
        <v>59</v>
      </c>
      <c r="E82" s="101" t="s">
        <v>131</v>
      </c>
      <c r="F82" s="102" t="s">
        <v>132</v>
      </c>
      <c r="G82" s="103" t="s">
        <v>123</v>
      </c>
      <c r="H82" s="104" t="s">
        <v>142</v>
      </c>
      <c r="I82" s="105">
        <v>365000</v>
      </c>
      <c r="J82" s="106">
        <v>-18000</v>
      </c>
      <c r="K82" s="106">
        <v>0</v>
      </c>
      <c r="L82" s="106">
        <v>347000</v>
      </c>
      <c r="M82" s="216">
        <v>347000</v>
      </c>
      <c r="N82" s="107">
        <v>347000</v>
      </c>
      <c r="O82" s="106">
        <v>0</v>
      </c>
      <c r="P82" s="106">
        <v>0</v>
      </c>
      <c r="Q82" s="216">
        <v>0</v>
      </c>
      <c r="R82" s="230" t="s">
        <v>38</v>
      </c>
      <c r="S82" s="231" t="s">
        <v>38</v>
      </c>
      <c r="T82" s="232" t="s">
        <v>38</v>
      </c>
      <c r="U82" s="246">
        <v>0</v>
      </c>
      <c r="V82" s="216">
        <v>0</v>
      </c>
      <c r="W82" s="216">
        <v>0</v>
      </c>
      <c r="X82" s="216">
        <v>0</v>
      </c>
      <c r="Y82" s="247">
        <v>0</v>
      </c>
      <c r="Z82" s="110">
        <v>0</v>
      </c>
      <c r="AA82" s="247">
        <v>0</v>
      </c>
      <c r="AB82" s="247">
        <v>0</v>
      </c>
      <c r="AC82" s="230" t="s">
        <v>38</v>
      </c>
      <c r="AD82" s="231" t="s">
        <v>38</v>
      </c>
      <c r="AE82" s="232" t="s">
        <v>38</v>
      </c>
      <c r="AF82" s="111">
        <v>347000</v>
      </c>
      <c r="AG82" s="108" t="s">
        <v>38</v>
      </c>
      <c r="AH82" s="109" t="s">
        <v>38</v>
      </c>
      <c r="AI82" s="112">
        <f t="shared" si="17"/>
        <v>347000</v>
      </c>
      <c r="AJ82" s="272" t="s">
        <v>38</v>
      </c>
      <c r="AK82" s="273" t="s">
        <v>73</v>
      </c>
      <c r="AL82" s="274" t="s">
        <v>64</v>
      </c>
      <c r="AM82" s="274" t="s">
        <v>40</v>
      </c>
      <c r="AN82" s="274" t="s">
        <v>59</v>
      </c>
      <c r="AO82" s="274" t="s">
        <v>131</v>
      </c>
      <c r="AP82" s="275" t="s">
        <v>132</v>
      </c>
      <c r="AQ82" s="276" t="s">
        <v>123</v>
      </c>
      <c r="AR82" s="273" t="s">
        <v>73</v>
      </c>
      <c r="AS82" s="274" t="s">
        <v>64</v>
      </c>
      <c r="AT82" s="274" t="s">
        <v>40</v>
      </c>
      <c r="AU82" s="274" t="s">
        <v>59</v>
      </c>
      <c r="AV82" s="274" t="s">
        <v>131</v>
      </c>
      <c r="AW82" s="275" t="s">
        <v>132</v>
      </c>
      <c r="AX82" s="277" t="s">
        <v>123</v>
      </c>
      <c r="AY82" s="75"/>
      <c r="AZ82" s="75"/>
      <c r="BA82" s="75"/>
    </row>
    <row r="83" spans="1:53" ht="26.25" customHeight="1" thickBot="1" x14ac:dyDescent="0.2">
      <c r="A83" s="100" t="s">
        <v>73</v>
      </c>
      <c r="B83" s="101" t="s">
        <v>64</v>
      </c>
      <c r="C83" s="101" t="s">
        <v>40</v>
      </c>
      <c r="D83" s="101" t="s">
        <v>59</v>
      </c>
      <c r="E83" s="101" t="s">
        <v>133</v>
      </c>
      <c r="F83" s="102" t="s">
        <v>134</v>
      </c>
      <c r="G83" s="103" t="s">
        <v>123</v>
      </c>
      <c r="H83" s="104" t="s">
        <v>142</v>
      </c>
      <c r="I83" s="105">
        <v>0</v>
      </c>
      <c r="J83" s="106">
        <v>3000</v>
      </c>
      <c r="K83" s="106">
        <v>0</v>
      </c>
      <c r="L83" s="106">
        <v>3000</v>
      </c>
      <c r="M83" s="216">
        <v>1012</v>
      </c>
      <c r="N83" s="107">
        <v>1012</v>
      </c>
      <c r="O83" s="106">
        <v>0</v>
      </c>
      <c r="P83" s="106">
        <v>0</v>
      </c>
      <c r="Q83" s="216">
        <v>-1988</v>
      </c>
      <c r="R83" s="230" t="s">
        <v>38</v>
      </c>
      <c r="S83" s="231" t="s">
        <v>38</v>
      </c>
      <c r="T83" s="232" t="s">
        <v>38</v>
      </c>
      <c r="U83" s="246">
        <v>0</v>
      </c>
      <c r="V83" s="216">
        <v>0</v>
      </c>
      <c r="W83" s="216">
        <v>0</v>
      </c>
      <c r="X83" s="216">
        <v>0</v>
      </c>
      <c r="Y83" s="247">
        <v>0</v>
      </c>
      <c r="Z83" s="110">
        <v>0</v>
      </c>
      <c r="AA83" s="247">
        <v>0</v>
      </c>
      <c r="AB83" s="247">
        <v>0</v>
      </c>
      <c r="AC83" s="230" t="s">
        <v>38</v>
      </c>
      <c r="AD83" s="231" t="s">
        <v>38</v>
      </c>
      <c r="AE83" s="232" t="s">
        <v>38</v>
      </c>
      <c r="AF83" s="111">
        <v>1012</v>
      </c>
      <c r="AG83" s="108" t="s">
        <v>38</v>
      </c>
      <c r="AH83" s="109" t="s">
        <v>38</v>
      </c>
      <c r="AI83" s="112">
        <f t="shared" si="17"/>
        <v>1012</v>
      </c>
      <c r="AJ83" s="272" t="s">
        <v>38</v>
      </c>
      <c r="AK83" s="273" t="s">
        <v>73</v>
      </c>
      <c r="AL83" s="274" t="s">
        <v>64</v>
      </c>
      <c r="AM83" s="274" t="s">
        <v>40</v>
      </c>
      <c r="AN83" s="274" t="s">
        <v>59</v>
      </c>
      <c r="AO83" s="274" t="s">
        <v>133</v>
      </c>
      <c r="AP83" s="275" t="s">
        <v>134</v>
      </c>
      <c r="AQ83" s="276" t="s">
        <v>123</v>
      </c>
      <c r="AR83" s="273" t="s">
        <v>73</v>
      </c>
      <c r="AS83" s="274" t="s">
        <v>64</v>
      </c>
      <c r="AT83" s="274" t="s">
        <v>40</v>
      </c>
      <c r="AU83" s="274" t="s">
        <v>59</v>
      </c>
      <c r="AV83" s="274" t="s">
        <v>133</v>
      </c>
      <c r="AW83" s="275" t="s">
        <v>134</v>
      </c>
      <c r="AX83" s="277" t="s">
        <v>123</v>
      </c>
      <c r="AY83" s="75"/>
      <c r="AZ83" s="75"/>
      <c r="BA83" s="75"/>
    </row>
    <row r="84" spans="1:53" ht="26.25" customHeight="1" thickBot="1" x14ac:dyDescent="0.2">
      <c r="A84" s="100" t="s">
        <v>73</v>
      </c>
      <c r="B84" s="101" t="s">
        <v>64</v>
      </c>
      <c r="C84" s="101" t="s">
        <v>40</v>
      </c>
      <c r="D84" s="101" t="s">
        <v>59</v>
      </c>
      <c r="E84" s="101" t="s">
        <v>135</v>
      </c>
      <c r="F84" s="102" t="s">
        <v>136</v>
      </c>
      <c r="G84" s="103" t="s">
        <v>123</v>
      </c>
      <c r="H84" s="104" t="s">
        <v>142</v>
      </c>
      <c r="I84" s="105">
        <v>0</v>
      </c>
      <c r="J84" s="106">
        <v>0</v>
      </c>
      <c r="K84" s="106">
        <v>0</v>
      </c>
      <c r="L84" s="106">
        <v>0</v>
      </c>
      <c r="M84" s="216">
        <v>0</v>
      </c>
      <c r="N84" s="107">
        <v>0</v>
      </c>
      <c r="O84" s="106">
        <v>0</v>
      </c>
      <c r="P84" s="106">
        <v>0</v>
      </c>
      <c r="Q84" s="216">
        <v>0</v>
      </c>
      <c r="R84" s="230" t="s">
        <v>38</v>
      </c>
      <c r="S84" s="231" t="s">
        <v>38</v>
      </c>
      <c r="T84" s="232" t="s">
        <v>38</v>
      </c>
      <c r="U84" s="246">
        <v>26000</v>
      </c>
      <c r="V84" s="216">
        <v>6000</v>
      </c>
      <c r="W84" s="216">
        <v>0</v>
      </c>
      <c r="X84" s="216">
        <v>32000</v>
      </c>
      <c r="Y84" s="247">
        <v>32000</v>
      </c>
      <c r="Z84" s="110">
        <v>32000</v>
      </c>
      <c r="AA84" s="247">
        <v>0</v>
      </c>
      <c r="AB84" s="247">
        <v>0</v>
      </c>
      <c r="AC84" s="230" t="s">
        <v>38</v>
      </c>
      <c r="AD84" s="231" t="s">
        <v>38</v>
      </c>
      <c r="AE84" s="232" t="s">
        <v>38</v>
      </c>
      <c r="AF84" s="111">
        <v>-32000</v>
      </c>
      <c r="AG84" s="108" t="s">
        <v>38</v>
      </c>
      <c r="AH84" s="109" t="s">
        <v>38</v>
      </c>
      <c r="AI84" s="112">
        <f t="shared" si="17"/>
        <v>-32000</v>
      </c>
      <c r="AJ84" s="272" t="s">
        <v>38</v>
      </c>
      <c r="AK84" s="273" t="s">
        <v>73</v>
      </c>
      <c r="AL84" s="274" t="s">
        <v>64</v>
      </c>
      <c r="AM84" s="274" t="s">
        <v>40</v>
      </c>
      <c r="AN84" s="274" t="s">
        <v>59</v>
      </c>
      <c r="AO84" s="274" t="s">
        <v>135</v>
      </c>
      <c r="AP84" s="275" t="s">
        <v>136</v>
      </c>
      <c r="AQ84" s="276" t="s">
        <v>123</v>
      </c>
      <c r="AR84" s="273" t="s">
        <v>73</v>
      </c>
      <c r="AS84" s="274" t="s">
        <v>64</v>
      </c>
      <c r="AT84" s="274" t="s">
        <v>40</v>
      </c>
      <c r="AU84" s="274" t="s">
        <v>59</v>
      </c>
      <c r="AV84" s="274" t="s">
        <v>135</v>
      </c>
      <c r="AW84" s="275" t="s">
        <v>136</v>
      </c>
      <c r="AX84" s="277" t="s">
        <v>123</v>
      </c>
      <c r="AY84" s="75"/>
      <c r="AZ84" s="75"/>
      <c r="BA84" s="75"/>
    </row>
    <row r="85" spans="1:53" ht="26.25" customHeight="1" thickBot="1" x14ac:dyDescent="0.2">
      <c r="A85" s="100" t="s">
        <v>73</v>
      </c>
      <c r="B85" s="101" t="s">
        <v>64</v>
      </c>
      <c r="C85" s="101" t="s">
        <v>40</v>
      </c>
      <c r="D85" s="101" t="s">
        <v>59</v>
      </c>
      <c r="E85" s="101" t="s">
        <v>137</v>
      </c>
      <c r="F85" s="102" t="s">
        <v>138</v>
      </c>
      <c r="G85" s="103" t="s">
        <v>123</v>
      </c>
      <c r="H85" s="104" t="s">
        <v>142</v>
      </c>
      <c r="I85" s="105">
        <v>0</v>
      </c>
      <c r="J85" s="106">
        <v>3000</v>
      </c>
      <c r="K85" s="106">
        <v>0</v>
      </c>
      <c r="L85" s="106">
        <v>3000</v>
      </c>
      <c r="M85" s="216">
        <v>0</v>
      </c>
      <c r="N85" s="107">
        <v>0</v>
      </c>
      <c r="O85" s="106">
        <v>0</v>
      </c>
      <c r="P85" s="106">
        <v>0</v>
      </c>
      <c r="Q85" s="216">
        <v>-3000</v>
      </c>
      <c r="R85" s="230" t="s">
        <v>38</v>
      </c>
      <c r="S85" s="231" t="s">
        <v>38</v>
      </c>
      <c r="T85" s="232" t="s">
        <v>38</v>
      </c>
      <c r="U85" s="246" t="s">
        <v>38</v>
      </c>
      <c r="V85" s="216" t="s">
        <v>38</v>
      </c>
      <c r="W85" s="216" t="s">
        <v>38</v>
      </c>
      <c r="X85" s="216" t="s">
        <v>38</v>
      </c>
      <c r="Y85" s="247" t="s">
        <v>38</v>
      </c>
      <c r="Z85" s="110">
        <v>0</v>
      </c>
      <c r="AA85" s="247" t="s">
        <v>38</v>
      </c>
      <c r="AB85" s="247" t="s">
        <v>38</v>
      </c>
      <c r="AC85" s="230" t="s">
        <v>38</v>
      </c>
      <c r="AD85" s="231" t="s">
        <v>38</v>
      </c>
      <c r="AE85" s="232" t="s">
        <v>38</v>
      </c>
      <c r="AF85" s="111">
        <v>0</v>
      </c>
      <c r="AG85" s="108" t="s">
        <v>38</v>
      </c>
      <c r="AH85" s="109" t="s">
        <v>38</v>
      </c>
      <c r="AI85" s="112">
        <f t="shared" si="17"/>
        <v>0</v>
      </c>
      <c r="AJ85" s="272" t="s">
        <v>38</v>
      </c>
      <c r="AK85" s="273" t="s">
        <v>73</v>
      </c>
      <c r="AL85" s="274" t="s">
        <v>64</v>
      </c>
      <c r="AM85" s="274" t="s">
        <v>40</v>
      </c>
      <c r="AN85" s="274" t="s">
        <v>59</v>
      </c>
      <c r="AO85" s="274" t="s">
        <v>137</v>
      </c>
      <c r="AP85" s="275" t="s">
        <v>138</v>
      </c>
      <c r="AQ85" s="276" t="s">
        <v>123</v>
      </c>
      <c r="AR85" s="273" t="s">
        <v>38</v>
      </c>
      <c r="AS85" s="274" t="s">
        <v>38</v>
      </c>
      <c r="AT85" s="274" t="s">
        <v>38</v>
      </c>
      <c r="AU85" s="274" t="s">
        <v>38</v>
      </c>
      <c r="AV85" s="274" t="s">
        <v>38</v>
      </c>
      <c r="AW85" s="275" t="s">
        <v>38</v>
      </c>
      <c r="AX85" s="277" t="s">
        <v>38</v>
      </c>
      <c r="AY85" s="75"/>
      <c r="AZ85" s="75"/>
      <c r="BA85" s="75"/>
    </row>
  </sheetData>
  <mergeCells count="130">
    <mergeCell ref="AZ73:AZ76"/>
    <mergeCell ref="BA73:BA76"/>
    <mergeCell ref="AZ9:AZ13"/>
    <mergeCell ref="BA9:BA13"/>
    <mergeCell ref="AZ14:AZ18"/>
    <mergeCell ref="BA14:BA18"/>
    <mergeCell ref="AZ19:AZ21"/>
    <mergeCell ref="BA19:BA21"/>
    <mergeCell ref="AZ22:AZ23"/>
    <mergeCell ref="BA22:BA23"/>
    <mergeCell ref="AZ24:AZ25"/>
    <mergeCell ref="BA24:BA25"/>
    <mergeCell ref="AZ26:AZ29"/>
    <mergeCell ref="BA26:BA29"/>
    <mergeCell ref="AZ31:AZ32"/>
    <mergeCell ref="BA31:BA32"/>
    <mergeCell ref="AZ36:AZ38"/>
    <mergeCell ref="BA36:BA38"/>
    <mergeCell ref="AZ39:AZ43"/>
    <mergeCell ref="BA39:BA43"/>
    <mergeCell ref="AZ44:AZ48"/>
    <mergeCell ref="BA44:BA48"/>
    <mergeCell ref="AZ49:AZ52"/>
    <mergeCell ref="BA49:BA52"/>
    <mergeCell ref="AY73:AY76"/>
    <mergeCell ref="G68:H71"/>
    <mergeCell ref="G4:H7"/>
    <mergeCell ref="AI4:AI8"/>
    <mergeCell ref="AY4:AY8"/>
    <mergeCell ref="AI68:AI72"/>
    <mergeCell ref="AY68:AY72"/>
    <mergeCell ref="AY9:AY13"/>
    <mergeCell ref="AY14:AY18"/>
    <mergeCell ref="AY19:AY21"/>
    <mergeCell ref="AY22:AY23"/>
    <mergeCell ref="AY24:AY25"/>
    <mergeCell ref="AY26:AY29"/>
    <mergeCell ref="AY31:AY32"/>
    <mergeCell ref="AY36:AY38"/>
    <mergeCell ref="AY39:AY43"/>
    <mergeCell ref="AY44:AY48"/>
    <mergeCell ref="AY49:AY52"/>
    <mergeCell ref="S6:S7"/>
    <mergeCell ref="U6:U8"/>
    <mergeCell ref="V6:V8"/>
    <mergeCell ref="W6:W8"/>
    <mergeCell ref="X6:X8"/>
    <mergeCell ref="AR4:AX4"/>
    <mergeCell ref="AK5:AP7"/>
    <mergeCell ref="AQ5:AQ7"/>
    <mergeCell ref="AR5:AW7"/>
    <mergeCell ref="P5:P7"/>
    <mergeCell ref="AX5:AX7"/>
    <mergeCell ref="I6:I8"/>
    <mergeCell ref="J6:J8"/>
    <mergeCell ref="K6:K8"/>
    <mergeCell ref="L6:L8"/>
    <mergeCell ref="R6:R7"/>
    <mergeCell ref="AA5:AA7"/>
    <mergeCell ref="AB5:AB7"/>
    <mergeCell ref="AC5:AD5"/>
    <mergeCell ref="AE5:AE7"/>
    <mergeCell ref="AF5:AF7"/>
    <mergeCell ref="AG5:AG7"/>
    <mergeCell ref="AD6:AD7"/>
    <mergeCell ref="AJ4:AJ8"/>
    <mergeCell ref="AK4:AQ4"/>
    <mergeCell ref="Q5:Q8"/>
    <mergeCell ref="R5:S5"/>
    <mergeCell ref="A1:AH1"/>
    <mergeCell ref="A4:F7"/>
    <mergeCell ref="I4:T4"/>
    <mergeCell ref="U4:AE4"/>
    <mergeCell ref="AF4:AH4"/>
    <mergeCell ref="T5:T7"/>
    <mergeCell ref="U5:X5"/>
    <mergeCell ref="Y5:Y7"/>
    <mergeCell ref="Z5:Z7"/>
    <mergeCell ref="I5:L5"/>
    <mergeCell ref="M5:M7"/>
    <mergeCell ref="N5:N7"/>
    <mergeCell ref="O5:O7"/>
    <mergeCell ref="AC6:AC7"/>
    <mergeCell ref="AH5:AH7"/>
    <mergeCell ref="AR69:AW71"/>
    <mergeCell ref="AF68:AH68"/>
    <mergeCell ref="S70:S71"/>
    <mergeCell ref="U70:U72"/>
    <mergeCell ref="Y69:Y71"/>
    <mergeCell ref="Z69:Z71"/>
    <mergeCell ref="Q69:Q72"/>
    <mergeCell ref="R69:S69"/>
    <mergeCell ref="A64:G64"/>
    <mergeCell ref="A68:F71"/>
    <mergeCell ref="I68:T68"/>
    <mergeCell ref="U68:AE68"/>
    <mergeCell ref="I69:L69"/>
    <mergeCell ref="M69:M71"/>
    <mergeCell ref="N69:N71"/>
    <mergeCell ref="O69:O71"/>
    <mergeCell ref="P69:P71"/>
    <mergeCell ref="V70:V72"/>
    <mergeCell ref="W70:W72"/>
    <mergeCell ref="X70:X72"/>
    <mergeCell ref="T69:T71"/>
    <mergeCell ref="U69:X69"/>
    <mergeCell ref="AZ4:AZ8"/>
    <mergeCell ref="BA4:BA8"/>
    <mergeCell ref="AZ68:AZ72"/>
    <mergeCell ref="BA68:BA72"/>
    <mergeCell ref="AX69:AX71"/>
    <mergeCell ref="I70:I72"/>
    <mergeCell ref="J70:J72"/>
    <mergeCell ref="K70:K72"/>
    <mergeCell ref="L70:L72"/>
    <mergeCell ref="R70:R71"/>
    <mergeCell ref="AA69:AA71"/>
    <mergeCell ref="AB69:AB71"/>
    <mergeCell ref="AC69:AD69"/>
    <mergeCell ref="AE69:AE71"/>
    <mergeCell ref="AF69:AF71"/>
    <mergeCell ref="AG69:AG71"/>
    <mergeCell ref="AD70:AD71"/>
    <mergeCell ref="AJ68:AJ72"/>
    <mergeCell ref="AK68:AQ68"/>
    <mergeCell ref="AR68:AX68"/>
    <mergeCell ref="AC70:AC71"/>
    <mergeCell ref="AH69:AH71"/>
    <mergeCell ref="AK69:AP71"/>
    <mergeCell ref="AQ69:AQ7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入力用 (書き方例)</vt:lpstr>
      <vt:lpstr>一般会計歳入</vt:lpstr>
      <vt:lpstr>IDの附番ルール説明</vt:lpstr>
      <vt:lpstr>入力用（ブランク）</vt:lpstr>
      <vt:lpstr>NF5651</vt:lpstr>
      <vt:lpstr>'NF5651'!Print_Area</vt:lpstr>
      <vt:lpstr>一般会計歳入!Print_Area</vt:lpstr>
      <vt:lpstr>'入力用 (書き方例)'!Print_Area</vt:lpstr>
      <vt:lpstr>'入力用（ブランク）'!Print_Area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2015-04-08T05:00:43Z</dcterms:created>
  <dcterms:modified xsi:type="dcterms:W3CDTF">2024-08-20T01:30:29Z</dcterms:modified>
</cp:coreProperties>
</file>