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A165301E-C425-4CD2-BCDA-79D0E616EE6C}" xr6:coauthVersionLast="47" xr6:coauthVersionMax="47" xr10:uidLastSave="{00000000-0000-0000-0000-000000000000}"/>
  <bookViews>
    <workbookView xWindow="-120" yWindow="-120" windowWidth="20730" windowHeight="11040" firstSheet="1" activeTab="1" xr2:uid="{00000000-000D-0000-FFFF-FFFF00000000}"/>
  </bookViews>
  <sheets>
    <sheet name="入力用 (書き方例)" sheetId="7" state="hidden" r:id="rId1"/>
    <sheet name="下水道事業会計収入" sheetId="4" r:id="rId2"/>
    <sheet name="IDの附番ルール説明（2025版）" sheetId="8" r:id="rId3"/>
    <sheet name="入力用（ブランク）" sheetId="6" state="hidden" r:id="rId4"/>
    <sheet name="NF5651" sheetId="1" state="hidden" r:id="rId5"/>
  </sheets>
  <definedNames>
    <definedName name="_xlnm._FilterDatabase" localSheetId="1" hidden="1">下水道事業会計収入!$B$1:$AA$34</definedName>
    <definedName name="_xlnm._FilterDatabase" localSheetId="0" hidden="1">'入力用 (書き方例)'!$A$3:$AP$40</definedName>
    <definedName name="_xlnm._FilterDatabase" localSheetId="3" hidden="1">'入力用（ブランク）'!$A$3:$AP$7</definedName>
    <definedName name="_xlnm.Print_Area" localSheetId="4">'NF5651'!$A$1:$AH$64</definedName>
    <definedName name="_xlnm.Print_Area" localSheetId="1">下水道事業会計収入!$A$1:$W$33</definedName>
    <definedName name="_xlnm.Print_Area" localSheetId="0">'入力用 (書き方例)'!$A$1:$AP$7</definedName>
    <definedName name="_xlnm.Print_Area" localSheetId="3">'入力用（ブランク）'!$A$1:$AP$5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 i="4" l="1"/>
  <c r="T4" i="4" l="1"/>
  <c r="M23" i="4" l="1"/>
  <c r="AB11" i="4"/>
  <c r="T11" i="4"/>
  <c r="R11" i="4"/>
  <c r="P11" i="4"/>
  <c r="M11" i="4"/>
  <c r="S18" i="4" l="1"/>
  <c r="Q18" i="4"/>
  <c r="O18" i="4"/>
  <c r="N18" i="4"/>
  <c r="L18" i="4"/>
  <c r="K18" i="4"/>
  <c r="J18" i="4"/>
  <c r="AB20" i="4" l="1"/>
  <c r="T20" i="4"/>
  <c r="R20" i="4"/>
  <c r="P20" i="4"/>
  <c r="M20" i="4"/>
  <c r="J22" i="4" l="1"/>
  <c r="S31" i="4"/>
  <c r="S29" i="4"/>
  <c r="S27" i="4"/>
  <c r="S25" i="4"/>
  <c r="S22" i="4"/>
  <c r="S7" i="4"/>
  <c r="S3" i="4"/>
  <c r="S2" i="4" s="1"/>
  <c r="R26" i="4"/>
  <c r="M26" i="4"/>
  <c r="M6" i="4"/>
  <c r="K22" i="4"/>
  <c r="S21" i="4" l="1"/>
  <c r="P33" i="4"/>
  <c r="P32" i="4"/>
  <c r="P30" i="4"/>
  <c r="P28" i="4"/>
  <c r="P26" i="4"/>
  <c r="P24" i="4"/>
  <c r="P23" i="4"/>
  <c r="P19" i="4"/>
  <c r="P18" i="4"/>
  <c r="P17" i="4"/>
  <c r="P16" i="4"/>
  <c r="P15" i="4"/>
  <c r="P14" i="4"/>
  <c r="P13" i="4"/>
  <c r="P12" i="4"/>
  <c r="P10" i="4"/>
  <c r="P9" i="4"/>
  <c r="P8" i="4"/>
  <c r="P6" i="4"/>
  <c r="P5" i="4"/>
  <c r="P4" i="4"/>
  <c r="AB26" i="4" l="1"/>
  <c r="T26" i="4" l="1"/>
  <c r="Q25" i="4" l="1"/>
  <c r="O25" i="4"/>
  <c r="N25" i="4"/>
  <c r="AB25" i="4" s="1"/>
  <c r="M25" i="4"/>
  <c r="L25" i="4"/>
  <c r="K25" i="4"/>
  <c r="J25" i="4"/>
  <c r="P25" i="4" l="1"/>
  <c r="R25" i="4"/>
  <c r="T25" i="4"/>
  <c r="R33" i="4"/>
  <c r="R32" i="4"/>
  <c r="R30" i="4"/>
  <c r="R28" i="4"/>
  <c r="R24" i="4"/>
  <c r="R23" i="4"/>
  <c r="R19" i="4"/>
  <c r="R17" i="4"/>
  <c r="R16" i="4"/>
  <c r="R15" i="4"/>
  <c r="R14" i="4"/>
  <c r="R13" i="4"/>
  <c r="R12" i="4"/>
  <c r="R10" i="4"/>
  <c r="R9" i="4"/>
  <c r="R8" i="4"/>
  <c r="R6" i="4"/>
  <c r="R5" i="4"/>
  <c r="O31" i="4" l="1"/>
  <c r="O29" i="4"/>
  <c r="O27" i="4"/>
  <c r="O22" i="4"/>
  <c r="O7" i="4"/>
  <c r="O21" i="4" l="1"/>
  <c r="O3" i="4"/>
  <c r="O2" i="4" s="1"/>
  <c r="AB4" i="4" l="1"/>
  <c r="AB5" i="4"/>
  <c r="AB6" i="4"/>
  <c r="AB8" i="4"/>
  <c r="AB9" i="4"/>
  <c r="AB10" i="4"/>
  <c r="AB12" i="4"/>
  <c r="AB13" i="4"/>
  <c r="AB14" i="4"/>
  <c r="AB15" i="4"/>
  <c r="AB16" i="4"/>
  <c r="AB17" i="4"/>
  <c r="AB19" i="4"/>
  <c r="AB23" i="4"/>
  <c r="AB24" i="4"/>
  <c r="AB28" i="4"/>
  <c r="AB30" i="4"/>
  <c r="AB32" i="4"/>
  <c r="AB33" i="4"/>
  <c r="T5" i="4"/>
  <c r="T6" i="4"/>
  <c r="T8" i="4"/>
  <c r="T9" i="4"/>
  <c r="T10" i="4"/>
  <c r="T12" i="4"/>
  <c r="T13" i="4"/>
  <c r="T14" i="4"/>
  <c r="T15" i="4"/>
  <c r="T16" i="4"/>
  <c r="T17" i="4"/>
  <c r="T19" i="4"/>
  <c r="T23" i="4"/>
  <c r="T24" i="4"/>
  <c r="T28" i="4"/>
  <c r="T30" i="4"/>
  <c r="T32" i="4"/>
  <c r="T33" i="4"/>
  <c r="Q31" i="4" l="1"/>
  <c r="Q29" i="4"/>
  <c r="Q27" i="4"/>
  <c r="Q22" i="4"/>
  <c r="Q7" i="4"/>
  <c r="Q3" i="4"/>
  <c r="N31" i="4"/>
  <c r="P31" i="4" s="1"/>
  <c r="N29" i="4"/>
  <c r="N27" i="4"/>
  <c r="P27" i="4" s="1"/>
  <c r="N22" i="4"/>
  <c r="P22" i="4" s="1"/>
  <c r="N7" i="4"/>
  <c r="P7" i="4" s="1"/>
  <c r="N3" i="4"/>
  <c r="P3" i="4" s="1"/>
  <c r="M33" i="4"/>
  <c r="M32" i="4"/>
  <c r="L31" i="4"/>
  <c r="K31" i="4"/>
  <c r="J31" i="4"/>
  <c r="M30" i="4"/>
  <c r="M29" i="4" s="1"/>
  <c r="L29" i="4"/>
  <c r="J29" i="4"/>
  <c r="M28" i="4"/>
  <c r="M27" i="4" s="1"/>
  <c r="L27" i="4"/>
  <c r="K27" i="4"/>
  <c r="J27" i="4"/>
  <c r="M24" i="4"/>
  <c r="L22" i="4"/>
  <c r="M19" i="4"/>
  <c r="M18" i="4" s="1"/>
  <c r="M17" i="4"/>
  <c r="M16" i="4"/>
  <c r="M15" i="4"/>
  <c r="M14" i="4"/>
  <c r="M13" i="4"/>
  <c r="M12" i="4"/>
  <c r="M10" i="4"/>
  <c r="M9" i="4"/>
  <c r="M8" i="4"/>
  <c r="L7" i="4"/>
  <c r="J7" i="4"/>
  <c r="M5" i="4"/>
  <c r="M4" i="4"/>
  <c r="L3" i="4"/>
  <c r="K3" i="4"/>
  <c r="J3" i="4"/>
  <c r="Q21" i="4" l="1"/>
  <c r="P29" i="4"/>
  <c r="N21" i="4"/>
  <c r="P21" i="4" s="1"/>
  <c r="J21" i="4"/>
  <c r="L21" i="4"/>
  <c r="R31" i="4"/>
  <c r="R22" i="4"/>
  <c r="R18" i="4"/>
  <c r="R3" i="4"/>
  <c r="R27" i="4"/>
  <c r="R7" i="4"/>
  <c r="R29" i="4"/>
  <c r="M22" i="4"/>
  <c r="M21" i="4" s="1"/>
  <c r="M31" i="4"/>
  <c r="K7" i="4"/>
  <c r="K2" i="4" s="1"/>
  <c r="J2" i="4"/>
  <c r="Q2" i="4"/>
  <c r="L2" i="4"/>
  <c r="N2" i="4"/>
  <c r="AB18" i="4"/>
  <c r="T18" i="4"/>
  <c r="AB29" i="4"/>
  <c r="T29" i="4"/>
  <c r="T22" i="4"/>
  <c r="AB22" i="4"/>
  <c r="AB31" i="4"/>
  <c r="T31" i="4"/>
  <c r="AB7" i="4"/>
  <c r="T7" i="4"/>
  <c r="T27" i="4"/>
  <c r="AB27" i="4"/>
  <c r="M3" i="4"/>
  <c r="AB3" i="4"/>
  <c r="T3" i="4"/>
  <c r="M7" i="4"/>
  <c r="K29" i="4"/>
  <c r="K21" i="4" s="1"/>
  <c r="R2" i="4" l="1"/>
  <c r="P2" i="4"/>
  <c r="M2" i="4"/>
  <c r="R21" i="4"/>
  <c r="AB2" i="4"/>
  <c r="AB21" i="4"/>
  <c r="T21" i="4"/>
  <c r="T2" i="4"/>
  <c r="Z45" i="7" l="1"/>
  <c r="P45" i="7"/>
  <c r="O45" i="7"/>
  <c r="N45" i="7"/>
  <c r="M45" i="7"/>
  <c r="L45" i="7"/>
  <c r="K45" i="7"/>
  <c r="J45" i="7"/>
  <c r="I45" i="7"/>
  <c r="AI44" i="7"/>
  <c r="AI43" i="7"/>
  <c r="AI42" i="7"/>
  <c r="AI41" i="7"/>
  <c r="AI40" i="7"/>
  <c r="AI39" i="7"/>
  <c r="AI38" i="7"/>
  <c r="AI37" i="7"/>
  <c r="AI36" i="7"/>
  <c r="AI32" i="7"/>
  <c r="AI19" i="7"/>
  <c r="AI17" i="7"/>
  <c r="AI15" i="7"/>
  <c r="AI14" i="7"/>
  <c r="AI13" i="7"/>
  <c r="AI12" i="7"/>
  <c r="AI11" i="7"/>
  <c r="AI10" i="7"/>
  <c r="AI9" i="7"/>
  <c r="AI7" i="7"/>
  <c r="AG7" i="7"/>
  <c r="AE7" i="7"/>
  <c r="AD7" i="7"/>
  <c r="AC7" i="7"/>
  <c r="T7" i="7"/>
  <c r="S7" i="7"/>
  <c r="R7" i="7"/>
  <c r="AI5" i="7"/>
  <c r="AH7" i="7" l="1"/>
  <c r="AI45" i="7"/>
  <c r="AI6" i="6"/>
  <c r="AI5" i="6"/>
  <c r="AI23" i="1" l="1"/>
  <c r="AG23" i="1"/>
  <c r="AE23" i="1"/>
  <c r="AD23" i="1"/>
  <c r="AC23" i="1"/>
  <c r="T23" i="1"/>
  <c r="S23" i="1"/>
  <c r="R23" i="1"/>
  <c r="AI18" i="1"/>
  <c r="AH23" i="1" l="1"/>
  <c r="AI10" i="1"/>
  <c r="AI11" i="1"/>
  <c r="AI12" i="1"/>
  <c r="AI13" i="1"/>
  <c r="AI14" i="1"/>
  <c r="AI15" i="1"/>
  <c r="AI16" i="1"/>
  <c r="AI17" i="1"/>
  <c r="AI19" i="1"/>
  <c r="AI20" i="1"/>
  <c r="AI21" i="1"/>
  <c r="AI22"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73" i="1"/>
  <c r="AI74" i="1"/>
  <c r="AI75" i="1"/>
  <c r="AI76" i="1"/>
  <c r="AI77" i="1"/>
  <c r="AI78" i="1"/>
  <c r="AI79" i="1"/>
  <c r="AI80" i="1"/>
  <c r="AI81" i="1"/>
  <c r="AI82" i="1"/>
  <c r="AI83" i="1"/>
  <c r="AI84" i="1"/>
  <c r="AI85" i="1"/>
  <c r="AI9" i="1"/>
  <c r="AG64" i="1" l="1"/>
  <c r="AE64" i="1"/>
  <c r="AD64" i="1"/>
  <c r="AC64" i="1"/>
  <c r="T64" i="1"/>
  <c r="S64" i="1"/>
  <c r="R64" i="1"/>
  <c r="AG63" i="1"/>
  <c r="AE63" i="1"/>
  <c r="AD63" i="1"/>
  <c r="AC63" i="1"/>
  <c r="T63" i="1"/>
  <c r="AH63" i="1" s="1"/>
  <c r="S63" i="1"/>
  <c r="R63" i="1"/>
  <c r="AG62" i="1"/>
  <c r="AE62" i="1"/>
  <c r="AD62" i="1"/>
  <c r="AC62" i="1"/>
  <c r="T62" i="1"/>
  <c r="S62" i="1"/>
  <c r="R62" i="1"/>
  <c r="AG61" i="1"/>
  <c r="AE61" i="1"/>
  <c r="AD61" i="1"/>
  <c r="AC61" i="1"/>
  <c r="T61" i="1"/>
  <c r="S61" i="1"/>
  <c r="R61" i="1"/>
  <c r="AG60" i="1"/>
  <c r="AE60" i="1"/>
  <c r="AD60" i="1"/>
  <c r="AC60" i="1"/>
  <c r="T60" i="1"/>
  <c r="S60" i="1"/>
  <c r="R60" i="1"/>
  <c r="AG59" i="1"/>
  <c r="AE59" i="1"/>
  <c r="AD59" i="1"/>
  <c r="AC59" i="1"/>
  <c r="T59" i="1"/>
  <c r="AH59" i="1" s="1"/>
  <c r="S59" i="1"/>
  <c r="R59" i="1"/>
  <c r="AG58" i="1"/>
  <c r="AE58" i="1"/>
  <c r="AD58" i="1"/>
  <c r="AC58" i="1"/>
  <c r="T58" i="1"/>
  <c r="S58" i="1"/>
  <c r="R58" i="1"/>
  <c r="AG57" i="1"/>
  <c r="AE57" i="1"/>
  <c r="AD57" i="1"/>
  <c r="AC57" i="1"/>
  <c r="T57" i="1"/>
  <c r="S57" i="1"/>
  <c r="R57" i="1"/>
  <c r="AG56" i="1"/>
  <c r="AE56" i="1"/>
  <c r="AD56" i="1"/>
  <c r="AC56" i="1"/>
  <c r="T56" i="1"/>
  <c r="S56" i="1"/>
  <c r="R56" i="1"/>
  <c r="AG55" i="1"/>
  <c r="AE55" i="1"/>
  <c r="AD55" i="1"/>
  <c r="AC55" i="1"/>
  <c r="T55" i="1"/>
  <c r="S55" i="1"/>
  <c r="R55" i="1"/>
  <c r="AG54" i="1"/>
  <c r="AE54" i="1"/>
  <c r="AD54" i="1"/>
  <c r="AC54" i="1"/>
  <c r="T54" i="1"/>
  <c r="S54" i="1"/>
  <c r="R54" i="1"/>
  <c r="AG53" i="1"/>
  <c r="AE53" i="1"/>
  <c r="AD53" i="1"/>
  <c r="AC53" i="1"/>
  <c r="T53" i="1"/>
  <c r="S53" i="1"/>
  <c r="R53" i="1"/>
  <c r="AG52" i="1"/>
  <c r="AE52" i="1"/>
  <c r="AD52" i="1"/>
  <c r="AC52" i="1"/>
  <c r="T52" i="1"/>
  <c r="S52" i="1"/>
  <c r="R52" i="1"/>
  <c r="AG51" i="1"/>
  <c r="AE51" i="1"/>
  <c r="AD51" i="1"/>
  <c r="AC51" i="1"/>
  <c r="T51" i="1"/>
  <c r="AH51" i="1" s="1"/>
  <c r="S51" i="1"/>
  <c r="R51" i="1"/>
  <c r="AG50" i="1"/>
  <c r="AE50" i="1"/>
  <c r="AD50" i="1"/>
  <c r="AC50" i="1"/>
  <c r="T50" i="1"/>
  <c r="S50" i="1"/>
  <c r="R50" i="1"/>
  <c r="AG49" i="1"/>
  <c r="AE49" i="1"/>
  <c r="AD49" i="1"/>
  <c r="AC49" i="1"/>
  <c r="T49" i="1"/>
  <c r="S49" i="1"/>
  <c r="R49" i="1"/>
  <c r="AG48" i="1"/>
  <c r="AE48" i="1"/>
  <c r="AD48" i="1"/>
  <c r="AC48" i="1"/>
  <c r="T48" i="1"/>
  <c r="S48" i="1"/>
  <c r="R48" i="1"/>
  <c r="AG47" i="1"/>
  <c r="AE47" i="1"/>
  <c r="AD47" i="1"/>
  <c r="AC47" i="1"/>
  <c r="T47" i="1"/>
  <c r="AH47" i="1" s="1"/>
  <c r="S47" i="1"/>
  <c r="R47" i="1"/>
  <c r="AG46" i="1"/>
  <c r="AE46" i="1"/>
  <c r="AD46" i="1"/>
  <c r="AC46" i="1"/>
  <c r="T46" i="1"/>
  <c r="S46" i="1"/>
  <c r="R46" i="1"/>
  <c r="AG45" i="1"/>
  <c r="AE45" i="1"/>
  <c r="AD45" i="1"/>
  <c r="AC45" i="1"/>
  <c r="T45" i="1"/>
  <c r="S45" i="1"/>
  <c r="R45" i="1"/>
  <c r="AG44" i="1"/>
  <c r="AE44" i="1"/>
  <c r="AD44" i="1"/>
  <c r="AC44" i="1"/>
  <c r="T44" i="1"/>
  <c r="S44" i="1"/>
  <c r="R44" i="1"/>
  <c r="AG43" i="1"/>
  <c r="AE43" i="1"/>
  <c r="AD43" i="1"/>
  <c r="AC43" i="1"/>
  <c r="T43" i="1"/>
  <c r="AH43" i="1" s="1"/>
  <c r="S43" i="1"/>
  <c r="R43" i="1"/>
  <c r="AG42" i="1"/>
  <c r="AE42" i="1"/>
  <c r="AD42" i="1"/>
  <c r="AC42" i="1"/>
  <c r="T42" i="1"/>
  <c r="S42" i="1"/>
  <c r="R42" i="1"/>
  <c r="AG41" i="1"/>
  <c r="AE41" i="1"/>
  <c r="AD41" i="1"/>
  <c r="AC41" i="1"/>
  <c r="T41" i="1"/>
  <c r="S41" i="1"/>
  <c r="R41" i="1"/>
  <c r="AG40" i="1"/>
  <c r="AE40" i="1"/>
  <c r="AD40" i="1"/>
  <c r="AC40" i="1"/>
  <c r="T40" i="1"/>
  <c r="S40" i="1"/>
  <c r="R40" i="1"/>
  <c r="AG39" i="1"/>
  <c r="AE39" i="1"/>
  <c r="AD39" i="1"/>
  <c r="AC39" i="1"/>
  <c r="T39" i="1"/>
  <c r="AH39" i="1" s="1"/>
  <c r="S39" i="1"/>
  <c r="R39" i="1"/>
  <c r="AG38" i="1"/>
  <c r="AE38" i="1"/>
  <c r="AD38" i="1"/>
  <c r="AC38" i="1"/>
  <c r="T38" i="1"/>
  <c r="S38" i="1"/>
  <c r="R38" i="1"/>
  <c r="AG37" i="1"/>
  <c r="AE37" i="1"/>
  <c r="AD37" i="1"/>
  <c r="AC37" i="1"/>
  <c r="T37" i="1"/>
  <c r="S37" i="1"/>
  <c r="R37" i="1"/>
  <c r="AG36" i="1"/>
  <c r="AE36" i="1"/>
  <c r="AD36" i="1"/>
  <c r="AC36" i="1"/>
  <c r="T36" i="1"/>
  <c r="S36" i="1"/>
  <c r="R36" i="1"/>
  <c r="AG35" i="1"/>
  <c r="AE35" i="1"/>
  <c r="AD35" i="1"/>
  <c r="AC35" i="1"/>
  <c r="T35" i="1"/>
  <c r="AH35" i="1" s="1"/>
  <c r="S35" i="1"/>
  <c r="R35" i="1"/>
  <c r="AG34" i="1"/>
  <c r="AE34" i="1"/>
  <c r="AD34" i="1"/>
  <c r="AC34" i="1"/>
  <c r="T34" i="1"/>
  <c r="S34" i="1"/>
  <c r="R34" i="1"/>
  <c r="AG33" i="1"/>
  <c r="AE33" i="1"/>
  <c r="AD33" i="1"/>
  <c r="AC33" i="1"/>
  <c r="T33" i="1"/>
  <c r="S33" i="1"/>
  <c r="R33" i="1"/>
  <c r="AG32" i="1"/>
  <c r="AE32" i="1"/>
  <c r="AD32" i="1"/>
  <c r="AC32" i="1"/>
  <c r="T32" i="1"/>
  <c r="S32" i="1"/>
  <c r="R32" i="1"/>
  <c r="AG31" i="1"/>
  <c r="AE31" i="1"/>
  <c r="AD31" i="1"/>
  <c r="AC31" i="1"/>
  <c r="T31" i="1"/>
  <c r="AH31" i="1" s="1"/>
  <c r="S31" i="1"/>
  <c r="R31" i="1"/>
  <c r="AG30" i="1"/>
  <c r="AE30" i="1"/>
  <c r="AD30" i="1"/>
  <c r="AC30" i="1"/>
  <c r="T30" i="1"/>
  <c r="S30" i="1"/>
  <c r="R30" i="1"/>
  <c r="AG29" i="1"/>
  <c r="AE29" i="1"/>
  <c r="AD29" i="1"/>
  <c r="AC29" i="1"/>
  <c r="T29" i="1"/>
  <c r="S29" i="1"/>
  <c r="R29" i="1"/>
  <c r="AG28" i="1"/>
  <c r="AE28" i="1"/>
  <c r="AD28" i="1"/>
  <c r="AC28" i="1"/>
  <c r="T28" i="1"/>
  <c r="S28" i="1"/>
  <c r="R28" i="1"/>
  <c r="AG27" i="1"/>
  <c r="AE27" i="1"/>
  <c r="AD27" i="1"/>
  <c r="AC27" i="1"/>
  <c r="T27" i="1"/>
  <c r="AH27" i="1" s="1"/>
  <c r="S27" i="1"/>
  <c r="R27" i="1"/>
  <c r="AG26" i="1"/>
  <c r="AE26" i="1"/>
  <c r="AD26" i="1"/>
  <c r="AC26" i="1"/>
  <c r="T26" i="1"/>
  <c r="S26" i="1"/>
  <c r="R26" i="1"/>
  <c r="AG25" i="1"/>
  <c r="AE25" i="1"/>
  <c r="AD25" i="1"/>
  <c r="AC25" i="1"/>
  <c r="T25" i="1"/>
  <c r="S25" i="1"/>
  <c r="R25" i="1"/>
  <c r="AG24" i="1"/>
  <c r="AE24" i="1"/>
  <c r="AD24" i="1"/>
  <c r="AC24" i="1"/>
  <c r="T24" i="1"/>
  <c r="S24" i="1"/>
  <c r="R24" i="1"/>
  <c r="AG22" i="1"/>
  <c r="AE22" i="1"/>
  <c r="AD22" i="1"/>
  <c r="AC22" i="1"/>
  <c r="T22" i="1"/>
  <c r="S22" i="1"/>
  <c r="R22" i="1"/>
  <c r="AG21" i="1"/>
  <c r="AE21" i="1"/>
  <c r="AD21" i="1"/>
  <c r="AC21" i="1"/>
  <c r="T21" i="1"/>
  <c r="S21" i="1"/>
  <c r="R21" i="1"/>
  <c r="AG20" i="1"/>
  <c r="AE20" i="1"/>
  <c r="AD20" i="1"/>
  <c r="AC20" i="1"/>
  <c r="T20" i="1"/>
  <c r="S20" i="1"/>
  <c r="R20" i="1"/>
  <c r="AG19" i="1"/>
  <c r="AE19" i="1"/>
  <c r="AD19" i="1"/>
  <c r="AC19" i="1"/>
  <c r="T19" i="1"/>
  <c r="S19" i="1"/>
  <c r="R19" i="1"/>
  <c r="AG18" i="1"/>
  <c r="AE18" i="1"/>
  <c r="AD18" i="1"/>
  <c r="AC18" i="1"/>
  <c r="T18" i="1"/>
  <c r="S18" i="1"/>
  <c r="R18" i="1"/>
  <c r="AG17" i="1"/>
  <c r="AE17" i="1"/>
  <c r="AD17" i="1"/>
  <c r="AC17" i="1"/>
  <c r="T17" i="1"/>
  <c r="S17" i="1"/>
  <c r="R17" i="1"/>
  <c r="AG16" i="1"/>
  <c r="AE16" i="1"/>
  <c r="AD16" i="1"/>
  <c r="AC16" i="1"/>
  <c r="T16" i="1"/>
  <c r="S16" i="1"/>
  <c r="R16" i="1"/>
  <c r="AG15" i="1"/>
  <c r="AE15" i="1"/>
  <c r="AD15" i="1"/>
  <c r="AC15" i="1"/>
  <c r="T15" i="1"/>
  <c r="S15" i="1"/>
  <c r="R15" i="1"/>
  <c r="AG14" i="1"/>
  <c r="AE14" i="1"/>
  <c r="AD14" i="1"/>
  <c r="AC14" i="1"/>
  <c r="T14" i="1"/>
  <c r="S14" i="1"/>
  <c r="R14" i="1"/>
  <c r="AG13" i="1"/>
  <c r="AE13" i="1"/>
  <c r="AD13" i="1"/>
  <c r="AC13" i="1"/>
  <c r="T13" i="1"/>
  <c r="S13" i="1"/>
  <c r="R13" i="1"/>
  <c r="AG12" i="1"/>
  <c r="AE12" i="1"/>
  <c r="AD12" i="1"/>
  <c r="AC12" i="1"/>
  <c r="T12" i="1"/>
  <c r="S12" i="1"/>
  <c r="R12" i="1"/>
  <c r="AG11" i="1"/>
  <c r="AE11" i="1"/>
  <c r="AD11" i="1"/>
  <c r="AC11" i="1"/>
  <c r="T11" i="1"/>
  <c r="S11" i="1"/>
  <c r="R11" i="1"/>
  <c r="AG10" i="1"/>
  <c r="AE10" i="1"/>
  <c r="AD10" i="1"/>
  <c r="AC10" i="1"/>
  <c r="T10" i="1"/>
  <c r="S10" i="1"/>
  <c r="R10" i="1"/>
  <c r="AG9" i="1"/>
  <c r="AE9" i="1"/>
  <c r="AD9" i="1"/>
  <c r="AC9" i="1"/>
  <c r="T9" i="1"/>
  <c r="S9" i="1"/>
  <c r="R9" i="1"/>
  <c r="AH55" i="1" l="1"/>
  <c r="AH11" i="1"/>
  <c r="AH15" i="1"/>
  <c r="AH19" i="1"/>
  <c r="AH64" i="1"/>
  <c r="AH52" i="1"/>
  <c r="AH56" i="1"/>
  <c r="AH14" i="1"/>
  <c r="AH42" i="1"/>
  <c r="AH50" i="1"/>
  <c r="AH58" i="1"/>
  <c r="AH62" i="1"/>
  <c r="AH9" i="1"/>
  <c r="AH13" i="1"/>
  <c r="AH17" i="1"/>
  <c r="AH21" i="1"/>
  <c r="AH25" i="1"/>
  <c r="AH29" i="1"/>
  <c r="AH33" i="1"/>
  <c r="AH37" i="1"/>
  <c r="AH41" i="1"/>
  <c r="AH45" i="1"/>
  <c r="AH49" i="1"/>
  <c r="AH53" i="1"/>
  <c r="AH57" i="1"/>
  <c r="AH61" i="1"/>
  <c r="AH10" i="1"/>
  <c r="AH18" i="1"/>
  <c r="AH26" i="1"/>
  <c r="AH30" i="1"/>
  <c r="AH38" i="1"/>
  <c r="AH46" i="1"/>
  <c r="AH54" i="1"/>
  <c r="AH12" i="1"/>
  <c r="AH16" i="1"/>
  <c r="AH20" i="1"/>
  <c r="AH24" i="1"/>
  <c r="AH28" i="1"/>
  <c r="AH32" i="1"/>
  <c r="AH36" i="1"/>
  <c r="AH40" i="1"/>
  <c r="AH44" i="1"/>
  <c r="AH48" i="1"/>
  <c r="AH60" i="1"/>
  <c r="AH22" i="1"/>
  <c r="AH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J5" authorId="0" shapeId="0" xr:uid="{00000000-0006-0000-0000-000001000000}">
      <text>
        <r>
          <rPr>
            <b/>
            <sz val="9"/>
            <color indexed="81"/>
            <rFont val="BIZ UDゴシック"/>
            <family val="3"/>
            <charset val="128"/>
          </rPr>
          <t>詳細を記載</t>
        </r>
      </text>
    </comment>
    <comment ref="AK5" authorId="0" shapeId="0" xr:uid="{00000000-0006-0000-0000-000002000000}">
      <text>
        <r>
          <rPr>
            <b/>
            <sz val="9"/>
            <color indexed="81"/>
            <rFont val="BIZ UDゴシック"/>
            <family val="3"/>
            <charset val="128"/>
          </rPr>
          <t>理由を簡潔に記載</t>
        </r>
      </text>
    </comment>
    <comment ref="AL5" authorId="0" shapeId="0" xr:uid="{00000000-0006-0000-0000-000003000000}">
      <text>
        <r>
          <rPr>
            <b/>
            <sz val="9"/>
            <color indexed="81"/>
            <rFont val="BIZ UDゴシック"/>
            <family val="3"/>
            <charset val="128"/>
          </rPr>
          <t>例）前年度並み
※乖離している場合は、要因を簡潔に記載</t>
        </r>
      </text>
    </comment>
    <comment ref="AM5" authorId="0" shapeId="0" xr:uid="{00000000-0006-0000-0000-000004000000}">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O5" authorId="0" shapeId="0" xr:uid="{00000000-0006-0000-0000-000005000000}">
      <text>
        <r>
          <rPr>
            <b/>
            <sz val="9"/>
            <color indexed="81"/>
            <rFont val="BIZ UDゴシック"/>
            <family val="3"/>
            <charset val="128"/>
          </rPr>
          <t>数値のみ</t>
        </r>
      </text>
    </comment>
    <comment ref="AP5" authorId="0" shapeId="0" xr:uid="{00000000-0006-0000-0000-000006000000}">
      <text>
        <r>
          <rPr>
            <b/>
            <sz val="9"/>
            <color indexed="81"/>
            <rFont val="BIZ UDゴシック"/>
            <family val="3"/>
            <charset val="128"/>
          </rPr>
          <t>例）人、件、回　など</t>
        </r>
      </text>
    </comment>
  </commentList>
</comments>
</file>

<file path=xl/sharedStrings.xml><?xml version="1.0" encoding="utf-8"?>
<sst xmlns="http://schemas.openxmlformats.org/spreadsheetml/2006/main" count="2713" uniqueCount="340">
  <si>
    <t>（単位：円）</t>
    <rPh sb="1" eb="3">
      <t>タンイ</t>
    </rPh>
    <rPh sb="4" eb="5">
      <t>エン</t>
    </rPh>
    <phoneticPr fontId="4"/>
  </si>
  <si>
    <t>○新旧科目のチェック列</t>
    <rPh sb="1" eb="3">
      <t>シンキュウ</t>
    </rPh>
    <rPh sb="3" eb="5">
      <t>カモク</t>
    </rPh>
    <rPh sb="10" eb="11">
      <t>レツ</t>
    </rPh>
    <phoneticPr fontId="4"/>
  </si>
  <si>
    <t xml:space="preserve">
科　　　目</t>
    <rPh sb="1" eb="2">
      <t>カ</t>
    </rPh>
    <rPh sb="5" eb="6">
      <t>モク</t>
    </rPh>
    <phoneticPr fontId="4"/>
  </si>
  <si>
    <t xml:space="preserve">
所　　属</t>
    <rPh sb="1" eb="2">
      <t>ショ</t>
    </rPh>
    <rPh sb="4" eb="5">
      <t>ゾク</t>
    </rPh>
    <phoneticPr fontId="4"/>
  </si>
  <si>
    <t>本　　　　　　　　　　年　　　　　　　　　　度</t>
    <rPh sb="0" eb="1">
      <t>ホン</t>
    </rPh>
    <rPh sb="11" eb="12">
      <t>トシ</t>
    </rPh>
    <rPh sb="22" eb="23">
      <t>ド</t>
    </rPh>
    <phoneticPr fontId="4"/>
  </si>
  <si>
    <t>前　　　　　　　　　　年　　　　　　　　　　度</t>
    <rPh sb="0" eb="1">
      <t>マエ</t>
    </rPh>
    <rPh sb="11" eb="12">
      <t>トシ</t>
    </rPh>
    <rPh sb="22" eb="23">
      <t>ド</t>
    </rPh>
    <phoneticPr fontId="4"/>
  </si>
  <si>
    <t>比　　　　較</t>
    <rPh sb="0" eb="1">
      <t>ヒ</t>
    </rPh>
    <rPh sb="5" eb="6">
      <t>カク</t>
    </rPh>
    <phoneticPr fontId="4"/>
  </si>
  <si>
    <t>※印：
前年度
にのみ
科目が設定さ
れてい
るもの</t>
    <rPh sb="1" eb="2">
      <t>シルシ</t>
    </rPh>
    <rPh sb="6" eb="7">
      <t>ド</t>
    </rPh>
    <rPh sb="12" eb="14">
      <t>カモク</t>
    </rPh>
    <rPh sb="15" eb="17">
      <t>セッテイ</t>
    </rPh>
    <phoneticPr fontId="4"/>
  </si>
  <si>
    <t>本年度</t>
    <rPh sb="0" eb="3">
      <t>ホンネンド</t>
    </rPh>
    <phoneticPr fontId="4"/>
  </si>
  <si>
    <t>前年度</t>
    <rPh sb="0" eb="3">
      <t>ゼンネンド</t>
    </rPh>
    <phoneticPr fontId="4"/>
  </si>
  <si>
    <t>予　　算　　現　　額</t>
    <rPh sb="0" eb="1">
      <t>ヨ</t>
    </rPh>
    <rPh sb="3" eb="4">
      <t>サン</t>
    </rPh>
    <rPh sb="6" eb="7">
      <t>ゲン</t>
    </rPh>
    <rPh sb="9" eb="10">
      <t>ガク</t>
    </rPh>
    <phoneticPr fontId="4"/>
  </si>
  <si>
    <t xml:space="preserve">
調 定 額
</t>
    <phoneticPr fontId="4"/>
  </si>
  <si>
    <t xml:space="preserve">
収入済額
</t>
    <phoneticPr fontId="4"/>
  </si>
  <si>
    <t xml:space="preserve">
不納欠損額
</t>
    <phoneticPr fontId="4"/>
  </si>
  <si>
    <t xml:space="preserve">
収入未済額
</t>
    <phoneticPr fontId="4"/>
  </si>
  <si>
    <t>予算現額と
収入済額
との比較</t>
    <rPh sb="0" eb="2">
      <t>ヨサン</t>
    </rPh>
    <rPh sb="2" eb="4">
      <t>ゲンガク</t>
    </rPh>
    <rPh sb="6" eb="8">
      <t>シュウニュウ</t>
    </rPh>
    <rPh sb="8" eb="9">
      <t>ズミ</t>
    </rPh>
    <rPh sb="9" eb="10">
      <t>ガク</t>
    </rPh>
    <rPh sb="13" eb="15">
      <t>ヒカク</t>
    </rPh>
    <phoneticPr fontId="4"/>
  </si>
  <si>
    <t>収入歩合(%)</t>
    <rPh sb="0" eb="2">
      <t>シュウニュウ</t>
    </rPh>
    <rPh sb="2" eb="4">
      <t>ブアイ</t>
    </rPh>
    <phoneticPr fontId="4"/>
  </si>
  <si>
    <t>収入済額
の構成比
    (%)</t>
    <rPh sb="0" eb="2">
      <t>シュウニュウ</t>
    </rPh>
    <rPh sb="2" eb="3">
      <t>スミ</t>
    </rPh>
    <rPh sb="3" eb="4">
      <t>ガク</t>
    </rPh>
    <phoneticPr fontId="4"/>
  </si>
  <si>
    <t xml:space="preserve">
収入済額
(A)-(C)</t>
    <rPh sb="1" eb="3">
      <t>シュウニュウ</t>
    </rPh>
    <rPh sb="3" eb="4">
      <t>ズミ</t>
    </rPh>
    <rPh sb="4" eb="5">
      <t>ガク</t>
    </rPh>
    <phoneticPr fontId="4"/>
  </si>
  <si>
    <t xml:space="preserve">
増減率
(E)/(C)</t>
    <phoneticPr fontId="4"/>
  </si>
  <si>
    <t xml:space="preserve">
構成比
(B)-(D)</t>
    <rPh sb="1" eb="3">
      <t>コウセイ</t>
    </rPh>
    <rPh sb="3" eb="4">
      <t>ヒ</t>
    </rPh>
    <phoneticPr fontId="4"/>
  </si>
  <si>
    <t>当初予算額</t>
    <rPh sb="0" eb="2">
      <t>トウショ</t>
    </rPh>
    <rPh sb="2" eb="4">
      <t>ヨサン</t>
    </rPh>
    <rPh sb="4" eb="5">
      <t>ガク</t>
    </rPh>
    <phoneticPr fontId="4"/>
  </si>
  <si>
    <t>補正予算額</t>
    <rPh sb="0" eb="2">
      <t>ホセイ</t>
    </rPh>
    <rPh sb="2" eb="4">
      <t>ヨサン</t>
    </rPh>
    <rPh sb="4" eb="5">
      <t>ガク</t>
    </rPh>
    <phoneticPr fontId="4"/>
  </si>
  <si>
    <t>継 続 費 及 び
繰 越 事 業 費
繰越財源充当額</t>
    <rPh sb="0" eb="1">
      <t>ツギ</t>
    </rPh>
    <rPh sb="2" eb="3">
      <t>ゾク</t>
    </rPh>
    <rPh sb="4" eb="5">
      <t>ヒ</t>
    </rPh>
    <rPh sb="6" eb="7">
      <t>オヨ</t>
    </rPh>
    <phoneticPr fontId="4"/>
  </si>
  <si>
    <t>計</t>
    <rPh sb="0" eb="1">
      <t>ケイ</t>
    </rPh>
    <phoneticPr fontId="4"/>
  </si>
  <si>
    <t>予算比</t>
    <rPh sb="0" eb="2">
      <t>ヨサン</t>
    </rPh>
    <rPh sb="2" eb="3">
      <t>ヒ</t>
    </rPh>
    <phoneticPr fontId="4"/>
  </si>
  <si>
    <t>調定比</t>
    <rPh sb="0" eb="2">
      <t>チョウテイ</t>
    </rPh>
    <rPh sb="2" eb="3">
      <t>ヒ</t>
    </rPh>
    <phoneticPr fontId="4"/>
  </si>
  <si>
    <t>(A)</t>
    <phoneticPr fontId="4"/>
  </si>
  <si>
    <t>(B)</t>
    <phoneticPr fontId="4"/>
  </si>
  <si>
    <t>(C)</t>
    <phoneticPr fontId="4"/>
  </si>
  <si>
    <t>(D)</t>
    <phoneticPr fontId="4"/>
  </si>
  <si>
    <t>(E)</t>
    <phoneticPr fontId="4"/>
  </si>
  <si>
    <t>(%)</t>
    <phoneticPr fontId="4"/>
  </si>
  <si>
    <t>(ﾎﾟｲﾝﾄ)</t>
    <phoneticPr fontId="4"/>
  </si>
  <si>
    <t>歳　入　決　算　の　状　況</t>
  </si>
  <si>
    <t>令和 5年度</t>
  </si>
  <si>
    <t>001　一般会計</t>
  </si>
  <si>
    <t>12</t>
  </si>
  <si>
    <t/>
  </si>
  <si>
    <t>分担金及び負担金</t>
  </si>
  <si>
    <t>01</t>
  </si>
  <si>
    <t>負担金</t>
  </si>
  <si>
    <t>総務費負担金</t>
  </si>
  <si>
    <t>総務管理費負担金</t>
  </si>
  <si>
    <t>003</t>
  </si>
  <si>
    <t>男女共同参画講演会負担金(湯河原町分)</t>
  </si>
  <si>
    <t>政策推進課</t>
  </si>
  <si>
    <t>13</t>
  </si>
  <si>
    <t>使用料及び手数料</t>
  </si>
  <si>
    <t>使用料</t>
  </si>
  <si>
    <t>総務使用料</t>
  </si>
  <si>
    <t>総務管理使用料</t>
  </si>
  <si>
    <t>004</t>
  </si>
  <si>
    <t>情報センター施設等使用料</t>
  </si>
  <si>
    <t>14</t>
  </si>
  <si>
    <t>国庫支出金</t>
  </si>
  <si>
    <t>02</t>
  </si>
  <si>
    <t>国庫補助金</t>
  </si>
  <si>
    <t>総務費国庫補助金</t>
  </si>
  <si>
    <t>04</t>
  </si>
  <si>
    <t>デジタル基盤改革支援補助金</t>
  </si>
  <si>
    <t>001</t>
  </si>
  <si>
    <t>05</t>
  </si>
  <si>
    <t>マイナポイント事業費補助金</t>
  </si>
  <si>
    <t>03</t>
  </si>
  <si>
    <t>委託金</t>
  </si>
  <si>
    <t>地方創生推進交付金</t>
  </si>
  <si>
    <t>新型コロナウイルス感染症対応地方創生臨時交付金</t>
  </si>
  <si>
    <t>物価高騰対応重点支援地方創生臨時交付金</t>
  </si>
  <si>
    <t>物価高騰対応重点支援地方創生臨時交付金（低所得世帯支援枠）</t>
  </si>
  <si>
    <t>物価高騰対応重点支援地方創生臨時交付金（給付金・一体支援枠）</t>
  </si>
  <si>
    <t>06</t>
  </si>
  <si>
    <t>デジタル田園都市国家構想交付金</t>
  </si>
  <si>
    <t>15</t>
  </si>
  <si>
    <t>県支出金</t>
  </si>
  <si>
    <t>県負担金</t>
  </si>
  <si>
    <t>市町村移譲事務交付金</t>
  </si>
  <si>
    <t>17</t>
  </si>
  <si>
    <t>寄附金</t>
  </si>
  <si>
    <t>総務費寄附金</t>
  </si>
  <si>
    <t>企画費寄附金</t>
  </si>
  <si>
    <t>まちづくり推進事業基金寄附金</t>
  </si>
  <si>
    <t>20</t>
  </si>
  <si>
    <t>諸収入</t>
  </si>
  <si>
    <t>雑入</t>
  </si>
  <si>
    <t>012</t>
  </si>
  <si>
    <t>市町村振興協会広報掲載料等交付金</t>
  </si>
  <si>
    <t>016</t>
  </si>
  <si>
    <t>情報センター複写機等使用料</t>
  </si>
  <si>
    <t>017</t>
  </si>
  <si>
    <t>情報センター自動販売機電気料</t>
  </si>
  <si>
    <t>018</t>
  </si>
  <si>
    <t>広報広告掲載料</t>
  </si>
  <si>
    <t>024</t>
  </si>
  <si>
    <t>バナー広告掲載料</t>
  </si>
  <si>
    <t>025</t>
  </si>
  <si>
    <t>ふるさと町民登録・更新料</t>
  </si>
  <si>
    <t>030</t>
  </si>
  <si>
    <t>貴船まつり懇親会参加者負担金</t>
  </si>
  <si>
    <t>040</t>
  </si>
  <si>
    <t>くらしかる真鶴参加料</t>
  </si>
  <si>
    <t>041</t>
  </si>
  <si>
    <t>情報センター自動販売機管理手数料</t>
  </si>
  <si>
    <t>047</t>
  </si>
  <si>
    <t>創作拠点施設貸付料</t>
  </si>
  <si>
    <t>068</t>
  </si>
  <si>
    <t>市町村振興協会市町村共同事業助成金（男女）</t>
  </si>
  <si>
    <t>合　　　計</t>
  </si>
  <si>
    <t xml:space="preserve">
調 定 額
</t>
  </si>
  <si>
    <t xml:space="preserve">
収入済額
</t>
  </si>
  <si>
    <t xml:space="preserve">
不納欠損額
</t>
  </si>
  <si>
    <t xml:space="preserve">
収入未済額
</t>
  </si>
  <si>
    <t xml:space="preserve">
増減率
(E)/(C)</t>
  </si>
  <si>
    <t>(A)</t>
  </si>
  <si>
    <t>(B)</t>
  </si>
  <si>
    <t>(C)</t>
  </si>
  <si>
    <t>(D)</t>
  </si>
  <si>
    <t>(E)</t>
  </si>
  <si>
    <t>(%)</t>
  </si>
  <si>
    <t>(ﾎﾟｲﾝﾄ)</t>
  </si>
  <si>
    <t>総務費委託金</t>
  </si>
  <si>
    <t>統計調査費委託金</t>
  </si>
  <si>
    <t>学校基本調査委託金</t>
  </si>
  <si>
    <t>総務防災課</t>
  </si>
  <si>
    <t>002</t>
  </si>
  <si>
    <t>市町村統計事務委託金</t>
  </si>
  <si>
    <t>就業構造基本調査委託金</t>
  </si>
  <si>
    <t>005</t>
  </si>
  <si>
    <t>住宅・土地統計調査委託金</t>
  </si>
  <si>
    <t>006</t>
  </si>
  <si>
    <t>経済センサス調査区管理経費市町村交付金</t>
  </si>
  <si>
    <t>010</t>
  </si>
  <si>
    <t>漁業センサス委託金</t>
  </si>
  <si>
    <t>014</t>
  </si>
  <si>
    <t>農林業センサス経費市町村交付金</t>
  </si>
  <si>
    <t>019</t>
  </si>
  <si>
    <t>住宅・土地統計調査単位区設定経費市町村交付金</t>
  </si>
  <si>
    <t>020</t>
  </si>
  <si>
    <t>国勢調査準備経費市町村交付金</t>
  </si>
  <si>
    <t>町長室</t>
    <rPh sb="0" eb="3">
      <t>チョウチョウシツ</t>
    </rPh>
    <phoneticPr fontId="3"/>
  </si>
  <si>
    <t>R５</t>
    <phoneticPr fontId="3"/>
  </si>
  <si>
    <t>R６</t>
    <phoneticPr fontId="3"/>
  </si>
  <si>
    <t>政策推進課</t>
    <rPh sb="0" eb="2">
      <t>セイサク</t>
    </rPh>
    <rPh sb="2" eb="4">
      <t>スイシン</t>
    </rPh>
    <rPh sb="4" eb="5">
      <t>カ</t>
    </rPh>
    <phoneticPr fontId="3"/>
  </si>
  <si>
    <t>前　年　度</t>
    <rPh sb="0" eb="1">
      <t>マエ</t>
    </rPh>
    <rPh sb="2" eb="3">
      <t>トシ</t>
    </rPh>
    <rPh sb="4" eb="5">
      <t>ド</t>
    </rPh>
    <phoneticPr fontId="4"/>
  </si>
  <si>
    <t>収入済額の差額
（R5-R4）</t>
    <rPh sb="0" eb="3">
      <t>シュウニュウズ</t>
    </rPh>
    <rPh sb="3" eb="4">
      <t>ガク</t>
    </rPh>
    <rPh sb="5" eb="7">
      <t>サガク</t>
    </rPh>
    <phoneticPr fontId="3"/>
  </si>
  <si>
    <t>収入済額の差額
（A）ー（C）
（R5-R4）</t>
    <rPh sb="0" eb="3">
      <t>シュウニュウズ</t>
    </rPh>
    <rPh sb="3" eb="4">
      <t>ガク</t>
    </rPh>
    <rPh sb="5" eb="7">
      <t>サガク</t>
    </rPh>
    <phoneticPr fontId="3"/>
  </si>
  <si>
    <t>①事業の主な概要</t>
    <rPh sb="1" eb="3">
      <t>ジギョウ</t>
    </rPh>
    <rPh sb="4" eb="5">
      <t>オモ</t>
    </rPh>
    <rPh sb="6" eb="8">
      <t>ガイヨウ</t>
    </rPh>
    <phoneticPr fontId="3"/>
  </si>
  <si>
    <t>③R6収入済額との差の理由</t>
    <rPh sb="3" eb="5">
      <t>シュウニュウ</t>
    </rPh>
    <rPh sb="5" eb="6">
      <t>スミ</t>
    </rPh>
    <rPh sb="6" eb="7">
      <t>ガク</t>
    </rPh>
    <rPh sb="9" eb="10">
      <t>サ</t>
    </rPh>
    <rPh sb="11" eb="13">
      <t>リユウ</t>
    </rPh>
    <phoneticPr fontId="3"/>
  </si>
  <si>
    <t>②R5予算現額との差の理由</t>
    <rPh sb="3" eb="5">
      <t>ヨサン</t>
    </rPh>
    <rPh sb="5" eb="6">
      <t>ゲン</t>
    </rPh>
    <rPh sb="6" eb="7">
      <t>ガク</t>
    </rPh>
    <rPh sb="9" eb="10">
      <t>サ</t>
    </rPh>
    <rPh sb="11" eb="13">
      <t>リユウ</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</si>
  <si>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</si>
  <si>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</si>
  <si>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款</t>
    <rPh sb="0" eb="1">
      <t>カン</t>
    </rPh>
    <phoneticPr fontId="4"/>
  </si>
  <si>
    <t>項</t>
    <phoneticPr fontId="3"/>
  </si>
  <si>
    <t>目</t>
    <phoneticPr fontId="3"/>
  </si>
  <si>
    <t>節</t>
    <rPh sb="0" eb="1">
      <t>セツ</t>
    </rPh>
    <phoneticPr fontId="3"/>
  </si>
  <si>
    <t>細節</t>
    <rPh sb="0" eb="2">
      <t>サイセツ</t>
    </rPh>
    <phoneticPr fontId="3"/>
  </si>
  <si>
    <t>名称</t>
    <rPh sb="0" eb="2">
      <t>メイショウ</t>
    </rPh>
    <phoneticPr fontId="3"/>
  </si>
  <si>
    <t>R5所属</t>
    <rPh sb="2" eb="3">
      <t>ショ</t>
    </rPh>
    <rPh sb="3" eb="4">
      <t>ゾク</t>
    </rPh>
    <phoneticPr fontId="4"/>
  </si>
  <si>
    <t>R6所属</t>
    <rPh sb="2" eb="3">
      <t>ショ</t>
    </rPh>
    <rPh sb="3" eb="4">
      <t>ゾク</t>
    </rPh>
    <phoneticPr fontId="4"/>
  </si>
  <si>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</si>
  <si>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</si>
  <si>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</si>
  <si>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R5計</t>
    <rPh sb="2" eb="3">
      <t>ケイ</t>
    </rPh>
    <phoneticPr fontId="4"/>
  </si>
  <si>
    <t>①事業概要</t>
    <rPh sb="1" eb="3">
      <t>ジギョウ</t>
    </rPh>
    <rPh sb="3" eb="5">
      <t>ガイヨウ</t>
    </rPh>
    <phoneticPr fontId="3"/>
  </si>
  <si>
    <t>Output
指標名</t>
    <rPh sb="7" eb="10">
      <t>シヒョウメイ</t>
    </rPh>
    <phoneticPr fontId="3"/>
  </si>
  <si>
    <t>Output
予測</t>
    <rPh sb="7" eb="9">
      <t>ヨソク</t>
    </rPh>
    <phoneticPr fontId="3"/>
  </si>
  <si>
    <t>Output
実績</t>
    <rPh sb="7" eb="9">
      <t>ジッセキ</t>
    </rPh>
    <phoneticPr fontId="3"/>
  </si>
  <si>
    <t>Output
単位</t>
    <rPh sb="7" eb="9">
      <t>タンイ</t>
    </rPh>
    <phoneticPr fontId="3"/>
  </si>
  <si>
    <t>R5収入済額</t>
    <phoneticPr fontId="4"/>
  </si>
  <si>
    <t>R4収入済額</t>
    <phoneticPr fontId="4"/>
  </si>
  <si>
    <t>収入済額
（R5-R4）</t>
    <phoneticPr fontId="3"/>
  </si>
  <si>
    <t>②R4収入済額との比較</t>
    <rPh sb="3" eb="5">
      <t>シュウニュウ</t>
    </rPh>
    <rPh sb="5" eb="6">
      <t>ズ</t>
    </rPh>
    <rPh sb="6" eb="7">
      <t>ガク</t>
    </rPh>
    <rPh sb="9" eb="11">
      <t>ヒカク</t>
    </rPh>
    <phoneticPr fontId="3"/>
  </si>
  <si>
    <t>調定額</t>
    <rPh sb="0" eb="3">
      <t>チョウテイガク</t>
    </rPh>
    <phoneticPr fontId="3"/>
  </si>
  <si>
    <t>R4当初予算額</t>
    <phoneticPr fontId="3"/>
  </si>
  <si>
    <t>R4補正予算額</t>
    <phoneticPr fontId="3"/>
  </si>
  <si>
    <t>R4継続費及び
繰越事業費
繰越額</t>
    <phoneticPr fontId="3"/>
  </si>
  <si>
    <t>R4計</t>
    <rPh sb="2" eb="3">
      <t>ケイ</t>
    </rPh>
    <phoneticPr fontId="3"/>
  </si>
  <si>
    <t>R4調定額</t>
    <rPh sb="2" eb="5">
      <t>チョウテイガク</t>
    </rPh>
    <phoneticPr fontId="3"/>
  </si>
  <si>
    <t>収入済額の差額
（R5-R4）</t>
    <phoneticPr fontId="3"/>
  </si>
  <si>
    <t>皆減</t>
  </si>
  <si>
    <t>R5予算現額と
収入済額
との比較</t>
    <phoneticPr fontId="3"/>
  </si>
  <si>
    <t>R5収入歩合(%)
予算比</t>
    <phoneticPr fontId="3"/>
  </si>
  <si>
    <t>R5収入歩合(%)
調定比</t>
    <phoneticPr fontId="3"/>
  </si>
  <si>
    <t>R5収入済額
の構成比
    (%)</t>
    <phoneticPr fontId="3"/>
  </si>
  <si>
    <t>R4不納欠損額</t>
    <phoneticPr fontId="3"/>
  </si>
  <si>
    <t>R4収入未済額</t>
    <phoneticPr fontId="3"/>
  </si>
  <si>
    <t>R4収入歩合(%)
予算比</t>
    <phoneticPr fontId="3"/>
  </si>
  <si>
    <t>R4収入歩合(%)
調定比</t>
    <phoneticPr fontId="3"/>
  </si>
  <si>
    <t>R4収入済額
の構成比
    (%)</t>
    <phoneticPr fontId="3"/>
  </si>
  <si>
    <t>R4収入済額
（比較）</t>
    <rPh sb="8" eb="10">
      <t>ヒカク</t>
    </rPh>
    <phoneticPr fontId="3"/>
  </si>
  <si>
    <t>政策推進課</t>
    <phoneticPr fontId="3"/>
  </si>
  <si>
    <t>構成比
(ﾎﾟｲﾝﾄ)
（比較）</t>
    <rPh sb="13" eb="15">
      <t>ヒカク</t>
    </rPh>
    <phoneticPr fontId="3"/>
  </si>
  <si>
    <t>増減率(%)
（比較）</t>
    <rPh sb="8" eb="10">
      <t>ヒカク</t>
    </rPh>
    <phoneticPr fontId="3"/>
  </si>
  <si>
    <t>皆増</t>
  </si>
  <si>
    <t>③R4収入済額との比較</t>
    <rPh sb="3" eb="5">
      <t>シュウニュウ</t>
    </rPh>
    <rPh sb="5" eb="6">
      <t>ズ</t>
    </rPh>
    <rPh sb="6" eb="7">
      <t>ガク</t>
    </rPh>
    <rPh sb="9" eb="11">
      <t>ヒカク</t>
    </rPh>
    <phoneticPr fontId="3"/>
  </si>
  <si>
    <t>②収入未済額の理由</t>
    <rPh sb="1" eb="3">
      <t>シュウニュウ</t>
    </rPh>
    <rPh sb="3" eb="5">
      <t>ミサイ</t>
    </rPh>
    <rPh sb="5" eb="6">
      <t>ガク</t>
    </rPh>
    <rPh sb="7" eb="9">
      <t>リユウ</t>
    </rPh>
    <phoneticPr fontId="3"/>
  </si>
  <si>
    <t>R5不納欠損額</t>
    <phoneticPr fontId="4"/>
  </si>
  <si>
    <t>R5収入未済額</t>
    <phoneticPr fontId="4"/>
  </si>
  <si>
    <t>②収入未済の理由</t>
    <rPh sb="1" eb="3">
      <t>シュウニュウ</t>
    </rPh>
    <rPh sb="3" eb="5">
      <t>ミサイ</t>
    </rPh>
    <rPh sb="6" eb="8">
      <t>リユウ</t>
    </rPh>
    <phoneticPr fontId="3"/>
  </si>
  <si>
    <t>令和５年度</t>
    <rPh sb="0" eb="2">
      <t>レイワ</t>
    </rPh>
    <rPh sb="3" eb="5">
      <t>ネンド</t>
    </rPh>
    <phoneticPr fontId="4"/>
  </si>
  <si>
    <t>-</t>
    <phoneticPr fontId="3"/>
  </si>
  <si>
    <t>ID</t>
    <phoneticPr fontId="4"/>
  </si>
  <si>
    <t>統合ID</t>
    <rPh sb="0" eb="2">
      <t>トウゴウ</t>
    </rPh>
    <phoneticPr fontId="3"/>
  </si>
  <si>
    <t>年度</t>
    <rPh sb="0" eb="2">
      <t>ネンド</t>
    </rPh>
    <phoneticPr fontId="3"/>
  </si>
  <si>
    <t>会計</t>
    <rPh sb="0" eb="2">
      <t>カイケイ</t>
    </rPh>
    <phoneticPr fontId="3"/>
  </si>
  <si>
    <t>歳入/歳出</t>
    <rPh sb="0" eb="2">
      <t>サイニュウ</t>
    </rPh>
    <rPh sb="3" eb="5">
      <t>サイシュツ</t>
    </rPh>
    <phoneticPr fontId="3"/>
  </si>
  <si>
    <t>大ID</t>
    <rPh sb="0" eb="1">
      <t>ダイ</t>
    </rPh>
    <phoneticPr fontId="3"/>
  </si>
  <si>
    <t>会計詳細</t>
    <rPh sb="0" eb="2">
      <t>カイケイ</t>
    </rPh>
    <rPh sb="2" eb="4">
      <t>ショウサイ</t>
    </rPh>
    <phoneticPr fontId="3"/>
  </si>
  <si>
    <t>中ID</t>
    <rPh sb="0" eb="1">
      <t>チュウ</t>
    </rPh>
    <phoneticPr fontId="3"/>
  </si>
  <si>
    <t>一般会計</t>
    <rPh sb="0" eb="4">
      <t>イッパンカイケイ</t>
    </rPh>
    <phoneticPr fontId="3"/>
  </si>
  <si>
    <t>歳入</t>
    <rPh sb="0" eb="2">
      <t>サイニュウ</t>
    </rPh>
    <phoneticPr fontId="3"/>
  </si>
  <si>
    <t>歳出</t>
    <rPh sb="0" eb="2">
      <t>サイシュツ</t>
    </rPh>
    <phoneticPr fontId="3"/>
  </si>
  <si>
    <t>特別会計</t>
    <rPh sb="0" eb="4">
      <t>トクベツカイケイ</t>
    </rPh>
    <phoneticPr fontId="3"/>
  </si>
  <si>
    <t>国保事業</t>
    <rPh sb="0" eb="2">
      <t>コクホ</t>
    </rPh>
    <rPh sb="2" eb="4">
      <t>ジギョウ</t>
    </rPh>
    <phoneticPr fontId="3"/>
  </si>
  <si>
    <t>国保施設</t>
    <rPh sb="0" eb="2">
      <t>コクホ</t>
    </rPh>
    <rPh sb="2" eb="4">
      <t>シセツ</t>
    </rPh>
    <phoneticPr fontId="3"/>
  </si>
  <si>
    <t>介護</t>
    <rPh sb="0" eb="2">
      <t>カイゴ</t>
    </rPh>
    <phoneticPr fontId="3"/>
  </si>
  <si>
    <t>介護サービス</t>
    <rPh sb="0" eb="2">
      <t>カイゴ</t>
    </rPh>
    <phoneticPr fontId="3"/>
  </si>
  <si>
    <t>後期</t>
    <rPh sb="0" eb="2">
      <t>コウキ</t>
    </rPh>
    <phoneticPr fontId="3"/>
  </si>
  <si>
    <t>企業会計</t>
    <rPh sb="0" eb="4">
      <t>キギョウカイケイ</t>
    </rPh>
    <phoneticPr fontId="3"/>
  </si>
  <si>
    <t>2023予算現額と収入済額との比較</t>
  </si>
  <si>
    <t>2023収入歩合(%)予算比</t>
  </si>
  <si>
    <t>2023収入歩合(%)調定比</t>
  </si>
  <si>
    <t>2023収入済額の構成比    (%)</t>
  </si>
  <si>
    <t>R4継続費及び繰越事業費繰越額</t>
  </si>
  <si>
    <t>R4収入歩合(%)予算比</t>
  </si>
  <si>
    <t>R4収入歩合(%)調定比</t>
  </si>
  <si>
    <t>R4収入済額の構成比    (%)</t>
  </si>
  <si>
    <t>R4収入済額（比較）</t>
    <rPh sb="7" eb="9">
      <t>ヒカク</t>
    </rPh>
    <phoneticPr fontId="3"/>
  </si>
  <si>
    <t>増減率(%)（比較）</t>
    <rPh sb="7" eb="9">
      <t>ヒカク</t>
    </rPh>
    <phoneticPr fontId="3"/>
  </si>
  <si>
    <t>構成比(ﾎﾟｲﾝﾄ)（比較）</t>
    <rPh sb="11" eb="13">
      <t>ヒカク</t>
    </rPh>
    <phoneticPr fontId="3"/>
  </si>
  <si>
    <t>所属2024</t>
    <rPh sb="0" eb="1">
      <t>ショ</t>
    </rPh>
    <rPh sb="1" eb="2">
      <t>ゾク</t>
    </rPh>
    <phoneticPr fontId="4"/>
  </si>
  <si>
    <t>1_事業概要</t>
    <rPh sb="2" eb="4">
      <t>ジギョウ</t>
    </rPh>
    <rPh sb="4" eb="6">
      <t>ガイヨウ</t>
    </rPh>
    <phoneticPr fontId="3"/>
  </si>
  <si>
    <t>2_収入未済の理由</t>
    <rPh sb="2" eb="4">
      <t>シュウニュウ</t>
    </rPh>
    <rPh sb="4" eb="6">
      <t>ミサイ</t>
    </rPh>
    <rPh sb="7" eb="9">
      <t>リユウ</t>
    </rPh>
    <phoneticPr fontId="3"/>
  </si>
  <si>
    <t>Input指標名</t>
    <rPh sb="5" eb="8">
      <t>シヒョウメイ</t>
    </rPh>
    <phoneticPr fontId="3"/>
  </si>
  <si>
    <t>Input予測</t>
    <rPh sb="5" eb="7">
      <t>ヨソク</t>
    </rPh>
    <phoneticPr fontId="3"/>
  </si>
  <si>
    <t>Input実績</t>
    <rPh sb="5" eb="7">
      <t>ジッセキ</t>
    </rPh>
    <phoneticPr fontId="3"/>
  </si>
  <si>
    <t>Input単位</t>
    <rPh sb="5" eb="7">
      <t>タンイ</t>
    </rPh>
    <phoneticPr fontId="3"/>
  </si>
  <si>
    <t>収納率等</t>
    <rPh sb="0" eb="4">
      <t>シュウノウリツトウ</t>
    </rPh>
    <phoneticPr fontId="4"/>
  </si>
  <si>
    <t>単位収入額</t>
    <rPh sb="0" eb="5">
      <t>タンイシュウニュウガク</t>
    </rPh>
    <phoneticPr fontId="4"/>
  </si>
  <si>
    <t>下水道事業収益</t>
  </si>
  <si>
    <t>営業収益</t>
  </si>
  <si>
    <t>上下水道課</t>
  </si>
  <si>
    <t>雨水処理負担金（雨水処理負担金）</t>
  </si>
  <si>
    <t>営業外収益</t>
  </si>
  <si>
    <t>消費税還付金（消費税還付金）</t>
  </si>
  <si>
    <t>特別利益</t>
  </si>
  <si>
    <t>その他特別利益（その他特別利益）</t>
  </si>
  <si>
    <t>資本的収入</t>
  </si>
  <si>
    <t>企業債</t>
  </si>
  <si>
    <t>負担金及び分担金</t>
  </si>
  <si>
    <t>他会計負担金</t>
  </si>
  <si>
    <t>（参考）３条なお書き企業債収入</t>
  </si>
  <si>
    <t>下水道事業費用に対する充当財源として一般会計から収入するもの</t>
  </si>
  <si>
    <t>取得経費を使用期間全体に割り振る減価償却と併せて、その財源を収益として計上するもの（帳簿上の処理のみで現金の収入は伴わない）</t>
  </si>
  <si>
    <t>下水道の供用開始区域内において排水設備を設置する受益者から徴収する負担金（設置時期に応じた減免制度あり）</t>
  </si>
  <si>
    <t>資本的支出に対する充当財源として一般会計から収入するもの</t>
  </si>
  <si>
    <t>下水道使用料</t>
    <rPh sb="0" eb="6">
      <t>ゲスイドウシヨウリョウ</t>
    </rPh>
    <phoneticPr fontId="4"/>
  </si>
  <si>
    <t>所有する預金通帳に付く利子</t>
    <rPh sb="0" eb="2">
      <t>ショユウ</t>
    </rPh>
    <rPh sb="4" eb="6">
      <t>ヨキン</t>
    </rPh>
    <rPh sb="6" eb="8">
      <t>ツウチョウ</t>
    </rPh>
    <rPh sb="9" eb="10">
      <t>ツ</t>
    </rPh>
    <rPh sb="11" eb="13">
      <t>リシ</t>
    </rPh>
    <phoneticPr fontId="3"/>
  </si>
  <si>
    <t>企業債利子償還の財源に充当する企業債収入</t>
    <rPh sb="3" eb="5">
      <t>リシ</t>
    </rPh>
    <phoneticPr fontId="4"/>
  </si>
  <si>
    <t>その他営業収益（手数料）</t>
    <rPh sb="2" eb="3">
      <t>タ</t>
    </rPh>
    <rPh sb="3" eb="5">
      <t>エイギョウ</t>
    </rPh>
    <rPh sb="5" eb="7">
      <t>シュウエキ</t>
    </rPh>
    <phoneticPr fontId="4"/>
  </si>
  <si>
    <t>下水道使用料（公共下水道使用料）</t>
    <rPh sb="7" eb="9">
      <t>コウキョウ</t>
    </rPh>
    <phoneticPr fontId="4"/>
  </si>
  <si>
    <t>受取金利息及び配当金（預金利息）</t>
    <rPh sb="11" eb="15">
      <t>ヨキンリソク</t>
    </rPh>
    <phoneticPr fontId="4"/>
  </si>
  <si>
    <t>雨水処理に要する資本費及び維持管理費に相当する額を一般会計が負担</t>
    <rPh sb="25" eb="29">
      <t>イッパンカイケイ</t>
    </rPh>
    <rPh sb="30" eb="32">
      <t>フタン</t>
    </rPh>
    <phoneticPr fontId="4"/>
  </si>
  <si>
    <t>他会計負担金（一般会計負担金）</t>
    <phoneticPr fontId="4"/>
  </si>
  <si>
    <t>他会計負担金（水道事業負担金）</t>
    <phoneticPr fontId="4"/>
  </si>
  <si>
    <t>長期前受金戻入（受益者負担金戻入）</t>
    <phoneticPr fontId="4"/>
  </si>
  <si>
    <t>長期前受金戻入（国庫補助金戻入）</t>
    <phoneticPr fontId="4"/>
  </si>
  <si>
    <t>長期前受金戻入（県補助金戻入）</t>
    <phoneticPr fontId="4"/>
  </si>
  <si>
    <t>長期前受金戻入（他会計負担金戻入）</t>
    <phoneticPr fontId="4"/>
  </si>
  <si>
    <t>雑収益（その他雑収益）</t>
    <phoneticPr fontId="4"/>
  </si>
  <si>
    <t>企業債（建設改良企業債）</t>
    <phoneticPr fontId="4"/>
  </si>
  <si>
    <t>企業債（資本費平準化債）</t>
    <phoneticPr fontId="4"/>
  </si>
  <si>
    <t>負担金（受益者負担金）</t>
    <phoneticPr fontId="4"/>
  </si>
  <si>
    <t>上下水道課</t>
    <phoneticPr fontId="4"/>
  </si>
  <si>
    <t>調定額前年差</t>
    <rPh sb="0" eb="2">
      <t>チョウテイ</t>
    </rPh>
    <rPh sb="3" eb="6">
      <t>ゼンネンサ</t>
    </rPh>
    <phoneticPr fontId="4"/>
  </si>
  <si>
    <t>補助金</t>
    <rPh sb="0" eb="3">
      <t>ホジョキン</t>
    </rPh>
    <phoneticPr fontId="4"/>
  </si>
  <si>
    <t>02</t>
    <phoneticPr fontId="4"/>
  </si>
  <si>
    <t>国庫補助金</t>
    <rPh sb="0" eb="5">
      <t>コッコホジョキン</t>
    </rPh>
    <phoneticPr fontId="4"/>
  </si>
  <si>
    <t>建設改良事業の財源に充当する国庫補助金</t>
    <rPh sb="14" eb="18">
      <t>コッコホジョ</t>
    </rPh>
    <rPh sb="18" eb="19">
      <t>キン</t>
    </rPh>
    <phoneticPr fontId="4"/>
  </si>
  <si>
    <t>（参考）その他企業債（特別措置分）</t>
    <rPh sb="1" eb="3">
      <t>サンコウ</t>
    </rPh>
    <rPh sb="6" eb="7">
      <t>タ</t>
    </rPh>
    <rPh sb="7" eb="10">
      <t>キギョウサイ</t>
    </rPh>
    <phoneticPr fontId="4"/>
  </si>
  <si>
    <t>（参考）公営企業適用債</t>
    <rPh sb="1" eb="3">
      <t>サンコウ</t>
    </rPh>
    <phoneticPr fontId="4"/>
  </si>
  <si>
    <t>調定額2024</t>
    <rPh sb="0" eb="2">
      <t>チョウテイ</t>
    </rPh>
    <phoneticPr fontId="4"/>
  </si>
  <si>
    <t>排水設備指定工事店登録、排水設備責任技術者登録手数料等</t>
    <rPh sb="26" eb="27">
      <t>トウ</t>
    </rPh>
    <phoneticPr fontId="4"/>
  </si>
  <si>
    <t>預金残高の増による増</t>
    <rPh sb="0" eb="4">
      <t>ヨキンザンダカ</t>
    </rPh>
    <rPh sb="5" eb="6">
      <t>ゾウ</t>
    </rPh>
    <rPh sb="9" eb="10">
      <t>ゾウ</t>
    </rPh>
    <phoneticPr fontId="4"/>
  </si>
  <si>
    <t>都市基盤課</t>
    <rPh sb="0" eb="4">
      <t>トシキバン</t>
    </rPh>
    <rPh sb="4" eb="5">
      <t>カ</t>
    </rPh>
    <phoneticPr fontId="4"/>
  </si>
  <si>
    <t>所属2025</t>
    <rPh sb="0" eb="1">
      <t>ショ</t>
    </rPh>
    <rPh sb="1" eb="2">
      <t>ゾク</t>
    </rPh>
    <phoneticPr fontId="4"/>
  </si>
  <si>
    <t>当初予算額2025</t>
    <rPh sb="0" eb="2">
      <t>トウショ</t>
    </rPh>
    <rPh sb="2" eb="4">
      <t>ヨサン</t>
    </rPh>
    <rPh sb="4" eb="5">
      <t>ガク</t>
    </rPh>
    <phoneticPr fontId="4"/>
  </si>
  <si>
    <t>補正予算額2025</t>
    <rPh sb="0" eb="2">
      <t>ホセイ</t>
    </rPh>
    <rPh sb="2" eb="4">
      <t>ヨサン</t>
    </rPh>
    <rPh sb="4" eb="5">
      <t>ガク</t>
    </rPh>
    <phoneticPr fontId="4"/>
  </si>
  <si>
    <t>予算現額2025</t>
    <rPh sb="0" eb="4">
      <t>ヨサンゲンガク</t>
    </rPh>
    <phoneticPr fontId="4"/>
  </si>
  <si>
    <t>調定額2025</t>
    <rPh sb="0" eb="2">
      <t>チョウテイ</t>
    </rPh>
    <phoneticPr fontId="4"/>
  </si>
  <si>
    <t>収入済額2025</t>
    <phoneticPr fontId="4"/>
  </si>
  <si>
    <t>不納欠損額2025</t>
    <phoneticPr fontId="4"/>
  </si>
  <si>
    <t>収入未済額2025</t>
    <phoneticPr fontId="4"/>
  </si>
  <si>
    <t>過年度損益修正益（過年度損益修正益）</t>
    <rPh sb="0" eb="8">
      <t>カネンドソンエキシュウセイエキ</t>
    </rPh>
    <rPh sb="9" eb="17">
      <t>カネンドソンエキシュウセイエキ</t>
    </rPh>
    <phoneticPr fontId="4"/>
  </si>
  <si>
    <t>3_調定済額2024との比較</t>
    <rPh sb="2" eb="4">
      <t>チョウテイ</t>
    </rPh>
    <rPh sb="4" eb="5">
      <t>ズ</t>
    </rPh>
    <rPh sb="5" eb="6">
      <t>ガク</t>
    </rPh>
    <rPh sb="12" eb="14">
      <t>ヒカク</t>
    </rPh>
    <phoneticPr fontId="3"/>
  </si>
  <si>
    <t>補助金（国庫補助金）</t>
    <rPh sb="0" eb="3">
      <t>ホジョキン</t>
    </rPh>
    <rPh sb="4" eb="6">
      <t>コッコ</t>
    </rPh>
    <rPh sb="6" eb="9">
      <t>ホジョキン</t>
    </rPh>
    <phoneticPr fontId="4"/>
  </si>
  <si>
    <t>06</t>
    <phoneticPr fontId="4"/>
  </si>
  <si>
    <t>過年度他会計負担金の収益化による皆増</t>
    <rPh sb="3" eb="6">
      <t>タカイケイ</t>
    </rPh>
    <rPh sb="6" eb="9">
      <t>フタンキン</t>
    </rPh>
    <rPh sb="10" eb="13">
      <t>シュウエキカ</t>
    </rPh>
    <rPh sb="16" eb="17">
      <t>ミナ</t>
    </rPh>
    <rPh sb="17" eb="18">
      <t>ゾウ</t>
    </rPh>
    <phoneticPr fontId="4"/>
  </si>
  <si>
    <t>企業債元金償還の財源に充当する企業債収入</t>
    <phoneticPr fontId="4"/>
  </si>
  <si>
    <t>企業債元金償還金の増による増</t>
    <rPh sb="7" eb="8">
      <t>キン</t>
    </rPh>
    <rPh sb="9" eb="10">
      <t>ゾウ</t>
    </rPh>
    <rPh sb="13" eb="14">
      <t>ゾウ</t>
    </rPh>
    <phoneticPr fontId="4"/>
  </si>
  <si>
    <t>社会資本整備総合交付金による皆増</t>
    <rPh sb="14" eb="15">
      <t>ミナ</t>
    </rPh>
    <rPh sb="15" eb="16">
      <t>ゾウ</t>
    </rPh>
    <phoneticPr fontId="4"/>
  </si>
  <si>
    <t>建設改良事業の財源に充当する企業債収入</t>
    <phoneticPr fontId="4"/>
  </si>
  <si>
    <t>使用料実績の増（月平均使用水量　80㎥増）</t>
    <rPh sb="0" eb="3">
      <t>シヨウリョウ</t>
    </rPh>
    <rPh sb="3" eb="5">
      <t>ジッセキ</t>
    </rPh>
    <rPh sb="6" eb="7">
      <t>ゾウ</t>
    </rPh>
    <rPh sb="8" eb="9">
      <t>ツキ</t>
    </rPh>
    <rPh sb="9" eb="11">
      <t>ヘイキン</t>
    </rPh>
    <rPh sb="11" eb="13">
      <t>シヨウ</t>
    </rPh>
    <rPh sb="13" eb="15">
      <t>スイリョウ</t>
    </rPh>
    <rPh sb="19" eb="20">
      <t>ゾウ</t>
    </rPh>
    <phoneticPr fontId="4"/>
  </si>
  <si>
    <t>更新件数の増（工事店13件増、責任技術者2件増）</t>
    <rPh sb="0" eb="2">
      <t>コウシン</t>
    </rPh>
    <rPh sb="2" eb="4">
      <t>ケンスウ</t>
    </rPh>
    <rPh sb="5" eb="6">
      <t>ゾウ</t>
    </rPh>
    <rPh sb="7" eb="10">
      <t>コウジテン</t>
    </rPh>
    <rPh sb="12" eb="13">
      <t>ケン</t>
    </rPh>
    <rPh sb="13" eb="14">
      <t>ゾウ</t>
    </rPh>
    <rPh sb="15" eb="17">
      <t>セキニン</t>
    </rPh>
    <rPh sb="17" eb="20">
      <t>ギジュツシャ</t>
    </rPh>
    <rPh sb="21" eb="22">
      <t>ケン</t>
    </rPh>
    <rPh sb="22" eb="23">
      <t>ゾウ</t>
    </rPh>
    <phoneticPr fontId="4"/>
  </si>
  <si>
    <t>建設改良費（真鶴中継ポンプ場改築事業）による増</t>
    <rPh sb="0" eb="5">
      <t>ケンセツカイリョウヒ</t>
    </rPh>
    <rPh sb="6" eb="8">
      <t>マナヅル</t>
    </rPh>
    <rPh sb="8" eb="10">
      <t>チュウケイ</t>
    </rPh>
    <rPh sb="13" eb="14">
      <t>ジョウ</t>
    </rPh>
    <rPh sb="14" eb="16">
      <t>カイチク</t>
    </rPh>
    <rPh sb="16" eb="18">
      <t>ジギョウ</t>
    </rPh>
    <rPh sb="22" eb="23">
      <t>ゾウ</t>
    </rPh>
    <phoneticPr fontId="4"/>
  </si>
  <si>
    <t>建設改良費（真鶴中継ポンプ場改築事業）による皆増</t>
    <rPh sb="0" eb="5">
      <t>ケンセツカイリョウヒ</t>
    </rPh>
    <rPh sb="6" eb="8">
      <t>マナヅル</t>
    </rPh>
    <rPh sb="8" eb="10">
      <t>チュウケイ</t>
    </rPh>
    <rPh sb="13" eb="14">
      <t>ジョウ</t>
    </rPh>
    <rPh sb="14" eb="16">
      <t>カイチク</t>
    </rPh>
    <rPh sb="16" eb="18">
      <t>ジギョウ</t>
    </rPh>
    <rPh sb="22" eb="23">
      <t>ミナ</t>
    </rPh>
    <rPh sb="23" eb="24">
      <t>ゾウ</t>
    </rPh>
    <phoneticPr fontId="4"/>
  </si>
  <si>
    <t>過年度他会計負担金の収益化</t>
    <rPh sb="0" eb="3">
      <t>カネンド</t>
    </rPh>
    <rPh sb="3" eb="4">
      <t>タ</t>
    </rPh>
    <rPh sb="4" eb="6">
      <t>カイケイ</t>
    </rPh>
    <rPh sb="6" eb="9">
      <t>フタンキン</t>
    </rPh>
    <rPh sb="10" eb="12">
      <t>シュウエキ</t>
    </rPh>
    <rPh sb="12" eb="13">
      <t>カ</t>
    </rPh>
    <phoneticPr fontId="4"/>
  </si>
  <si>
    <t>当初支給時は下水道事業会計が負担している「公益企業会計担当課長給与」について、水道事業会計負担分(1/2)を収入するもの</t>
    <rPh sb="21" eb="23">
      <t>コウエキ</t>
    </rPh>
    <rPh sb="23" eb="27">
      <t>キギョウカイケイ</t>
    </rPh>
    <rPh sb="27" eb="29">
      <t>タントウ</t>
    </rPh>
    <rPh sb="29" eb="31">
      <t>カチョウ</t>
    </rPh>
    <phoneticPr fontId="4"/>
  </si>
  <si>
    <t>雨水出水浸水想定区域図策定委託料に交付される交付金</t>
    <rPh sb="0" eb="2">
      <t>ウスイ</t>
    </rPh>
    <rPh sb="2" eb="4">
      <t>シュッスイ</t>
    </rPh>
    <rPh sb="4" eb="6">
      <t>シンスイ</t>
    </rPh>
    <rPh sb="6" eb="8">
      <t>ソウテイ</t>
    </rPh>
    <rPh sb="8" eb="10">
      <t>クイキ</t>
    </rPh>
    <rPh sb="10" eb="11">
      <t>ズ</t>
    </rPh>
    <rPh sb="11" eb="13">
      <t>サクテイ</t>
    </rPh>
    <rPh sb="13" eb="16">
      <t>イタクリョウ</t>
    </rPh>
    <rPh sb="17" eb="19">
      <t>コウフ</t>
    </rPh>
    <rPh sb="22" eb="25">
      <t>コウフキン</t>
    </rPh>
    <phoneticPr fontId="4"/>
  </si>
  <si>
    <t>偶発的に発生する収益</t>
    <rPh sb="0" eb="2">
      <t>グウハツ</t>
    </rPh>
    <rPh sb="2" eb="3">
      <t>テキ</t>
    </rPh>
    <rPh sb="4" eb="6">
      <t>ハッセイ</t>
    </rPh>
    <rPh sb="8" eb="10">
      <t>シュウエキ</t>
    </rPh>
    <phoneticPr fontId="4"/>
  </si>
  <si>
    <t>賞与等引当金戻入益等の皆減</t>
    <rPh sb="0" eb="2">
      <t>ショウヨ</t>
    </rPh>
    <rPh sb="2" eb="3">
      <t>トウ</t>
    </rPh>
    <rPh sb="3" eb="6">
      <t>ヒキアテキン</t>
    </rPh>
    <rPh sb="6" eb="9">
      <t>レイニュウエキ</t>
    </rPh>
    <rPh sb="9" eb="10">
      <t>トウ</t>
    </rPh>
    <rPh sb="11" eb="12">
      <t>ミナ</t>
    </rPh>
    <rPh sb="12" eb="13">
      <t>ゲン</t>
    </rPh>
    <phoneticPr fontId="4"/>
  </si>
  <si>
    <t>道路陥没事故に伴う保険金収入等による皆増</t>
    <rPh sb="0" eb="2">
      <t>ドウロ</t>
    </rPh>
    <rPh sb="2" eb="4">
      <t>カンボツ</t>
    </rPh>
    <rPh sb="4" eb="6">
      <t>ジコ</t>
    </rPh>
    <rPh sb="7" eb="8">
      <t>トモナ</t>
    </rPh>
    <rPh sb="9" eb="12">
      <t>ホケンキン</t>
    </rPh>
    <rPh sb="12" eb="14">
      <t>シュウニュウ</t>
    </rPh>
    <rPh sb="14" eb="15">
      <t>トウ</t>
    </rPh>
    <rPh sb="18" eb="19">
      <t>ミナ</t>
    </rPh>
    <rPh sb="19" eb="20">
      <t>ゾウ</t>
    </rPh>
    <phoneticPr fontId="4"/>
  </si>
  <si>
    <t>企業債償還金の充当財源の減等による減</t>
    <rPh sb="0" eb="3">
      <t>キギョウサイ</t>
    </rPh>
    <rPh sb="3" eb="6">
      <t>ショウカンキン</t>
    </rPh>
    <rPh sb="7" eb="11">
      <t>ジュウトウザイゲン</t>
    </rPh>
    <rPh sb="12" eb="13">
      <t>ゲン</t>
    </rPh>
    <rPh sb="13" eb="14">
      <t>トウ</t>
    </rPh>
    <rPh sb="17" eb="18">
      <t>ゲン</t>
    </rPh>
    <phoneticPr fontId="4"/>
  </si>
  <si>
    <t>県派遣職員負担金の皆減等による充当財源の減</t>
    <rPh sb="0" eb="1">
      <t>ケン</t>
    </rPh>
    <rPh sb="1" eb="3">
      <t>ハケン</t>
    </rPh>
    <rPh sb="3" eb="5">
      <t>ショクイン</t>
    </rPh>
    <rPh sb="5" eb="8">
      <t>フタンキン</t>
    </rPh>
    <rPh sb="9" eb="11">
      <t>カイゲン</t>
    </rPh>
    <rPh sb="11" eb="12">
      <t>トウ</t>
    </rPh>
    <rPh sb="15" eb="19">
      <t>ジュウトウザイゲン</t>
    </rPh>
    <rPh sb="20" eb="21">
      <t>ゲン</t>
    </rPh>
    <phoneticPr fontId="4"/>
  </si>
  <si>
    <t>組織再編により公益企業会計担当課長の職が廃止されたことによる減</t>
    <rPh sb="0" eb="4">
      <t>ソシキサイヘン</t>
    </rPh>
    <rPh sb="7" eb="9">
      <t>コウエキ</t>
    </rPh>
    <rPh sb="9" eb="11">
      <t>キギョウ</t>
    </rPh>
    <rPh sb="11" eb="13">
      <t>カイケイ</t>
    </rPh>
    <rPh sb="13" eb="15">
      <t>タントウ</t>
    </rPh>
    <rPh sb="15" eb="17">
      <t>カチョウ</t>
    </rPh>
    <rPh sb="18" eb="19">
      <t>ショク</t>
    </rPh>
    <rPh sb="20" eb="22">
      <t>ハイシ</t>
    </rPh>
    <rPh sb="30" eb="31">
      <t>ゲン</t>
    </rPh>
    <phoneticPr fontId="4"/>
  </si>
  <si>
    <t>起債対象事業がなかったことによる皆減</t>
    <rPh sb="0" eb="6">
      <t>キサイタイショウジギョウ</t>
    </rPh>
    <rPh sb="16" eb="18">
      <t>カイゲン</t>
    </rPh>
    <phoneticPr fontId="4"/>
  </si>
  <si>
    <t>継続費繰越事業費
繰越額2025</t>
    <phoneticPr fontId="4"/>
  </si>
  <si>
    <t>2025年度</t>
    <rPh sb="4" eb="6">
      <t>ネンド</t>
    </rPh>
    <phoneticPr fontId="3"/>
  </si>
  <si>
    <t>2511****~</t>
    <phoneticPr fontId="3"/>
  </si>
  <si>
    <t>2500****~</t>
    <phoneticPr fontId="3"/>
  </si>
  <si>
    <t>25******~</t>
    <phoneticPr fontId="3"/>
  </si>
  <si>
    <t>2521****</t>
    <phoneticPr fontId="3"/>
  </si>
  <si>
    <t>2531****</t>
    <phoneticPr fontId="3"/>
  </si>
  <si>
    <t>2541****</t>
    <phoneticPr fontId="3"/>
  </si>
  <si>
    <t>2551****</t>
    <phoneticPr fontId="3"/>
  </si>
  <si>
    <t>2561****</t>
    <phoneticPr fontId="3"/>
  </si>
  <si>
    <t>2520****</t>
    <phoneticPr fontId="3"/>
  </si>
  <si>
    <t>2530****</t>
    <phoneticPr fontId="3"/>
  </si>
  <si>
    <t>2540****</t>
    <phoneticPr fontId="3"/>
  </si>
  <si>
    <t>2550****</t>
    <phoneticPr fontId="3"/>
  </si>
  <si>
    <t>2560****</t>
    <phoneticPr fontId="3"/>
  </si>
  <si>
    <t>水道事業</t>
    <rPh sb="0" eb="4">
      <t>スイドウジギョウ</t>
    </rPh>
    <phoneticPr fontId="3"/>
  </si>
  <si>
    <t>下水道事業</t>
    <rPh sb="0" eb="5">
      <t>ゲスイドウジギョウ</t>
    </rPh>
    <phoneticPr fontId="3"/>
  </si>
  <si>
    <t>2571****</t>
    <phoneticPr fontId="3"/>
  </si>
  <si>
    <t>2581****</t>
    <phoneticPr fontId="3"/>
  </si>
  <si>
    <t>2570****</t>
    <phoneticPr fontId="3"/>
  </si>
  <si>
    <t>2580****</t>
    <phoneticPr fontId="3"/>
  </si>
  <si>
    <t>下水道事業の使用料収入は調定月の翌月に入金されるため約1か月分の使用料が2026年度になってから入金されるため、未収金として処理</t>
    <rPh sb="40" eb="41">
      <t>ネン</t>
    </rPh>
    <phoneticPr fontId="4"/>
  </si>
  <si>
    <t>2025年度分消費税が還付となったことによる皆増</t>
    <rPh sb="4" eb="6">
      <t>ネンド</t>
    </rPh>
    <rPh sb="6" eb="7">
      <t>フン</t>
    </rPh>
    <rPh sb="7" eb="10">
      <t>ショウヒゼイ</t>
    </rPh>
    <rPh sb="11" eb="13">
      <t>カンプ</t>
    </rPh>
    <rPh sb="22" eb="23">
      <t>ミナ</t>
    </rPh>
    <rPh sb="23" eb="24">
      <t>ゾウ</t>
    </rPh>
    <phoneticPr fontId="4"/>
  </si>
  <si>
    <t>2025年度分消費税確定申告に係る還付申告額</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</si>
</sst>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
    <numFmt numFmtId="177" formatCode="#,##0.0;&quot;△ &quot;#,##0.0"/>
    <numFmt numFmtId="178" formatCode="#,##0;&quot;△&quot;#,##0"/>
    <numFmt numFmtId="179" formatCode="#,##0.0;[Red]\-#,##0.0"/>
    <numFmt numFmtId="180" formatCode="#,##0_);[Red]\(#,##0\)"/>
    <numFmt numFmtId="181" formatCode="#,##0_ "/>
    <numFmt numFmtId="182" formatCode="#,##0_ ;[Red]\-#,##0\ "/>
    <numFmt numFmtId="183" formatCode="0_);[Red]\(0\)"/>
    <numFmt numFmtId="184" formatCode="0.0%"/>
    <numFmt numFmtId="185" formatCode="#,##0;&quot;△ &quot;#,##0"/>
  </numFmts>
  <fonts count="24" x14ac:knownFonts="1">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8"/>
      <color theme="1"/>
      <name val="ＭＳ Ｐ明朝"/>
      <family val="1"/>
      <charset val="128"/>
    </font>
    <font>
      <sz val="9"/>
      <color theme="1"/>
      <name val="住基ネット明朝"/>
      <family val="1"/>
      <charset val="128"/>
    </font>
    <font>
      <sz val="16"/>
      <color theme="1"/>
      <name val="ＭＳ 明朝"/>
      <family val="1"/>
      <charset val="128"/>
    </font>
    <font>
      <b/>
      <sz val="9"/>
      <color theme="1"/>
      <name val="ＭＳ 明朝"/>
      <family val="1"/>
      <charset val="128"/>
    </font>
    <font>
      <sz val="11"/>
      <color theme="1"/>
      <name val="ＭＳ Ｐゴシック"/>
      <family val="2"/>
      <charset val="128"/>
      <scheme val="minor"/>
    </font>
    <font>
      <sz val="9"/>
      <color theme="1"/>
      <name val="BIZ UDゴシック"/>
      <family val="3"/>
      <charset val="128"/>
    </font>
    <font>
      <b/>
      <sz val="9"/>
      <color indexed="81"/>
      <name val="BIZ UDゴシック"/>
      <family val="3"/>
      <charset val="128"/>
    </font>
    <font>
      <sz val="11"/>
      <color theme="1"/>
      <name val="BIZ UDゴシック"/>
      <family val="3"/>
      <charset val="128"/>
    </font>
    <font>
      <sz val="14"/>
      <color theme="1"/>
      <name val="Yu Gothic UI"/>
      <family val="3"/>
      <charset val="128"/>
    </font>
    <font>
      <sz val="9"/>
      <color theme="1"/>
      <name val="Yu Gothic UI"/>
      <family val="3"/>
      <charset val="128"/>
    </font>
    <font>
      <b/>
      <sz val="9"/>
      <color theme="1"/>
      <name val="Yu Gothic UI"/>
      <family val="3"/>
      <charset val="128"/>
    </font>
    <font>
      <sz val="12"/>
      <color theme="1"/>
      <name val="Yu Gothic UI"/>
      <family val="3"/>
      <charset val="128"/>
    </font>
    <font>
      <sz val="9"/>
      <color rgb="FFFF0000"/>
      <name val="Yu Gothic UI"/>
      <family val="3"/>
      <charset val="128"/>
    </font>
    <font>
      <sz val="12"/>
      <color theme="1"/>
      <name val="BIZ UDゴシック"/>
      <family val="3"/>
      <charset val="128"/>
    </font>
    <font>
      <sz val="10"/>
      <color theme="1"/>
      <name val="Yu Gothic UI"/>
      <family val="3"/>
      <charset val="128"/>
    </font>
    <font>
      <sz val="8"/>
      <name val="BIZ UDゴシック"/>
      <family val="3"/>
      <charset val="128"/>
    </font>
    <font>
      <sz val="8"/>
      <color theme="1"/>
      <name val="BIZ UDゴシック"/>
      <family val="3"/>
      <charset val="128"/>
    </font>
    <font>
      <sz val="6"/>
      <name val="BIZ UDゴシック"/>
      <family val="3"/>
      <charset val="128"/>
    </font>
  </fonts>
  <fills count="11">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0.249977111117893"/>
        <bgColor indexed="64"/>
      </patternFill>
    </fill>
  </fills>
  <borders count="108">
    <border>
      <left/>
      <right/>
      <top/>
      <bottom/>
      <diagonal/>
    </border>
    <border>
      <left style="thin">
        <color indexed="64"/>
      </left>
      <right/>
      <top style="thin">
        <color indexed="64"/>
      </top>
      <bottom/>
      <diagonal/>
    </border>
    <border>
      <left/>
      <right/>
      <top style="thin">
        <color auto="1"/>
      </top>
      <bottom/>
      <diagonal/>
    </border>
    <border>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auto="1"/>
      </top>
      <bottom style="hair">
        <color auto="1"/>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auto="1"/>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style="thin">
        <color indexed="64"/>
      </left>
      <right style="thin">
        <color indexed="64"/>
      </right>
      <top style="medium">
        <color indexed="64"/>
      </top>
      <bottom style="hair">
        <color auto="1"/>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auto="1"/>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bottom style="medium">
        <color indexed="64"/>
      </bottom>
      <diagonal/>
    </border>
    <border>
      <left style="thin">
        <color indexed="64"/>
      </left>
      <right style="thin">
        <color indexed="64"/>
      </right>
      <top style="hair">
        <color auto="1"/>
      </top>
      <bottom style="medium">
        <color indexed="64"/>
      </bottom>
      <diagonal/>
    </border>
    <border>
      <left style="hair">
        <color indexed="64"/>
      </left>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hair">
        <color indexed="64"/>
      </left>
      <right/>
      <top/>
      <bottom style="thin">
        <color indexed="64"/>
      </bottom>
      <diagonal/>
    </border>
    <border>
      <left style="medium">
        <color indexed="64"/>
      </left>
      <right style="hair">
        <color indexed="64"/>
      </right>
      <top style="medium">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bottom style="hair">
        <color indexed="64"/>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medium">
        <color theme="8"/>
      </left>
      <right style="medium">
        <color theme="8"/>
      </right>
      <top style="medium">
        <color theme="8"/>
      </top>
      <bottom style="medium">
        <color theme="8"/>
      </bottom>
      <diagonal/>
    </border>
    <border>
      <left/>
      <right/>
      <top style="medium">
        <color theme="8"/>
      </top>
      <bottom style="medium">
        <color theme="8"/>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493">
    <xf numFmtId="0" fontId="0" fillId="0" borderId="0" xfId="0">
      <alignment vertical="center"/>
    </xf>
    <xf numFmtId="0" fontId="5" fillId="0" borderId="0" xfId="1" applyFont="1">
      <alignment vertical="center"/>
    </xf>
    <xf numFmtId="0" fontId="2"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0" xfId="1" applyFont="1" applyAlignment="1">
      <alignment horizontal="center" vertical="center"/>
    </xf>
    <xf numFmtId="0" fontId="7" fillId="0" borderId="0" xfId="1" applyFont="1" applyAlignment="1">
      <alignment horizontal="left"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26" xfId="1" applyFont="1" applyBorder="1" applyAlignment="1">
      <alignment horizontal="center" vertical="center"/>
    </xf>
    <xf numFmtId="49" fontId="5" fillId="0" borderId="32" xfId="1" applyNumberFormat="1" applyFont="1" applyBorder="1" applyAlignment="1">
      <alignment horizontal="center" vertical="center"/>
    </xf>
    <xf numFmtId="0" fontId="7" fillId="0" borderId="12" xfId="1" applyFont="1" applyBorder="1" applyAlignment="1">
      <alignment vertical="center" wrapText="1"/>
    </xf>
    <xf numFmtId="176" fontId="5" fillId="0" borderId="31" xfId="2" applyNumberFormat="1" applyFont="1" applyBorder="1">
      <alignment vertical="center"/>
    </xf>
    <xf numFmtId="176" fontId="5" fillId="0" borderId="32" xfId="2" applyNumberFormat="1" applyFont="1" applyBorder="1">
      <alignment vertical="center"/>
    </xf>
    <xf numFmtId="177" fontId="5" fillId="0" borderId="32" xfId="2" applyNumberFormat="1" applyFont="1" applyBorder="1">
      <alignment vertical="center"/>
    </xf>
    <xf numFmtId="178" fontId="5" fillId="0" borderId="31" xfId="2" applyNumberFormat="1" applyFont="1" applyBorder="1">
      <alignment vertical="center"/>
    </xf>
    <xf numFmtId="177" fontId="5" fillId="0" borderId="15" xfId="2" applyNumberFormat="1" applyFont="1" applyBorder="1">
      <alignment vertical="center"/>
    </xf>
    <xf numFmtId="177" fontId="5" fillId="0" borderId="22" xfId="2" applyNumberFormat="1" applyFont="1" applyBorder="1">
      <alignment vertical="center"/>
    </xf>
    <xf numFmtId="0" fontId="7" fillId="0" borderId="12" xfId="1" applyFont="1" applyBorder="1" applyAlignment="1">
      <alignment horizontal="center" vertical="center" wrapText="1"/>
    </xf>
    <xf numFmtId="0" fontId="0" fillId="0" borderId="0" xfId="0" applyAlignment="1">
      <alignment horizontal="center" vertical="center"/>
    </xf>
    <xf numFmtId="0" fontId="7" fillId="0" borderId="22" xfId="1" applyFont="1" applyBorder="1" applyAlignment="1">
      <alignment horizontal="center" vertical="center" wrapText="1"/>
    </xf>
    <xf numFmtId="176" fontId="5" fillId="0" borderId="0" xfId="1" applyNumberFormat="1" applyFont="1">
      <alignment vertical="center"/>
    </xf>
    <xf numFmtId="0" fontId="5" fillId="0" borderId="23" xfId="1" applyFont="1" applyBorder="1">
      <alignment vertical="center"/>
    </xf>
    <xf numFmtId="0" fontId="5" fillId="0" borderId="23" xfId="1" applyFont="1" applyBorder="1" applyAlignment="1">
      <alignment horizontal="right" vertical="center"/>
    </xf>
    <xf numFmtId="0" fontId="5" fillId="0" borderId="10" xfId="1" applyFont="1" applyBorder="1" applyAlignment="1">
      <alignment horizontal="right" vertical="center"/>
    </xf>
    <xf numFmtId="49" fontId="5" fillId="0" borderId="42" xfId="1" applyNumberFormat="1" applyFont="1" applyBorder="1" applyAlignment="1">
      <alignment horizontal="center" vertical="center"/>
    </xf>
    <xf numFmtId="49" fontId="5" fillId="0" borderId="43" xfId="1" applyNumberFormat="1" applyFont="1" applyBorder="1" applyAlignment="1">
      <alignment horizontal="center" vertical="center"/>
    </xf>
    <xf numFmtId="0" fontId="7" fillId="0" borderId="44" xfId="1" applyFont="1" applyBorder="1" applyAlignment="1">
      <alignment vertical="center" wrapText="1"/>
    </xf>
    <xf numFmtId="0" fontId="7" fillId="0" borderId="45" xfId="1" applyFont="1" applyBorder="1" applyAlignment="1">
      <alignment horizontal="center" vertical="center" wrapText="1"/>
    </xf>
    <xf numFmtId="0" fontId="7" fillId="0" borderId="44" xfId="1" applyFont="1" applyBorder="1" applyAlignment="1">
      <alignment horizontal="center" vertical="center" wrapText="1"/>
    </xf>
    <xf numFmtId="176" fontId="5" fillId="0" borderId="46" xfId="2" applyNumberFormat="1" applyFont="1" applyBorder="1">
      <alignment vertical="center"/>
    </xf>
    <xf numFmtId="176" fontId="5" fillId="0" borderId="43" xfId="2" applyNumberFormat="1" applyFont="1" applyBorder="1">
      <alignment vertical="center"/>
    </xf>
    <xf numFmtId="177" fontId="5" fillId="0" borderId="43" xfId="2" applyNumberFormat="1" applyFont="1" applyBorder="1">
      <alignment vertical="center"/>
    </xf>
    <xf numFmtId="177" fontId="5" fillId="0" borderId="45" xfId="2" applyNumberFormat="1" applyFont="1" applyBorder="1">
      <alignment vertical="center"/>
    </xf>
    <xf numFmtId="178" fontId="5" fillId="0" borderId="46" xfId="2" applyNumberFormat="1" applyFont="1" applyBorder="1">
      <alignment vertical="center"/>
    </xf>
    <xf numFmtId="176" fontId="5" fillId="0" borderId="49" xfId="1" applyNumberFormat="1" applyFont="1" applyBorder="1">
      <alignment vertical="center"/>
    </xf>
    <xf numFmtId="49" fontId="5" fillId="0" borderId="51" xfId="1" applyNumberFormat="1" applyFont="1" applyBorder="1" applyAlignment="1">
      <alignment horizontal="center" vertical="center"/>
    </xf>
    <xf numFmtId="49" fontId="5" fillId="0" borderId="52" xfId="1" applyNumberFormat="1" applyFont="1" applyBorder="1" applyAlignment="1">
      <alignment horizontal="center" vertical="center"/>
    </xf>
    <xf numFmtId="49" fontId="5" fillId="0" borderId="53" xfId="1" applyNumberFormat="1" applyFont="1" applyBorder="1" applyAlignment="1">
      <alignment horizontal="center" vertical="center"/>
    </xf>
    <xf numFmtId="0" fontId="7" fillId="0" borderId="54" xfId="1" applyFont="1" applyBorder="1" applyAlignment="1">
      <alignment vertical="center" wrapText="1"/>
    </xf>
    <xf numFmtId="0" fontId="7" fillId="0" borderId="55" xfId="1" applyFont="1" applyBorder="1" applyAlignment="1">
      <alignment horizontal="center" vertical="center" wrapText="1"/>
    </xf>
    <xf numFmtId="0" fontId="7" fillId="0" borderId="54" xfId="1" applyFont="1" applyBorder="1" applyAlignment="1">
      <alignment horizontal="center" vertical="center" wrapText="1"/>
    </xf>
    <xf numFmtId="176" fontId="5" fillId="0" borderId="56" xfId="2" applyNumberFormat="1" applyFont="1" applyBorder="1">
      <alignment vertical="center"/>
    </xf>
    <xf numFmtId="176" fontId="5" fillId="0" borderId="53" xfId="2" applyNumberFormat="1" applyFont="1" applyBorder="1">
      <alignment vertical="center"/>
    </xf>
    <xf numFmtId="177" fontId="5" fillId="0" borderId="53" xfId="2" applyNumberFormat="1" applyFont="1" applyBorder="1">
      <alignment vertical="center"/>
    </xf>
    <xf numFmtId="177" fontId="5" fillId="0" borderId="55" xfId="2" applyNumberFormat="1" applyFont="1" applyBorder="1">
      <alignment vertical="center"/>
    </xf>
    <xf numFmtId="178" fontId="5" fillId="0" borderId="56" xfId="2" applyNumberFormat="1" applyFont="1" applyBorder="1">
      <alignment vertical="center"/>
    </xf>
    <xf numFmtId="176" fontId="5" fillId="0" borderId="59" xfId="1" applyNumberFormat="1" applyFont="1" applyBorder="1">
      <alignment vertical="center"/>
    </xf>
    <xf numFmtId="49" fontId="5" fillId="0" borderId="62" xfId="1" applyNumberFormat="1" applyFont="1" applyBorder="1" applyAlignment="1">
      <alignment horizontal="center" vertical="center"/>
    </xf>
    <xf numFmtId="49" fontId="5" fillId="0" borderId="63" xfId="1" applyNumberFormat="1" applyFont="1" applyBorder="1" applyAlignment="1">
      <alignment horizontal="center" vertical="center"/>
    </xf>
    <xf numFmtId="0" fontId="7" fillId="0" borderId="64" xfId="1" applyFont="1" applyBorder="1" applyAlignment="1">
      <alignment vertical="center" wrapText="1"/>
    </xf>
    <xf numFmtId="0" fontId="7" fillId="0" borderId="65" xfId="1" applyFont="1" applyBorder="1" applyAlignment="1">
      <alignment horizontal="center" vertical="center" wrapText="1"/>
    </xf>
    <xf numFmtId="0" fontId="7" fillId="0" borderId="64" xfId="1" applyFont="1" applyBorder="1" applyAlignment="1">
      <alignment horizontal="center" vertical="center" wrapText="1"/>
    </xf>
    <xf numFmtId="176" fontId="5" fillId="0" borderId="66" xfId="2" applyNumberFormat="1" applyFont="1" applyBorder="1">
      <alignment vertical="center"/>
    </xf>
    <xf numFmtId="176" fontId="5" fillId="0" borderId="63" xfId="2" applyNumberFormat="1" applyFont="1" applyBorder="1">
      <alignment vertical="center"/>
    </xf>
    <xf numFmtId="177" fontId="5" fillId="0" borderId="63" xfId="2" applyNumberFormat="1" applyFont="1" applyBorder="1">
      <alignment vertical="center"/>
    </xf>
    <xf numFmtId="177" fontId="5" fillId="0" borderId="65" xfId="2" applyNumberFormat="1" applyFont="1" applyBorder="1">
      <alignment vertical="center"/>
    </xf>
    <xf numFmtId="178" fontId="5" fillId="0" borderId="66" xfId="2" applyNumberFormat="1" applyFont="1" applyBorder="1">
      <alignment vertical="center"/>
    </xf>
    <xf numFmtId="176" fontId="5" fillId="0" borderId="64" xfId="1" applyNumberFormat="1" applyFont="1" applyBorder="1">
      <alignment vertical="center"/>
    </xf>
    <xf numFmtId="176" fontId="5" fillId="0" borderId="28" xfId="2" applyNumberFormat="1" applyFont="1" applyBorder="1">
      <alignment vertical="center"/>
    </xf>
    <xf numFmtId="176" fontId="5" fillId="0" borderId="29" xfId="2" applyNumberFormat="1" applyFont="1" applyBorder="1">
      <alignment vertical="center"/>
    </xf>
    <xf numFmtId="177" fontId="5" fillId="0" borderId="29" xfId="2" applyNumberFormat="1" applyFont="1" applyBorder="1">
      <alignment vertical="center"/>
    </xf>
    <xf numFmtId="177" fontId="5" fillId="0" borderId="27" xfId="2" applyNumberFormat="1" applyFont="1" applyBorder="1">
      <alignment vertical="center"/>
    </xf>
    <xf numFmtId="178" fontId="5" fillId="0" borderId="28" xfId="2" applyNumberFormat="1" applyFont="1" applyBorder="1">
      <alignment vertical="center"/>
    </xf>
    <xf numFmtId="0" fontId="5" fillId="0" borderId="80" xfId="1" applyFont="1" applyBorder="1" applyAlignment="1">
      <alignment horizontal="center" vertical="center"/>
    </xf>
    <xf numFmtId="0" fontId="5" fillId="0" borderId="59" xfId="1" applyFont="1" applyBorder="1" applyAlignment="1">
      <alignment horizontal="center" vertical="center"/>
    </xf>
    <xf numFmtId="0" fontId="5" fillId="0" borderId="83" xfId="1" applyFont="1" applyBorder="1">
      <alignment vertical="center"/>
    </xf>
    <xf numFmtId="0" fontId="5" fillId="0" borderId="83" xfId="1" applyFont="1" applyBorder="1" applyAlignment="1">
      <alignment horizontal="center" vertical="center"/>
    </xf>
    <xf numFmtId="0" fontId="5" fillId="0" borderId="84" xfId="1" applyFont="1" applyBorder="1" applyAlignment="1">
      <alignment horizontal="center" vertical="center"/>
    </xf>
    <xf numFmtId="0" fontId="5" fillId="0" borderId="82" xfId="1" applyFont="1" applyBorder="1" applyAlignment="1">
      <alignment horizontal="center" vertical="center"/>
    </xf>
    <xf numFmtId="0" fontId="5" fillId="0" borderId="83" xfId="1" applyFont="1" applyBorder="1" applyAlignment="1">
      <alignment horizontal="right" vertical="center"/>
    </xf>
    <xf numFmtId="0" fontId="5" fillId="0" borderId="40" xfId="1" applyFont="1" applyBorder="1">
      <alignment vertical="center"/>
    </xf>
    <xf numFmtId="0" fontId="5" fillId="0" borderId="41" xfId="1" applyFont="1" applyBorder="1">
      <alignment vertical="center"/>
    </xf>
    <xf numFmtId="176" fontId="5" fillId="0" borderId="87" xfId="1" applyNumberFormat="1" applyFont="1" applyBorder="1">
      <alignment vertical="center"/>
    </xf>
    <xf numFmtId="176" fontId="5" fillId="0" borderId="22" xfId="1" applyNumberFormat="1" applyFont="1" applyBorder="1">
      <alignment vertical="center"/>
    </xf>
    <xf numFmtId="0" fontId="5" fillId="0" borderId="91" xfId="1" applyFont="1" applyBorder="1" applyAlignment="1">
      <alignment horizontal="right" vertical="center"/>
    </xf>
    <xf numFmtId="176" fontId="9" fillId="0" borderId="43" xfId="2" applyNumberFormat="1" applyFont="1" applyBorder="1">
      <alignment vertical="center"/>
    </xf>
    <xf numFmtId="176" fontId="9" fillId="0" borderId="32" xfId="2" applyNumberFormat="1" applyFont="1" applyBorder="1">
      <alignment vertical="center"/>
    </xf>
    <xf numFmtId="176" fontId="9" fillId="0" borderId="53" xfId="2" applyNumberFormat="1" applyFont="1" applyBorder="1">
      <alignment vertical="center"/>
    </xf>
    <xf numFmtId="176" fontId="9" fillId="0" borderId="63" xfId="2" applyNumberFormat="1" applyFont="1" applyBorder="1">
      <alignment vertical="center"/>
    </xf>
    <xf numFmtId="176" fontId="9" fillId="0" borderId="29" xfId="2" applyNumberFormat="1" applyFont="1" applyBorder="1">
      <alignment vertical="center"/>
    </xf>
    <xf numFmtId="176" fontId="9" fillId="0" borderId="48" xfId="2" applyNumberFormat="1" applyFont="1" applyBorder="1">
      <alignment vertical="center"/>
    </xf>
    <xf numFmtId="176" fontId="9" fillId="0" borderId="13" xfId="2" applyNumberFormat="1" applyFont="1" applyBorder="1">
      <alignment vertical="center"/>
    </xf>
    <xf numFmtId="176" fontId="9" fillId="0" borderId="58" xfId="2" applyNumberFormat="1" applyFont="1" applyBorder="1">
      <alignment vertical="center"/>
    </xf>
    <xf numFmtId="176" fontId="9" fillId="0" borderId="68" xfId="2" applyNumberFormat="1" applyFont="1" applyBorder="1">
      <alignment vertical="center"/>
    </xf>
    <xf numFmtId="176" fontId="9" fillId="0" borderId="30" xfId="2" applyNumberFormat="1" applyFont="1" applyBorder="1">
      <alignment vertical="center"/>
    </xf>
    <xf numFmtId="0" fontId="5" fillId="0" borderId="93" xfId="1" applyFont="1" applyBorder="1">
      <alignment vertical="center"/>
    </xf>
    <xf numFmtId="0" fontId="11" fillId="0" borderId="0" xfId="1" applyFont="1">
      <alignment vertical="center"/>
    </xf>
    <xf numFmtId="0" fontId="11" fillId="0" borderId="0" xfId="1" applyFont="1" applyAlignment="1">
      <alignment horizontal="center" vertical="center"/>
    </xf>
    <xf numFmtId="49" fontId="11" fillId="2" borderId="12" xfId="1" applyNumberFormat="1" applyFont="1" applyFill="1" applyBorder="1" applyAlignment="1">
      <alignment horizontal="center" vertical="center"/>
    </xf>
    <xf numFmtId="0" fontId="11" fillId="2" borderId="12" xfId="1" applyFont="1" applyFill="1" applyBorder="1" applyAlignment="1">
      <alignment vertical="center" wrapText="1"/>
    </xf>
    <xf numFmtId="0" fontId="11" fillId="2" borderId="12" xfId="1" applyFont="1" applyFill="1" applyBorder="1" applyAlignment="1">
      <alignment horizontal="center" vertical="center" wrapText="1"/>
    </xf>
    <xf numFmtId="49" fontId="11" fillId="0" borderId="12" xfId="1" applyNumberFormat="1" applyFont="1" applyBorder="1" applyAlignment="1">
      <alignment horizontal="center" vertical="center"/>
    </xf>
    <xf numFmtId="0" fontId="11" fillId="0" borderId="12" xfId="1" applyFont="1" applyBorder="1" applyAlignment="1">
      <alignment vertical="center" wrapText="1"/>
    </xf>
    <xf numFmtId="0" fontId="11" fillId="0" borderId="12" xfId="1" applyFont="1" applyBorder="1" applyAlignment="1">
      <alignment horizontal="center" vertical="center" wrapText="1"/>
    </xf>
    <xf numFmtId="0" fontId="11" fillId="0" borderId="94" xfId="1" applyFont="1" applyBorder="1" applyAlignment="1">
      <alignment vertical="center" wrapText="1"/>
    </xf>
    <xf numFmtId="0" fontId="11" fillId="0" borderId="94" xfId="1" applyFont="1" applyBorder="1">
      <alignment vertical="center"/>
    </xf>
    <xf numFmtId="49" fontId="5" fillId="6" borderId="62" xfId="1" applyNumberFormat="1" applyFont="1" applyFill="1" applyBorder="1" applyAlignment="1">
      <alignment horizontal="center" vertical="center"/>
    </xf>
    <xf numFmtId="49" fontId="5" fillId="6" borderId="63" xfId="1" applyNumberFormat="1" applyFont="1" applyFill="1" applyBorder="1" applyAlignment="1">
      <alignment horizontal="center" vertical="center"/>
    </xf>
    <xf numFmtId="0" fontId="7" fillId="6" borderId="64" xfId="1" applyFont="1" applyFill="1" applyBorder="1" applyAlignment="1">
      <alignment vertical="center" wrapText="1"/>
    </xf>
    <xf numFmtId="0" fontId="7" fillId="6" borderId="65" xfId="1" applyFont="1" applyFill="1" applyBorder="1" applyAlignment="1">
      <alignment horizontal="center" vertical="center" wrapText="1"/>
    </xf>
    <xf numFmtId="0" fontId="7" fillId="6" borderId="64" xfId="1" applyFont="1" applyFill="1" applyBorder="1" applyAlignment="1">
      <alignment horizontal="center" vertical="center" wrapText="1"/>
    </xf>
    <xf numFmtId="176" fontId="5" fillId="6" borderId="66" xfId="2" applyNumberFormat="1" applyFont="1" applyFill="1" applyBorder="1">
      <alignment vertical="center"/>
    </xf>
    <xf numFmtId="176" fontId="5" fillId="6" borderId="63" xfId="2" applyNumberFormat="1" applyFont="1" applyFill="1" applyBorder="1">
      <alignment vertical="center"/>
    </xf>
    <xf numFmtId="176" fontId="9" fillId="6" borderId="63" xfId="2" applyNumberFormat="1" applyFont="1" applyFill="1" applyBorder="1">
      <alignment vertical="center"/>
    </xf>
    <xf numFmtId="177" fontId="5" fillId="6" borderId="63" xfId="2" applyNumberFormat="1" applyFont="1" applyFill="1" applyBorder="1">
      <alignment vertical="center"/>
    </xf>
    <xf numFmtId="177" fontId="5" fillId="6" borderId="65" xfId="2" applyNumberFormat="1" applyFont="1" applyFill="1" applyBorder="1">
      <alignment vertical="center"/>
    </xf>
    <xf numFmtId="176" fontId="9" fillId="6" borderId="68" xfId="2" applyNumberFormat="1" applyFont="1" applyFill="1" applyBorder="1">
      <alignment vertical="center"/>
    </xf>
    <xf numFmtId="178" fontId="5" fillId="6" borderId="66" xfId="2" applyNumberFormat="1" applyFont="1" applyFill="1" applyBorder="1">
      <alignment vertical="center"/>
    </xf>
    <xf numFmtId="176" fontId="5" fillId="6" borderId="64" xfId="1" applyNumberFormat="1" applyFont="1" applyFill="1" applyBorder="1">
      <alignment vertical="center"/>
    </xf>
    <xf numFmtId="0" fontId="5" fillId="6" borderId="41" xfId="1" applyFont="1" applyFill="1" applyBorder="1">
      <alignment vertical="center"/>
    </xf>
    <xf numFmtId="0" fontId="5" fillId="6" borderId="93" xfId="1" applyFont="1" applyFill="1" applyBorder="1">
      <alignment vertical="center"/>
    </xf>
    <xf numFmtId="0" fontId="5" fillId="6" borderId="0" xfId="1" applyFont="1" applyFill="1">
      <alignment vertical="center"/>
    </xf>
    <xf numFmtId="49" fontId="5" fillId="6" borderId="52" xfId="1" applyNumberFormat="1" applyFont="1" applyFill="1" applyBorder="1" applyAlignment="1">
      <alignment horizontal="center" vertical="center"/>
    </xf>
    <xf numFmtId="49" fontId="5" fillId="6" borderId="53" xfId="1" applyNumberFormat="1" applyFont="1" applyFill="1" applyBorder="1" applyAlignment="1">
      <alignment horizontal="center" vertical="center"/>
    </xf>
    <xf numFmtId="0" fontId="7" fillId="6" borderId="54" xfId="1" applyFont="1" applyFill="1" applyBorder="1" applyAlignment="1">
      <alignment vertical="center" wrapText="1"/>
    </xf>
    <xf numFmtId="0" fontId="7" fillId="6" borderId="55" xfId="1" applyFont="1" applyFill="1" applyBorder="1" applyAlignment="1">
      <alignment horizontal="center" vertical="center" wrapText="1"/>
    </xf>
    <xf numFmtId="0" fontId="7" fillId="6" borderId="54" xfId="1" applyFont="1" applyFill="1" applyBorder="1" applyAlignment="1">
      <alignment horizontal="center" vertical="center" wrapText="1"/>
    </xf>
    <xf numFmtId="176" fontId="5" fillId="6" borderId="56" xfId="2" applyNumberFormat="1" applyFont="1" applyFill="1" applyBorder="1">
      <alignment vertical="center"/>
    </xf>
    <xf numFmtId="176" fontId="5" fillId="6" borderId="53" xfId="2" applyNumberFormat="1" applyFont="1" applyFill="1" applyBorder="1">
      <alignment vertical="center"/>
    </xf>
    <xf numFmtId="176" fontId="9" fillId="6" borderId="53" xfId="2" applyNumberFormat="1" applyFont="1" applyFill="1" applyBorder="1">
      <alignment vertical="center"/>
    </xf>
    <xf numFmtId="177" fontId="5" fillId="6" borderId="53" xfId="2" applyNumberFormat="1" applyFont="1" applyFill="1" applyBorder="1">
      <alignment vertical="center"/>
    </xf>
    <xf numFmtId="177" fontId="5" fillId="6" borderId="55" xfId="2" applyNumberFormat="1" applyFont="1" applyFill="1" applyBorder="1">
      <alignment vertical="center"/>
    </xf>
    <xf numFmtId="176" fontId="9" fillId="6" borderId="58" xfId="2" applyNumberFormat="1" applyFont="1" applyFill="1" applyBorder="1">
      <alignment vertical="center"/>
    </xf>
    <xf numFmtId="178" fontId="5" fillId="6" borderId="56" xfId="2" applyNumberFormat="1" applyFont="1" applyFill="1" applyBorder="1">
      <alignment vertical="center"/>
    </xf>
    <xf numFmtId="176" fontId="5" fillId="6" borderId="59" xfId="1" applyNumberFormat="1" applyFont="1" applyFill="1" applyBorder="1">
      <alignment vertical="center"/>
    </xf>
    <xf numFmtId="0" fontId="7" fillId="6" borderId="12" xfId="1" applyFont="1" applyFill="1" applyBorder="1" applyAlignment="1">
      <alignment vertical="center" wrapText="1"/>
    </xf>
    <xf numFmtId="0" fontId="5" fillId="6" borderId="79" xfId="1" applyFont="1" applyFill="1" applyBorder="1">
      <alignment vertical="center"/>
    </xf>
    <xf numFmtId="0" fontId="5" fillId="6" borderId="39" xfId="1" applyFont="1" applyFill="1" applyBorder="1">
      <alignment vertical="center"/>
    </xf>
    <xf numFmtId="49" fontId="5" fillId="6" borderId="72" xfId="1" applyNumberFormat="1" applyFont="1" applyFill="1" applyBorder="1" applyAlignment="1">
      <alignment horizontal="center" vertical="center"/>
    </xf>
    <xf numFmtId="49" fontId="5" fillId="6" borderId="23" xfId="1" applyNumberFormat="1" applyFont="1" applyFill="1" applyBorder="1" applyAlignment="1">
      <alignment horizontal="center" vertical="center"/>
    </xf>
    <xf numFmtId="0" fontId="7" fillId="6" borderId="0" xfId="1" applyFont="1" applyFill="1" applyAlignment="1">
      <alignment vertical="center" wrapText="1"/>
    </xf>
    <xf numFmtId="0" fontId="7" fillId="6" borderId="10" xfId="1" applyFont="1" applyFill="1" applyBorder="1" applyAlignment="1">
      <alignment horizontal="center" vertical="center" wrapText="1"/>
    </xf>
    <xf numFmtId="0" fontId="7" fillId="6" borderId="0" xfId="1" applyFont="1" applyFill="1" applyAlignment="1">
      <alignment horizontal="center" vertical="center" wrapText="1"/>
    </xf>
    <xf numFmtId="176" fontId="5" fillId="6" borderId="24" xfId="2" applyNumberFormat="1" applyFont="1" applyFill="1" applyBorder="1">
      <alignment vertical="center"/>
    </xf>
    <xf numFmtId="176" fontId="5" fillId="6" borderId="23" xfId="2" applyNumberFormat="1" applyFont="1" applyFill="1" applyBorder="1">
      <alignment vertical="center"/>
    </xf>
    <xf numFmtId="176" fontId="9" fillId="6" borderId="23" xfId="2" applyNumberFormat="1" applyFont="1" applyFill="1" applyBorder="1">
      <alignment vertical="center"/>
    </xf>
    <xf numFmtId="177" fontId="5" fillId="6" borderId="23" xfId="2" applyNumberFormat="1" applyFont="1" applyFill="1" applyBorder="1">
      <alignment vertical="center"/>
    </xf>
    <xf numFmtId="177" fontId="5" fillId="6" borderId="10" xfId="2" applyNumberFormat="1" applyFont="1" applyFill="1" applyBorder="1">
      <alignment vertical="center"/>
    </xf>
    <xf numFmtId="176" fontId="9" fillId="6" borderId="9" xfId="2" applyNumberFormat="1" applyFont="1" applyFill="1" applyBorder="1">
      <alignment vertical="center"/>
    </xf>
    <xf numFmtId="178" fontId="5" fillId="6" borderId="24" xfId="2" applyNumberFormat="1" applyFont="1" applyFill="1" applyBorder="1">
      <alignment vertical="center"/>
    </xf>
    <xf numFmtId="176" fontId="5" fillId="6" borderId="0" xfId="1" applyNumberFormat="1" applyFont="1" applyFill="1">
      <alignment vertical="center"/>
    </xf>
    <xf numFmtId="176" fontId="5" fillId="0" borderId="56" xfId="2" applyNumberFormat="1" applyFont="1" applyFill="1" applyBorder="1">
      <alignment vertical="center"/>
    </xf>
    <xf numFmtId="176" fontId="5" fillId="0" borderId="53" xfId="2" applyNumberFormat="1" applyFont="1" applyFill="1" applyBorder="1">
      <alignment vertical="center"/>
    </xf>
    <xf numFmtId="176" fontId="9" fillId="0" borderId="53" xfId="2" applyNumberFormat="1" applyFont="1" applyFill="1" applyBorder="1">
      <alignment vertical="center"/>
    </xf>
    <xf numFmtId="177" fontId="5" fillId="0" borderId="53" xfId="2" applyNumberFormat="1" applyFont="1" applyFill="1" applyBorder="1">
      <alignment vertical="center"/>
    </xf>
    <xf numFmtId="177" fontId="5" fillId="0" borderId="55" xfId="2" applyNumberFormat="1" applyFont="1" applyFill="1" applyBorder="1">
      <alignment vertical="center"/>
    </xf>
    <xf numFmtId="176" fontId="9" fillId="0" borderId="58" xfId="2" applyNumberFormat="1" applyFont="1" applyFill="1" applyBorder="1">
      <alignment vertical="center"/>
    </xf>
    <xf numFmtId="178" fontId="5" fillId="0" borderId="56" xfId="2" applyNumberFormat="1" applyFont="1" applyFill="1" applyBorder="1">
      <alignment vertical="center"/>
    </xf>
    <xf numFmtId="0" fontId="13" fillId="0" borderId="0" xfId="0" applyFont="1">
      <alignmen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5" xfId="1" applyFont="1" applyBorder="1" applyAlignment="1">
      <alignment horizontal="center" vertical="center"/>
    </xf>
    <xf numFmtId="49" fontId="11" fillId="2" borderId="11" xfId="1" applyNumberFormat="1" applyFont="1" applyFill="1" applyBorder="1" applyAlignment="1">
      <alignment horizontal="center" vertical="center"/>
    </xf>
    <xf numFmtId="38" fontId="11" fillId="0" borderId="12" xfId="3" applyFont="1" applyFill="1" applyBorder="1">
      <alignment vertical="center"/>
    </xf>
    <xf numFmtId="49" fontId="11" fillId="0" borderId="11" xfId="1" applyNumberFormat="1" applyFont="1" applyBorder="1" applyAlignment="1">
      <alignment horizontal="center" vertical="center"/>
    </xf>
    <xf numFmtId="38" fontId="11" fillId="0" borderId="102" xfId="3" applyFont="1" applyFill="1" applyBorder="1">
      <alignment vertical="center"/>
    </xf>
    <xf numFmtId="49" fontId="11" fillId="0" borderId="94" xfId="1" applyNumberFormat="1" applyFont="1" applyBorder="1" applyAlignment="1">
      <alignment horizontal="center" vertical="center"/>
    </xf>
    <xf numFmtId="0" fontId="11" fillId="0" borderId="94" xfId="1" applyFont="1" applyBorder="1" applyAlignment="1">
      <alignment horizontal="center" vertical="center" wrapText="1"/>
    </xf>
    <xf numFmtId="176" fontId="11" fillId="0" borderId="94" xfId="2" applyNumberFormat="1" applyFont="1" applyBorder="1">
      <alignment vertical="center"/>
    </xf>
    <xf numFmtId="178" fontId="11" fillId="0" borderId="94" xfId="2" applyNumberFormat="1" applyFont="1" applyFill="1" applyBorder="1">
      <alignment vertical="center"/>
    </xf>
    <xf numFmtId="38" fontId="11" fillId="2" borderId="12" xfId="3" applyFont="1" applyFill="1" applyBorder="1">
      <alignment vertical="center"/>
    </xf>
    <xf numFmtId="38" fontId="11" fillId="0" borderId="102" xfId="3" applyFont="1" applyBorder="1">
      <alignment vertical="center"/>
    </xf>
    <xf numFmtId="38" fontId="11" fillId="4" borderId="12" xfId="3" applyFont="1" applyFill="1" applyBorder="1">
      <alignment vertical="center"/>
    </xf>
    <xf numFmtId="38" fontId="11" fillId="4" borderId="102" xfId="3" applyFont="1" applyFill="1" applyBorder="1">
      <alignment vertical="center"/>
    </xf>
    <xf numFmtId="176" fontId="11" fillId="4" borderId="94" xfId="2" applyNumberFormat="1" applyFont="1" applyFill="1" applyBorder="1">
      <alignment vertical="center"/>
    </xf>
    <xf numFmtId="0" fontId="11" fillId="4" borderId="5" xfId="1" applyFont="1" applyFill="1" applyBorder="1" applyAlignment="1">
      <alignment horizontal="center" vertical="center"/>
    </xf>
    <xf numFmtId="0" fontId="11" fillId="4" borderId="0" xfId="1" applyFont="1" applyFill="1">
      <alignment vertical="center"/>
    </xf>
    <xf numFmtId="179" fontId="11" fillId="4" borderId="12" xfId="3" applyNumberFormat="1" applyFont="1" applyFill="1" applyBorder="1">
      <alignment vertical="center"/>
    </xf>
    <xf numFmtId="179" fontId="11" fillId="2" borderId="12" xfId="3" applyNumberFormat="1" applyFont="1" applyFill="1" applyBorder="1">
      <alignment vertical="center"/>
    </xf>
    <xf numFmtId="0" fontId="14" fillId="0" borderId="0" xfId="1" applyFont="1">
      <alignment vertical="center"/>
    </xf>
    <xf numFmtId="0" fontId="15" fillId="0" borderId="0" xfId="1" applyFont="1">
      <alignment vertical="center"/>
    </xf>
    <xf numFmtId="0" fontId="15" fillId="0" borderId="0" xfId="1" applyFont="1" applyAlignment="1">
      <alignment horizontal="center" vertical="center"/>
    </xf>
    <xf numFmtId="0" fontId="15" fillId="0" borderId="0" xfId="1" applyFont="1" applyAlignment="1">
      <alignment vertical="center" wrapText="1"/>
    </xf>
    <xf numFmtId="0" fontId="16" fillId="7" borderId="0" xfId="1" applyFont="1" applyFill="1" applyAlignment="1">
      <alignment horizontal="centerContinuous" vertical="center" wrapText="1"/>
    </xf>
    <xf numFmtId="0" fontId="15" fillId="7" borderId="0" xfId="1" applyFont="1" applyFill="1" applyAlignment="1">
      <alignment horizontal="centerContinuous" vertical="center" wrapText="1"/>
    </xf>
    <xf numFmtId="0" fontId="17" fillId="7" borderId="0" xfId="1" applyFont="1" applyFill="1" applyAlignment="1">
      <alignment horizontal="centerContinuous" vertical="center"/>
    </xf>
    <xf numFmtId="0" fontId="17" fillId="0" borderId="0" xfId="1" applyFont="1">
      <alignment vertical="center"/>
    </xf>
    <xf numFmtId="0" fontId="15" fillId="0" borderId="4"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5" xfId="1" applyFont="1" applyBorder="1" applyAlignment="1">
      <alignment horizontal="center" vertical="center"/>
    </xf>
    <xf numFmtId="0" fontId="15" fillId="4" borderId="5" xfId="1" applyFont="1" applyFill="1" applyBorder="1" applyAlignment="1">
      <alignment horizontal="center" vertical="center"/>
    </xf>
    <xf numFmtId="0" fontId="15" fillId="4" borderId="5" xfId="1" applyFont="1" applyFill="1" applyBorder="1" applyAlignment="1">
      <alignment horizontal="center" vertical="center" wrapText="1"/>
    </xf>
    <xf numFmtId="49" fontId="15" fillId="2" borderId="11" xfId="1" applyNumberFormat="1" applyFont="1" applyFill="1" applyBorder="1" applyAlignment="1">
      <alignment horizontal="center" vertical="center"/>
    </xf>
    <xf numFmtId="49" fontId="15" fillId="2" borderId="12" xfId="1" applyNumberFormat="1" applyFont="1" applyFill="1" applyBorder="1" applyAlignment="1">
      <alignment horizontal="center" vertical="center"/>
    </xf>
    <xf numFmtId="0" fontId="15" fillId="2" borderId="12" xfId="1" applyFont="1" applyFill="1" applyBorder="1" applyAlignment="1">
      <alignment vertical="center" wrapText="1"/>
    </xf>
    <xf numFmtId="0" fontId="15" fillId="2" borderId="12" xfId="1" applyFont="1" applyFill="1" applyBorder="1" applyAlignment="1">
      <alignment horizontal="center" vertical="center" wrapText="1"/>
    </xf>
    <xf numFmtId="38" fontId="15" fillId="2" borderId="12" xfId="3" applyFont="1" applyFill="1" applyBorder="1">
      <alignment vertical="center"/>
    </xf>
    <xf numFmtId="179" fontId="15" fillId="2" borderId="12" xfId="3" applyNumberFormat="1" applyFont="1" applyFill="1" applyBorder="1">
      <alignment vertical="center"/>
    </xf>
    <xf numFmtId="0" fontId="15" fillId="4" borderId="12" xfId="1" applyFont="1" applyFill="1" applyBorder="1" applyAlignment="1">
      <alignment horizontal="center" vertical="center"/>
    </xf>
    <xf numFmtId="0" fontId="15" fillId="4" borderId="100" xfId="1" applyFont="1" applyFill="1" applyBorder="1" applyAlignment="1">
      <alignment horizontal="center" vertical="center"/>
    </xf>
    <xf numFmtId="49" fontId="15" fillId="0" borderId="11" xfId="1" applyNumberFormat="1" applyFont="1" applyBorder="1" applyAlignment="1">
      <alignment horizontal="center" vertical="center"/>
    </xf>
    <xf numFmtId="49" fontId="15" fillId="0" borderId="12" xfId="1" applyNumberFormat="1" applyFont="1" applyBorder="1" applyAlignment="1">
      <alignment horizontal="center" vertical="center"/>
    </xf>
    <xf numFmtId="0" fontId="15" fillId="0" borderId="12" xfId="1" applyFont="1" applyBorder="1" applyAlignment="1">
      <alignment vertical="center" wrapText="1"/>
    </xf>
    <xf numFmtId="0" fontId="15" fillId="0" borderId="12" xfId="1" applyFont="1" applyBorder="1" applyAlignment="1">
      <alignment horizontal="center" vertical="center" wrapText="1"/>
    </xf>
    <xf numFmtId="38" fontId="15" fillId="0" borderId="12" xfId="3" applyFont="1" applyFill="1" applyBorder="1">
      <alignment vertical="center"/>
    </xf>
    <xf numFmtId="38" fontId="15" fillId="4" borderId="12" xfId="3" applyFont="1" applyFill="1" applyBorder="1">
      <alignment vertical="center"/>
    </xf>
    <xf numFmtId="179" fontId="15" fillId="4" borderId="12" xfId="3" applyNumberFormat="1" applyFont="1" applyFill="1" applyBorder="1">
      <alignment vertical="center"/>
    </xf>
    <xf numFmtId="0" fontId="15" fillId="0" borderId="12" xfId="1" applyFont="1" applyBorder="1" applyAlignment="1">
      <alignment horizontal="center" vertical="center"/>
    </xf>
    <xf numFmtId="0" fontId="15" fillId="0" borderId="100" xfId="1" applyFont="1" applyBorder="1" applyAlignment="1">
      <alignment horizontal="center" vertical="center"/>
    </xf>
    <xf numFmtId="38" fontId="15" fillId="0" borderId="102" xfId="3" applyFont="1" applyFill="1" applyBorder="1">
      <alignment vertical="center"/>
    </xf>
    <xf numFmtId="38" fontId="15" fillId="4" borderId="102" xfId="3" applyFont="1" applyFill="1" applyBorder="1">
      <alignment vertical="center"/>
    </xf>
    <xf numFmtId="0" fontId="15" fillId="4" borderId="102" xfId="1" applyFont="1" applyFill="1" applyBorder="1">
      <alignment vertical="center"/>
    </xf>
    <xf numFmtId="0" fontId="15" fillId="4" borderId="103" xfId="1" applyFont="1" applyFill="1" applyBorder="1">
      <alignment vertical="center"/>
    </xf>
    <xf numFmtId="0" fontId="18" fillId="3" borderId="95" xfId="1" applyFont="1" applyFill="1" applyBorder="1" applyAlignment="1">
      <alignment vertical="center" wrapText="1"/>
    </xf>
    <xf numFmtId="0" fontId="18" fillId="3" borderId="96" xfId="1" applyFont="1" applyFill="1" applyBorder="1" applyAlignment="1">
      <alignment vertical="center" wrapText="1"/>
    </xf>
    <xf numFmtId="0" fontId="18" fillId="3" borderId="97" xfId="1" applyFont="1" applyFill="1" applyBorder="1" applyAlignment="1">
      <alignment vertical="center" wrapText="1"/>
    </xf>
    <xf numFmtId="0" fontId="15" fillId="5" borderId="98" xfId="1" applyFont="1" applyFill="1" applyBorder="1" applyAlignment="1">
      <alignment vertical="center" wrapText="1"/>
    </xf>
    <xf numFmtId="0" fontId="15" fillId="5" borderId="99" xfId="1" applyFont="1" applyFill="1" applyBorder="1" applyAlignment="1">
      <alignment vertical="center" wrapText="1"/>
    </xf>
    <xf numFmtId="0" fontId="5" fillId="4" borderId="23" xfId="1" applyFont="1" applyFill="1" applyBorder="1">
      <alignment vertical="center"/>
    </xf>
    <xf numFmtId="176" fontId="5" fillId="4" borderId="43" xfId="2" applyNumberFormat="1" applyFont="1" applyFill="1" applyBorder="1">
      <alignment vertical="center"/>
    </xf>
    <xf numFmtId="176" fontId="5" fillId="4" borderId="32" xfId="2" applyNumberFormat="1" applyFont="1" applyFill="1" applyBorder="1">
      <alignment vertical="center"/>
    </xf>
    <xf numFmtId="176" fontId="5" fillId="4" borderId="53" xfId="2" applyNumberFormat="1" applyFont="1" applyFill="1" applyBorder="1">
      <alignment vertical="center"/>
    </xf>
    <xf numFmtId="176" fontId="5" fillId="4" borderId="63" xfId="2" applyNumberFormat="1" applyFont="1" applyFill="1" applyBorder="1">
      <alignment vertical="center"/>
    </xf>
    <xf numFmtId="176" fontId="5" fillId="4" borderId="23" xfId="2" applyNumberFormat="1" applyFont="1" applyFill="1" applyBorder="1">
      <alignment vertical="center"/>
    </xf>
    <xf numFmtId="176" fontId="5" fillId="4" borderId="29" xfId="2" applyNumberFormat="1" applyFont="1" applyFill="1" applyBorder="1">
      <alignment vertical="center"/>
    </xf>
    <xf numFmtId="0" fontId="5" fillId="4" borderId="23" xfId="1" applyFont="1" applyFill="1" applyBorder="1" applyAlignment="1">
      <alignment horizontal="center" vertical="center"/>
    </xf>
    <xf numFmtId="0" fontId="5" fillId="4" borderId="10" xfId="1" applyFont="1" applyFill="1" applyBorder="1" applyAlignment="1">
      <alignment horizontal="center" vertical="center"/>
    </xf>
    <xf numFmtId="177" fontId="5" fillId="4" borderId="43" xfId="2" applyNumberFormat="1" applyFont="1" applyFill="1" applyBorder="1">
      <alignment vertical="center"/>
    </xf>
    <xf numFmtId="177" fontId="5" fillId="4" borderId="47" xfId="2" applyNumberFormat="1" applyFont="1" applyFill="1" applyBorder="1">
      <alignment vertical="center"/>
    </xf>
    <xf numFmtId="177" fontId="5" fillId="4" borderId="45" xfId="2" applyNumberFormat="1" applyFont="1" applyFill="1" applyBorder="1">
      <alignment vertical="center"/>
    </xf>
    <xf numFmtId="177" fontId="5" fillId="4" borderId="32" xfId="2" applyNumberFormat="1" applyFont="1" applyFill="1" applyBorder="1">
      <alignment vertical="center"/>
    </xf>
    <xf numFmtId="177" fontId="5" fillId="4" borderId="15" xfId="2" applyNumberFormat="1" applyFont="1" applyFill="1" applyBorder="1">
      <alignment vertical="center"/>
    </xf>
    <xf numFmtId="177" fontId="5" fillId="4" borderId="22" xfId="2" applyNumberFormat="1" applyFont="1" applyFill="1" applyBorder="1">
      <alignment vertical="center"/>
    </xf>
    <xf numFmtId="177" fontId="5" fillId="4" borderId="53" xfId="2" applyNumberFormat="1" applyFont="1" applyFill="1" applyBorder="1">
      <alignment vertical="center"/>
    </xf>
    <xf numFmtId="177" fontId="5" fillId="4" borderId="57" xfId="2" applyNumberFormat="1" applyFont="1" applyFill="1" applyBorder="1">
      <alignment vertical="center"/>
    </xf>
    <xf numFmtId="177" fontId="5" fillId="4" borderId="55" xfId="2" applyNumberFormat="1" applyFont="1" applyFill="1" applyBorder="1">
      <alignment vertical="center"/>
    </xf>
    <xf numFmtId="177" fontId="5" fillId="4" borderId="63" xfId="2" applyNumberFormat="1" applyFont="1" applyFill="1" applyBorder="1">
      <alignment vertical="center"/>
    </xf>
    <xf numFmtId="177" fontId="5" fillId="4" borderId="67" xfId="2" applyNumberFormat="1" applyFont="1" applyFill="1" applyBorder="1">
      <alignment vertical="center"/>
    </xf>
    <xf numFmtId="177" fontId="5" fillId="4" borderId="65" xfId="2" applyNumberFormat="1" applyFont="1" applyFill="1" applyBorder="1">
      <alignment vertical="center"/>
    </xf>
    <xf numFmtId="177" fontId="5" fillId="4" borderId="23" xfId="2" applyNumberFormat="1" applyFont="1" applyFill="1" applyBorder="1">
      <alignment vertical="center"/>
    </xf>
    <xf numFmtId="177" fontId="5" fillId="4" borderId="36" xfId="2" applyNumberFormat="1" applyFont="1" applyFill="1" applyBorder="1">
      <alignment vertical="center"/>
    </xf>
    <xf numFmtId="177" fontId="5" fillId="4" borderId="10" xfId="2" applyNumberFormat="1" applyFont="1" applyFill="1" applyBorder="1">
      <alignment vertical="center"/>
    </xf>
    <xf numFmtId="177" fontId="5" fillId="4" borderId="29" xfId="2" applyNumberFormat="1" applyFont="1" applyFill="1" applyBorder="1">
      <alignment vertical="center"/>
    </xf>
    <xf numFmtId="177" fontId="5" fillId="4" borderId="71" xfId="2" applyNumberFormat="1" applyFont="1" applyFill="1" applyBorder="1">
      <alignment vertical="center"/>
    </xf>
    <xf numFmtId="177" fontId="5" fillId="4" borderId="27" xfId="2" applyNumberFormat="1" applyFont="1" applyFill="1" applyBorder="1">
      <alignment vertical="center"/>
    </xf>
    <xf numFmtId="0" fontId="5" fillId="4" borderId="9" xfId="1" applyFont="1" applyFill="1" applyBorder="1" applyAlignment="1">
      <alignment horizontal="center" vertical="center"/>
    </xf>
    <xf numFmtId="176" fontId="5" fillId="4" borderId="46" xfId="2" applyNumberFormat="1" applyFont="1" applyFill="1" applyBorder="1">
      <alignment vertical="center"/>
    </xf>
    <xf numFmtId="176" fontId="5" fillId="4" borderId="48" xfId="2" applyNumberFormat="1" applyFont="1" applyFill="1" applyBorder="1">
      <alignment vertical="center"/>
    </xf>
    <xf numFmtId="176" fontId="5" fillId="4" borderId="31" xfId="2" applyNumberFormat="1" applyFont="1" applyFill="1" applyBorder="1">
      <alignment vertical="center"/>
    </xf>
    <xf numFmtId="176" fontId="5" fillId="4" borderId="13" xfId="2" applyNumberFormat="1" applyFont="1" applyFill="1" applyBorder="1">
      <alignment vertical="center"/>
    </xf>
    <xf numFmtId="176" fontId="5" fillId="4" borderId="56" xfId="2" applyNumberFormat="1" applyFont="1" applyFill="1" applyBorder="1">
      <alignment vertical="center"/>
    </xf>
    <xf numFmtId="176" fontId="5" fillId="4" borderId="58" xfId="2" applyNumberFormat="1" applyFont="1" applyFill="1" applyBorder="1">
      <alignment vertical="center"/>
    </xf>
    <xf numFmtId="176" fontId="5" fillId="4" borderId="66" xfId="2" applyNumberFormat="1" applyFont="1" applyFill="1" applyBorder="1">
      <alignment vertical="center"/>
    </xf>
    <xf numFmtId="176" fontId="5" fillId="4" borderId="68" xfId="2" applyNumberFormat="1" applyFont="1" applyFill="1" applyBorder="1">
      <alignment vertical="center"/>
    </xf>
    <xf numFmtId="176" fontId="5" fillId="4" borderId="24" xfId="2" applyNumberFormat="1" applyFont="1" applyFill="1" applyBorder="1">
      <alignment vertical="center"/>
    </xf>
    <xf numFmtId="176" fontId="5" fillId="4" borderId="9" xfId="2" applyNumberFormat="1" applyFont="1" applyFill="1" applyBorder="1">
      <alignment vertical="center"/>
    </xf>
    <xf numFmtId="176" fontId="5" fillId="4" borderId="28" xfId="2" applyNumberFormat="1" applyFont="1" applyFill="1" applyBorder="1">
      <alignment vertical="center"/>
    </xf>
    <xf numFmtId="176" fontId="5" fillId="4" borderId="30" xfId="2" applyNumberFormat="1" applyFont="1" applyFill="1" applyBorder="1">
      <alignment vertical="center"/>
    </xf>
    <xf numFmtId="0" fontId="5" fillId="4" borderId="8" xfId="1" applyFont="1" applyFill="1" applyBorder="1" applyAlignment="1">
      <alignment horizontal="center" vertical="center"/>
    </xf>
    <xf numFmtId="0" fontId="5" fillId="4" borderId="0" xfId="1" applyFont="1" applyFill="1" applyAlignment="1">
      <alignment horizontal="center" vertical="center"/>
    </xf>
    <xf numFmtId="0" fontId="5" fillId="4" borderId="50" xfId="1" applyFont="1" applyFill="1" applyBorder="1" applyAlignment="1">
      <alignment horizontal="center" vertical="center"/>
    </xf>
    <xf numFmtId="49" fontId="5" fillId="4" borderId="46" xfId="1" applyNumberFormat="1" applyFont="1" applyFill="1" applyBorder="1" applyAlignment="1">
      <alignment horizontal="center" vertical="center"/>
    </xf>
    <xf numFmtId="49" fontId="5" fillId="4" borderId="43" xfId="1" applyNumberFormat="1" applyFont="1" applyFill="1" applyBorder="1" applyAlignment="1">
      <alignment horizontal="center" vertical="center"/>
    </xf>
    <xf numFmtId="0" fontId="7" fillId="4" borderId="44" xfId="1" applyFont="1" applyFill="1" applyBorder="1" applyAlignment="1">
      <alignment vertical="center" wrapText="1"/>
    </xf>
    <xf numFmtId="0" fontId="7" fillId="4" borderId="45" xfId="1" applyFont="1" applyFill="1" applyBorder="1" applyAlignment="1">
      <alignment vertical="center" wrapText="1"/>
    </xf>
    <xf numFmtId="0" fontId="7" fillId="4" borderId="47" xfId="1" applyFont="1" applyFill="1" applyBorder="1" applyAlignment="1">
      <alignment vertical="center" wrapText="1"/>
    </xf>
    <xf numFmtId="0" fontId="5" fillId="4" borderId="33" xfId="1" applyFont="1" applyFill="1" applyBorder="1" applyAlignment="1">
      <alignment horizontal="center" vertical="center"/>
    </xf>
    <xf numFmtId="49" fontId="5" fillId="4" borderId="31" xfId="1" applyNumberFormat="1" applyFont="1" applyFill="1" applyBorder="1" applyAlignment="1">
      <alignment horizontal="center" vertical="center"/>
    </xf>
    <xf numFmtId="49" fontId="5" fillId="4" borderId="32" xfId="1" applyNumberFormat="1" applyFont="1" applyFill="1" applyBorder="1" applyAlignment="1">
      <alignment horizontal="center" vertical="center"/>
    </xf>
    <xf numFmtId="0" fontId="7" fillId="4" borderId="12" xfId="1" applyFont="1" applyFill="1" applyBorder="1" applyAlignment="1">
      <alignment vertical="center" wrapText="1"/>
    </xf>
    <xf numFmtId="0" fontId="7" fillId="4" borderId="22" xfId="1" applyFont="1" applyFill="1" applyBorder="1" applyAlignment="1">
      <alignment vertical="center" wrapText="1"/>
    </xf>
    <xf numFmtId="0" fontId="7" fillId="4" borderId="15" xfId="1" applyFont="1" applyFill="1" applyBorder="1" applyAlignment="1">
      <alignment vertical="center" wrapText="1"/>
    </xf>
    <xf numFmtId="0" fontId="5" fillId="4" borderId="60" xfId="1" applyFont="1" applyFill="1" applyBorder="1" applyAlignment="1">
      <alignment horizontal="center" vertical="center"/>
    </xf>
    <xf numFmtId="49" fontId="5" fillId="4" borderId="56" xfId="1" applyNumberFormat="1" applyFont="1" applyFill="1" applyBorder="1" applyAlignment="1">
      <alignment horizontal="center" vertical="center"/>
    </xf>
    <xf numFmtId="49" fontId="5" fillId="4" borderId="53" xfId="1" applyNumberFormat="1" applyFont="1" applyFill="1" applyBorder="1" applyAlignment="1">
      <alignment horizontal="center" vertical="center"/>
    </xf>
    <xf numFmtId="0" fontId="7" fillId="4" borderId="54" xfId="1" applyFont="1" applyFill="1" applyBorder="1" applyAlignment="1">
      <alignment vertical="center" wrapText="1"/>
    </xf>
    <xf numFmtId="0" fontId="7" fillId="4" borderId="55" xfId="1" applyFont="1" applyFill="1" applyBorder="1" applyAlignment="1">
      <alignment vertical="center" wrapText="1"/>
    </xf>
    <xf numFmtId="0" fontId="7" fillId="4" borderId="57" xfId="1" applyFont="1" applyFill="1" applyBorder="1" applyAlignment="1">
      <alignment vertical="center" wrapText="1"/>
    </xf>
    <xf numFmtId="0" fontId="5" fillId="4" borderId="69" xfId="1" applyFont="1" applyFill="1" applyBorder="1" applyAlignment="1">
      <alignment horizontal="center" vertical="center"/>
    </xf>
    <xf numFmtId="49" fontId="5" fillId="4" borderId="66" xfId="1" applyNumberFormat="1" applyFont="1" applyFill="1" applyBorder="1" applyAlignment="1">
      <alignment horizontal="center" vertical="center"/>
    </xf>
    <xf numFmtId="49" fontId="5" fillId="4" borderId="63" xfId="1" applyNumberFormat="1" applyFont="1" applyFill="1" applyBorder="1" applyAlignment="1">
      <alignment horizontal="center" vertical="center"/>
    </xf>
    <xf numFmtId="0" fontId="7" fillId="4" borderId="64" xfId="1" applyFont="1" applyFill="1" applyBorder="1" applyAlignment="1">
      <alignment vertical="center" wrapText="1"/>
    </xf>
    <xf numFmtId="0" fontId="7" fillId="4" borderId="65" xfId="1" applyFont="1" applyFill="1" applyBorder="1" applyAlignment="1">
      <alignment vertical="center" wrapText="1"/>
    </xf>
    <xf numFmtId="0" fontId="7" fillId="4" borderId="67" xfId="1" applyFont="1" applyFill="1" applyBorder="1" applyAlignment="1">
      <alignment vertical="center" wrapText="1"/>
    </xf>
    <xf numFmtId="0" fontId="5" fillId="4" borderId="18" xfId="1" applyFont="1" applyFill="1" applyBorder="1" applyAlignment="1">
      <alignment horizontal="center" vertical="center"/>
    </xf>
    <xf numFmtId="49" fontId="5" fillId="4" borderId="24" xfId="1" applyNumberFormat="1" applyFont="1" applyFill="1" applyBorder="1" applyAlignment="1">
      <alignment horizontal="center" vertical="center"/>
    </xf>
    <xf numFmtId="49" fontId="5" fillId="4" borderId="23" xfId="1" applyNumberFormat="1" applyFont="1" applyFill="1" applyBorder="1" applyAlignment="1">
      <alignment horizontal="center" vertical="center"/>
    </xf>
    <xf numFmtId="0" fontId="7" fillId="4" borderId="0" xfId="1" applyFont="1" applyFill="1" applyAlignment="1">
      <alignment vertical="center" wrapText="1"/>
    </xf>
    <xf numFmtId="0" fontId="7" fillId="4" borderId="10" xfId="1" applyFont="1" applyFill="1" applyBorder="1" applyAlignment="1">
      <alignment vertical="center" wrapText="1"/>
    </xf>
    <xf numFmtId="0" fontId="7" fillId="4" borderId="36" xfId="1" applyFont="1" applyFill="1" applyBorder="1" applyAlignment="1">
      <alignment vertical="center" wrapText="1"/>
    </xf>
    <xf numFmtId="0" fontId="5" fillId="4" borderId="0" xfId="1" applyFont="1" applyFill="1">
      <alignment vertical="center"/>
    </xf>
    <xf numFmtId="0" fontId="5" fillId="4" borderId="83" xfId="1" applyFont="1" applyFill="1" applyBorder="1">
      <alignment vertical="center"/>
    </xf>
    <xf numFmtId="0" fontId="5" fillId="4" borderId="83" xfId="1" applyFont="1" applyFill="1" applyBorder="1" applyAlignment="1">
      <alignment horizontal="center" vertical="center"/>
    </xf>
    <xf numFmtId="0" fontId="5" fillId="4" borderId="81" xfId="1" applyFont="1" applyFill="1" applyBorder="1" applyAlignment="1">
      <alignment horizontal="center" vertical="center"/>
    </xf>
    <xf numFmtId="0" fontId="5" fillId="4" borderId="84" xfId="1" applyFont="1" applyFill="1" applyBorder="1" applyAlignment="1">
      <alignment horizontal="center" vertical="center"/>
    </xf>
    <xf numFmtId="0" fontId="5" fillId="4" borderId="86" xfId="1" applyFont="1" applyFill="1" applyBorder="1" applyAlignment="1">
      <alignment horizontal="center" vertical="center"/>
    </xf>
    <xf numFmtId="0" fontId="5" fillId="4" borderId="59" xfId="1" applyFont="1" applyFill="1" applyBorder="1" applyAlignment="1">
      <alignment horizontal="center" vertical="center"/>
    </xf>
    <xf numFmtId="0" fontId="5" fillId="4" borderId="78" xfId="1" applyFont="1" applyFill="1" applyBorder="1" applyAlignment="1">
      <alignment horizontal="center" vertical="center"/>
    </xf>
    <xf numFmtId="49" fontId="5" fillId="4" borderId="88" xfId="1" applyNumberFormat="1" applyFont="1" applyFill="1" applyBorder="1" applyAlignment="1">
      <alignment horizontal="center" vertical="center"/>
    </xf>
    <xf numFmtId="49" fontId="5" fillId="4" borderId="89" xfId="1" applyNumberFormat="1" applyFont="1" applyFill="1" applyBorder="1" applyAlignment="1">
      <alignment horizontal="center" vertical="center"/>
    </xf>
    <xf numFmtId="0" fontId="7" fillId="4" borderId="49" xfId="1" applyFont="1" applyFill="1" applyBorder="1" applyAlignment="1">
      <alignment vertical="center" wrapText="1"/>
    </xf>
    <xf numFmtId="0" fontId="7" fillId="4" borderId="75" xfId="1" applyFont="1" applyFill="1" applyBorder="1" applyAlignment="1">
      <alignment vertical="center" wrapText="1"/>
    </xf>
    <xf numFmtId="0" fontId="7" fillId="4" borderId="90" xfId="1" applyFont="1" applyFill="1" applyBorder="1" applyAlignment="1">
      <alignment vertical="center" wrapText="1"/>
    </xf>
    <xf numFmtId="0" fontId="5" fillId="4" borderId="85" xfId="1" applyFont="1" applyFill="1" applyBorder="1" applyAlignment="1">
      <alignment horizontal="center" vertical="center"/>
    </xf>
    <xf numFmtId="49" fontId="5" fillId="4" borderId="82" xfId="1" applyNumberFormat="1" applyFont="1" applyFill="1" applyBorder="1" applyAlignment="1">
      <alignment horizontal="center" vertical="center"/>
    </xf>
    <xf numFmtId="49" fontId="5" fillId="4" borderId="83" xfId="1" applyNumberFormat="1" applyFont="1" applyFill="1" applyBorder="1" applyAlignment="1">
      <alignment horizontal="center" vertical="center"/>
    </xf>
    <xf numFmtId="0" fontId="7" fillId="4" borderId="59" xfId="1" applyFont="1" applyFill="1" applyBorder="1" applyAlignment="1">
      <alignment vertical="center" wrapText="1"/>
    </xf>
    <xf numFmtId="0" fontId="7" fillId="4" borderId="81" xfId="1" applyFont="1" applyFill="1" applyBorder="1" applyAlignment="1">
      <alignment vertical="center" wrapText="1"/>
    </xf>
    <xf numFmtId="0" fontId="7" fillId="4" borderId="91" xfId="1" applyFont="1" applyFill="1" applyBorder="1" applyAlignment="1">
      <alignment vertical="center" wrapText="1"/>
    </xf>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17" fillId="4" borderId="12" xfId="1" applyFont="1" applyFill="1" applyBorder="1" applyAlignment="1">
      <alignment horizontal="center" vertical="center"/>
    </xf>
    <xf numFmtId="0" fontId="17" fillId="4" borderId="100" xfId="1" applyFont="1" applyFill="1" applyBorder="1" applyAlignment="1">
      <alignment horizontal="center" vertical="center"/>
    </xf>
    <xf numFmtId="0" fontId="17" fillId="0" borderId="12" xfId="1" applyFont="1" applyBorder="1" applyAlignment="1">
      <alignment horizontal="center" vertical="center"/>
    </xf>
    <xf numFmtId="0" fontId="17" fillId="0" borderId="100" xfId="1" applyFont="1" applyBorder="1" applyAlignment="1">
      <alignment horizontal="center" vertical="center"/>
    </xf>
    <xf numFmtId="0" fontId="17" fillId="4" borderId="102" xfId="1" applyFont="1" applyFill="1" applyBorder="1">
      <alignment vertical="center"/>
    </xf>
    <xf numFmtId="0" fontId="17" fillId="4" borderId="103" xfId="1" applyFont="1" applyFill="1" applyBorder="1">
      <alignment vertical="center"/>
    </xf>
    <xf numFmtId="0" fontId="19" fillId="0" borderId="94" xfId="1" applyFont="1" applyBorder="1">
      <alignment vertical="center"/>
    </xf>
    <xf numFmtId="0" fontId="19" fillId="0" borderId="5" xfId="1" applyFont="1" applyBorder="1" applyAlignment="1">
      <alignment horizontal="center" vertical="center" wrapText="1"/>
    </xf>
    <xf numFmtId="0" fontId="19" fillId="0" borderId="6" xfId="1" applyFont="1" applyBorder="1" applyAlignment="1">
      <alignment horizontal="center" vertical="center" wrapText="1"/>
    </xf>
    <xf numFmtId="0" fontId="19" fillId="4" borderId="12" xfId="1" applyFont="1" applyFill="1" applyBorder="1" applyAlignment="1">
      <alignment horizontal="center" vertical="center"/>
    </xf>
    <xf numFmtId="0" fontId="19" fillId="4" borderId="100" xfId="1" applyFont="1" applyFill="1" applyBorder="1" applyAlignment="1">
      <alignment horizontal="center" vertical="center"/>
    </xf>
    <xf numFmtId="0" fontId="19" fillId="0" borderId="12" xfId="1" applyFont="1" applyBorder="1" applyAlignment="1">
      <alignment horizontal="center" vertical="center"/>
    </xf>
    <xf numFmtId="0" fontId="19" fillId="0" borderId="100" xfId="1" applyFont="1" applyBorder="1" applyAlignment="1">
      <alignment horizontal="center" vertical="center"/>
    </xf>
    <xf numFmtId="0" fontId="19" fillId="4" borderId="102" xfId="1" applyFont="1" applyFill="1" applyBorder="1">
      <alignment vertical="center"/>
    </xf>
    <xf numFmtId="0" fontId="19" fillId="4" borderId="103" xfId="1" applyFont="1" applyFill="1" applyBorder="1">
      <alignment vertical="center"/>
    </xf>
    <xf numFmtId="0" fontId="19" fillId="0" borderId="0" xfId="1" applyFont="1">
      <alignment vertical="center"/>
    </xf>
    <xf numFmtId="0" fontId="17" fillId="4" borderId="20" xfId="1" applyFont="1" applyFill="1" applyBorder="1" applyAlignment="1">
      <alignment horizontal="center" vertical="center"/>
    </xf>
    <xf numFmtId="0" fontId="17" fillId="4" borderId="94" xfId="1" applyFont="1" applyFill="1" applyBorder="1" applyAlignment="1">
      <alignment horizontal="center" vertical="center"/>
    </xf>
    <xf numFmtId="0" fontId="20" fillId="0" borderId="0" xfId="0" applyFont="1">
      <alignment vertical="center"/>
    </xf>
    <xf numFmtId="0" fontId="20" fillId="8" borderId="104" xfId="0" applyFont="1" applyFill="1" applyBorder="1">
      <alignment vertical="center"/>
    </xf>
    <xf numFmtId="0" fontId="20" fillId="8" borderId="105" xfId="0" applyFont="1" applyFill="1" applyBorder="1">
      <alignment vertical="center"/>
    </xf>
    <xf numFmtId="0" fontId="20" fillId="8" borderId="106" xfId="0" applyFont="1" applyFill="1" applyBorder="1">
      <alignment vertical="center"/>
    </xf>
    <xf numFmtId="0" fontId="20" fillId="8" borderId="7" xfId="0" applyFont="1" applyFill="1" applyBorder="1">
      <alignment vertical="center"/>
    </xf>
    <xf numFmtId="0" fontId="20" fillId="8" borderId="0" xfId="0" applyFont="1" applyFill="1">
      <alignment vertical="center"/>
    </xf>
    <xf numFmtId="0" fontId="20" fillId="8" borderId="37" xfId="0" applyFont="1" applyFill="1" applyBorder="1">
      <alignment vertical="center"/>
    </xf>
    <xf numFmtId="0" fontId="20" fillId="8" borderId="18" xfId="0" applyFont="1" applyFill="1" applyBorder="1">
      <alignment vertical="center"/>
    </xf>
    <xf numFmtId="0" fontId="20" fillId="8" borderId="1" xfId="0" applyFont="1" applyFill="1" applyBorder="1">
      <alignment vertical="center"/>
    </xf>
    <xf numFmtId="0" fontId="20" fillId="8" borderId="2" xfId="0" applyFont="1" applyFill="1" applyBorder="1">
      <alignment vertical="center"/>
    </xf>
    <xf numFmtId="0" fontId="20" fillId="8" borderId="35" xfId="0" applyFont="1" applyFill="1" applyBorder="1">
      <alignment vertical="center"/>
    </xf>
    <xf numFmtId="0" fontId="20" fillId="8" borderId="8" xfId="0" applyFont="1" applyFill="1" applyBorder="1">
      <alignment vertical="center"/>
    </xf>
    <xf numFmtId="0" fontId="20" fillId="8" borderId="25" xfId="0" applyFont="1" applyFill="1" applyBorder="1">
      <alignment vertical="center"/>
    </xf>
    <xf numFmtId="0" fontId="20" fillId="8" borderId="26" xfId="0" applyFont="1" applyFill="1" applyBorder="1">
      <alignment vertical="center"/>
    </xf>
    <xf numFmtId="0" fontId="20" fillId="8" borderId="70" xfId="0" applyFont="1" applyFill="1" applyBorder="1">
      <alignment vertical="center"/>
    </xf>
    <xf numFmtId="0" fontId="21" fillId="9" borderId="107" xfId="0" applyFont="1" applyFill="1" applyBorder="1" applyAlignment="1">
      <alignment horizontal="center" vertical="center" shrinkToFit="1"/>
    </xf>
    <xf numFmtId="0" fontId="21" fillId="9" borderId="107" xfId="1" applyFont="1" applyFill="1" applyBorder="1" applyAlignment="1">
      <alignment horizontal="center" vertical="center" shrinkToFit="1"/>
    </xf>
    <xf numFmtId="0" fontId="21" fillId="9" borderId="0" xfId="0" applyFont="1" applyFill="1" applyAlignment="1">
      <alignment horizontal="center" vertical="center" shrinkToFit="1"/>
    </xf>
    <xf numFmtId="0" fontId="21" fillId="0" borderId="0" xfId="0" applyFont="1" applyAlignment="1">
      <alignment vertical="center" shrinkToFit="1"/>
    </xf>
    <xf numFmtId="0" fontId="21" fillId="4" borderId="0" xfId="1" applyFont="1" applyFill="1" applyAlignment="1">
      <alignment vertical="center" shrinkToFit="1"/>
    </xf>
    <xf numFmtId="0" fontId="21" fillId="0" borderId="0" xfId="1" applyFont="1" applyAlignment="1">
      <alignment horizontal="left" vertical="center" shrinkToFit="1"/>
    </xf>
    <xf numFmtId="0" fontId="21" fillId="0" borderId="0" xfId="1" applyFont="1" applyAlignment="1">
      <alignment horizontal="right" vertical="center" shrinkToFit="1"/>
    </xf>
    <xf numFmtId="0" fontId="21" fillId="0" borderId="0" xfId="0" applyFont="1" applyAlignment="1">
      <alignment horizontal="right" vertical="center" shrinkToFit="1"/>
    </xf>
    <xf numFmtId="183" fontId="21" fillId="0" borderId="107" xfId="1" quotePrefix="1" applyNumberFormat="1" applyFont="1" applyBorder="1" applyAlignment="1">
      <alignment horizontal="right" vertical="center" shrinkToFit="1"/>
    </xf>
    <xf numFmtId="0" fontId="21" fillId="0" borderId="107" xfId="1" applyFont="1" applyBorder="1" applyAlignment="1">
      <alignment horizontal="right" vertical="center" shrinkToFit="1"/>
    </xf>
    <xf numFmtId="0" fontId="21" fillId="0" borderId="107" xfId="1" applyFont="1" applyBorder="1" applyAlignment="1">
      <alignment horizontal="left" vertical="center" shrinkToFit="1"/>
    </xf>
    <xf numFmtId="182" fontId="21" fillId="0" borderId="107" xfId="3" applyNumberFormat="1" applyFont="1" applyFill="1" applyBorder="1" applyAlignment="1">
      <alignment vertical="center" shrinkToFit="1"/>
    </xf>
    <xf numFmtId="182" fontId="21" fillId="0" borderId="107" xfId="1" applyNumberFormat="1" applyFont="1" applyBorder="1" applyAlignment="1">
      <alignment vertical="center" shrinkToFit="1"/>
    </xf>
    <xf numFmtId="2" fontId="21" fillId="0" borderId="107" xfId="1" applyNumberFormat="1" applyFont="1" applyBorder="1" applyAlignment="1">
      <alignment horizontal="right" vertical="center" shrinkToFit="1"/>
    </xf>
    <xf numFmtId="49" fontId="21" fillId="0" borderId="107" xfId="1" applyNumberFormat="1" applyFont="1" applyBorder="1" applyAlignment="1">
      <alignment horizontal="right" vertical="center" shrinkToFit="1"/>
    </xf>
    <xf numFmtId="182" fontId="21" fillId="0" borderId="107" xfId="2" applyNumberFormat="1" applyFont="1" applyFill="1" applyBorder="1" applyAlignment="1">
      <alignment vertical="center" shrinkToFit="1"/>
    </xf>
    <xf numFmtId="183" fontId="21" fillId="0" borderId="0" xfId="1" quotePrefix="1" applyNumberFormat="1" applyFont="1" applyAlignment="1">
      <alignment horizontal="right" vertical="center" shrinkToFit="1"/>
    </xf>
    <xf numFmtId="49" fontId="21" fillId="0" borderId="0" xfId="1" applyNumberFormat="1" applyFont="1" applyAlignment="1">
      <alignment horizontal="right" vertical="center" shrinkToFit="1"/>
    </xf>
    <xf numFmtId="182" fontId="21" fillId="0" borderId="0" xfId="2" applyNumberFormat="1" applyFont="1" applyFill="1" applyBorder="1" applyAlignment="1">
      <alignment horizontal="right" vertical="center" shrinkToFit="1"/>
    </xf>
    <xf numFmtId="184" fontId="21" fillId="0" borderId="0" xfId="4" applyNumberFormat="1" applyFont="1" applyFill="1" applyBorder="1" applyAlignment="1">
      <alignment horizontal="right" vertical="center" shrinkToFit="1"/>
    </xf>
    <xf numFmtId="182" fontId="21" fillId="0" borderId="0" xfId="1" applyNumberFormat="1" applyFont="1" applyAlignment="1">
      <alignment horizontal="right" vertical="center" shrinkToFit="1"/>
    </xf>
    <xf numFmtId="38" fontId="21" fillId="0" borderId="0" xfId="3" applyFont="1" applyFill="1" applyBorder="1" applyAlignment="1">
      <alignment horizontal="right" vertical="center" shrinkToFit="1"/>
    </xf>
    <xf numFmtId="182" fontId="21" fillId="0" borderId="0" xfId="2" applyNumberFormat="1" applyFont="1" applyFill="1" applyBorder="1" applyAlignment="1">
      <alignment vertical="center" shrinkToFit="1"/>
    </xf>
    <xf numFmtId="182" fontId="21" fillId="0" borderId="0" xfId="3" applyNumberFormat="1" applyFont="1" applyFill="1" applyBorder="1" applyAlignment="1">
      <alignment horizontal="right" vertical="center" shrinkToFit="1"/>
    </xf>
    <xf numFmtId="182" fontId="21" fillId="0" borderId="0" xfId="3" applyNumberFormat="1" applyFont="1" applyFill="1" applyBorder="1" applyAlignment="1">
      <alignment vertical="center" shrinkToFit="1"/>
    </xf>
    <xf numFmtId="182" fontId="21" fillId="0" borderId="0" xfId="1" applyNumberFormat="1" applyFont="1" applyAlignment="1">
      <alignment vertical="center" shrinkToFit="1"/>
    </xf>
    <xf numFmtId="38" fontId="21" fillId="0" borderId="0" xfId="3" applyFont="1" applyFill="1" applyBorder="1" applyAlignment="1">
      <alignment horizontal="left" vertical="center" shrinkToFit="1"/>
    </xf>
    <xf numFmtId="3" fontId="21" fillId="0" borderId="0" xfId="1" applyNumberFormat="1" applyFont="1" applyAlignment="1">
      <alignment horizontal="right" vertical="center" shrinkToFit="1"/>
    </xf>
    <xf numFmtId="180" fontId="21" fillId="0" borderId="0" xfId="1" applyNumberFormat="1" applyFont="1" applyAlignment="1">
      <alignment horizontal="right" vertical="center" shrinkToFit="1"/>
    </xf>
    <xf numFmtId="181" fontId="21" fillId="0" borderId="0" xfId="1" applyNumberFormat="1" applyFont="1" applyAlignment="1">
      <alignment horizontal="right" vertical="center" shrinkToFit="1"/>
    </xf>
    <xf numFmtId="0" fontId="21" fillId="4" borderId="107" xfId="1" applyFont="1" applyFill="1" applyBorder="1" applyAlignment="1">
      <alignment horizontal="left" vertical="center" shrinkToFit="1"/>
    </xf>
    <xf numFmtId="0" fontId="21" fillId="4" borderId="107" xfId="1" applyFont="1" applyFill="1" applyBorder="1" applyAlignment="1">
      <alignment horizontal="right" vertical="center" shrinkToFit="1"/>
    </xf>
    <xf numFmtId="0" fontId="21" fillId="6" borderId="107" xfId="1" applyFont="1" applyFill="1" applyBorder="1" applyAlignment="1">
      <alignment horizontal="center" vertical="center" shrinkToFit="1"/>
    </xf>
    <xf numFmtId="0" fontId="21" fillId="6" borderId="107" xfId="1" applyFont="1" applyFill="1" applyBorder="1" applyAlignment="1">
      <alignment horizontal="center" vertical="center" wrapText="1" shrinkToFit="1"/>
    </xf>
    <xf numFmtId="0" fontId="21" fillId="4" borderId="107" xfId="1" applyFont="1" applyFill="1" applyBorder="1" applyAlignment="1">
      <alignment horizontal="left" vertical="center" wrapText="1" shrinkToFit="1"/>
    </xf>
    <xf numFmtId="0" fontId="21" fillId="0" borderId="0" xfId="1" applyFont="1" applyAlignment="1">
      <alignment horizontal="left" vertical="center" wrapText="1" shrinkToFit="1"/>
    </xf>
    <xf numFmtId="38" fontId="21" fillId="0" borderId="0" xfId="3" applyFont="1" applyFill="1" applyBorder="1" applyAlignment="1">
      <alignment horizontal="left" vertical="center" wrapText="1" shrinkToFit="1"/>
    </xf>
    <xf numFmtId="0" fontId="21" fillId="0" borderId="0" xfId="0" applyFont="1" applyAlignment="1">
      <alignment horizontal="left" vertical="center" wrapText="1" shrinkToFit="1"/>
    </xf>
    <xf numFmtId="0" fontId="22" fillId="0" borderId="107" xfId="1" applyFont="1" applyBorder="1" applyAlignment="1">
      <alignment horizontal="right" vertical="center" shrinkToFit="1"/>
    </xf>
    <xf numFmtId="0" fontId="23" fillId="9" borderId="107" xfId="1" applyFont="1" applyFill="1" applyBorder="1" applyAlignment="1">
      <alignment horizontal="center" vertical="center" wrapText="1"/>
    </xf>
    <xf numFmtId="0" fontId="20" fillId="0" borderId="8" xfId="0" applyFont="1" applyBorder="1">
      <alignment vertical="center"/>
    </xf>
    <xf numFmtId="183" fontId="21" fillId="2" borderId="107" xfId="1" quotePrefix="1" applyNumberFormat="1" applyFont="1" applyFill="1" applyBorder="1" applyAlignment="1">
      <alignment horizontal="right" vertical="center" shrinkToFit="1"/>
    </xf>
    <xf numFmtId="49" fontId="21" fillId="2" borderId="107" xfId="1" applyNumberFormat="1" applyFont="1" applyFill="1" applyBorder="1" applyAlignment="1">
      <alignment horizontal="right" vertical="center" shrinkToFit="1"/>
    </xf>
    <xf numFmtId="0" fontId="21" fillId="2" borderId="107" xfId="1" applyFont="1" applyFill="1" applyBorder="1" applyAlignment="1">
      <alignment horizontal="left" vertical="center" shrinkToFit="1"/>
    </xf>
    <xf numFmtId="185" fontId="21" fillId="2" borderId="107" xfId="2" applyNumberFormat="1" applyFont="1" applyFill="1" applyBorder="1" applyAlignment="1">
      <alignment horizontal="right" vertical="center" shrinkToFit="1"/>
    </xf>
    <xf numFmtId="185" fontId="21" fillId="2" borderId="107" xfId="3" applyNumberFormat="1" applyFont="1" applyFill="1" applyBorder="1" applyAlignment="1">
      <alignment horizontal="right" vertical="center" shrinkToFit="1"/>
    </xf>
    <xf numFmtId="184" fontId="21" fillId="2" borderId="107" xfId="4" applyNumberFormat="1" applyFont="1" applyFill="1" applyBorder="1" applyAlignment="1">
      <alignment horizontal="right" vertical="center" shrinkToFit="1"/>
    </xf>
    <xf numFmtId="185" fontId="21" fillId="2" borderId="107" xfId="1" applyNumberFormat="1" applyFont="1" applyFill="1" applyBorder="1" applyAlignment="1">
      <alignment horizontal="right" vertical="center" shrinkToFit="1"/>
    </xf>
    <xf numFmtId="0" fontId="21" fillId="2" borderId="107" xfId="1" applyFont="1" applyFill="1" applyBorder="1" applyAlignment="1">
      <alignment horizontal="right" vertical="center" shrinkToFit="1"/>
    </xf>
    <xf numFmtId="185" fontId="21" fillId="0" borderId="107" xfId="3" applyNumberFormat="1" applyFont="1" applyFill="1" applyBorder="1" applyAlignment="1">
      <alignment horizontal="right" vertical="center" shrinkToFit="1"/>
    </xf>
    <xf numFmtId="184" fontId="21" fillId="0" borderId="107" xfId="4" applyNumberFormat="1" applyFont="1" applyFill="1" applyBorder="1" applyAlignment="1">
      <alignment horizontal="right" vertical="center" shrinkToFit="1"/>
    </xf>
    <xf numFmtId="185" fontId="21" fillId="0" borderId="107" xfId="2" applyNumberFormat="1" applyFont="1" applyFill="1" applyBorder="1" applyAlignment="1">
      <alignment horizontal="right" vertical="center" shrinkToFit="1"/>
    </xf>
    <xf numFmtId="185" fontId="21" fillId="0" borderId="107" xfId="1" applyNumberFormat="1" applyFont="1" applyBorder="1" applyAlignment="1">
      <alignment horizontal="right" vertical="center" shrinkToFit="1"/>
    </xf>
    <xf numFmtId="0" fontId="21" fillId="0" borderId="107" xfId="1" applyFont="1" applyBorder="1" applyAlignment="1">
      <alignment horizontal="left" vertical="center" wrapText="1" shrinkToFit="1"/>
    </xf>
    <xf numFmtId="0" fontId="21" fillId="10" borderId="107" xfId="1" applyFont="1" applyFill="1" applyBorder="1" applyAlignment="1">
      <alignment horizontal="right" vertical="center" shrinkToFit="1"/>
    </xf>
    <xf numFmtId="0" fontId="21" fillId="0" borderId="107" xfId="1" applyFont="1" applyBorder="1" applyAlignment="1">
      <alignment horizontal="left" vertical="center" wrapText="1"/>
    </xf>
    <xf numFmtId="49" fontId="15" fillId="0" borderId="101" xfId="1" applyNumberFormat="1" applyFont="1" applyBorder="1" applyAlignment="1">
      <alignment horizontal="center" vertical="center"/>
    </xf>
    <xf numFmtId="49" fontId="15" fillId="0" borderId="102" xfId="1" applyNumberFormat="1" applyFont="1" applyBorder="1" applyAlignment="1">
      <alignment horizontal="center" vertical="center"/>
    </xf>
    <xf numFmtId="0" fontId="11" fillId="0" borderId="101" xfId="1" applyFont="1" applyBorder="1" applyAlignment="1">
      <alignment horizontal="center" vertical="center"/>
    </xf>
    <xf numFmtId="0" fontId="11" fillId="0" borderId="102" xfId="1" applyFont="1" applyBorder="1" applyAlignment="1">
      <alignment horizontal="center" vertical="center"/>
    </xf>
    <xf numFmtId="0" fontId="5" fillId="0" borderId="38"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5" fillId="0" borderId="90" xfId="1" applyFont="1" applyBorder="1" applyAlignment="1">
      <alignment horizontal="center" vertical="center" wrapText="1"/>
    </xf>
    <xf numFmtId="0" fontId="5" fillId="0" borderId="92"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8" xfId="1" applyFont="1" applyBorder="1" applyAlignment="1">
      <alignment horizontal="center" vertical="center"/>
    </xf>
    <xf numFmtId="0" fontId="8" fillId="0" borderId="38" xfId="1" applyFont="1" applyBorder="1" applyAlignment="1">
      <alignment horizontal="center" vertical="center" wrapText="1"/>
    </xf>
    <xf numFmtId="0" fontId="8" fillId="0" borderId="39" xfId="1" applyFont="1" applyBorder="1" applyAlignment="1">
      <alignment horizontal="center" vertical="center"/>
    </xf>
    <xf numFmtId="0" fontId="5" fillId="0" borderId="75" xfId="1" applyFont="1" applyBorder="1" applyAlignment="1">
      <alignment horizontal="center" vertical="center" wrapText="1"/>
    </xf>
    <xf numFmtId="0" fontId="5" fillId="0" borderId="10" xfId="1" applyFont="1" applyBorder="1" applyAlignment="1">
      <alignment horizontal="center" vertical="center"/>
    </xf>
    <xf numFmtId="0" fontId="5" fillId="0" borderId="81" xfId="1" applyFont="1" applyBorder="1" applyAlignment="1">
      <alignment horizontal="center" vertical="center"/>
    </xf>
    <xf numFmtId="0" fontId="5" fillId="4" borderId="14" xfId="1" applyFont="1" applyFill="1" applyBorder="1" applyAlignment="1">
      <alignment horizontal="center" vertical="center"/>
    </xf>
    <xf numFmtId="0" fontId="5" fillId="4" borderId="23" xfId="1" applyFont="1" applyFill="1" applyBorder="1" applyAlignment="1">
      <alignment horizontal="center" vertical="center"/>
    </xf>
    <xf numFmtId="0" fontId="5" fillId="4" borderId="17" xfId="1" applyFont="1" applyFill="1" applyBorder="1" applyAlignment="1">
      <alignment horizontal="center" vertical="center"/>
    </xf>
    <xf numFmtId="0" fontId="5" fillId="4" borderId="24" xfId="1" applyFont="1" applyFill="1" applyBorder="1" applyAlignment="1">
      <alignment horizontal="center" vertical="center"/>
    </xf>
    <xf numFmtId="0" fontId="5" fillId="4" borderId="14" xfId="1" applyFont="1" applyFill="1" applyBorder="1" applyAlignment="1">
      <alignment horizontal="center" vertical="center" wrapText="1"/>
    </xf>
    <xf numFmtId="0" fontId="5" fillId="4" borderId="23"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5" fillId="4" borderId="6" xfId="1" applyFont="1" applyFill="1" applyBorder="1" applyAlignment="1">
      <alignment horizontal="center" vertical="center" wrapText="1"/>
    </xf>
    <xf numFmtId="0" fontId="5" fillId="4" borderId="19" xfId="1" applyFont="1" applyFill="1" applyBorder="1" applyAlignment="1">
      <alignment horizontal="center" vertical="center" wrapText="1"/>
    </xf>
    <xf numFmtId="0" fontId="5" fillId="4" borderId="20" xfId="1" applyFont="1" applyFill="1" applyBorder="1" applyAlignment="1">
      <alignment horizontal="center" vertical="center" wrapText="1"/>
    </xf>
    <xf numFmtId="0" fontId="5" fillId="4" borderId="21" xfId="1" applyFont="1" applyFill="1" applyBorder="1" applyAlignment="1">
      <alignment horizontal="center" vertical="center" wrapText="1"/>
    </xf>
    <xf numFmtId="0" fontId="5" fillId="4" borderId="8" xfId="1" applyFont="1" applyFill="1" applyBorder="1" applyAlignment="1">
      <alignment horizontal="center" vertical="center" wrapText="1"/>
    </xf>
    <xf numFmtId="0" fontId="5" fillId="4" borderId="0" xfId="1" applyFont="1" applyFill="1" applyAlignment="1">
      <alignment horizontal="center" vertical="center" wrapText="1"/>
    </xf>
    <xf numFmtId="0" fontId="5" fillId="4" borderId="9"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0"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3" xfId="1" applyFont="1" applyFill="1" applyBorder="1" applyAlignment="1">
      <alignment horizontal="center" vertical="center" wrapText="1"/>
    </xf>
    <xf numFmtId="0" fontId="5" fillId="0" borderId="14" xfId="1" applyFont="1" applyBorder="1" applyAlignment="1">
      <alignment horizontal="center" wrapText="1"/>
    </xf>
    <xf numFmtId="0" fontId="5" fillId="0" borderId="23" xfId="1" applyFont="1" applyBorder="1" applyAlignment="1">
      <alignment horizontal="center" wrapText="1"/>
    </xf>
    <xf numFmtId="0" fontId="5" fillId="4" borderId="22" xfId="1" applyFont="1" applyFill="1" applyBorder="1" applyAlignment="1">
      <alignment horizontal="center" vertical="center" wrapText="1"/>
    </xf>
    <xf numFmtId="0" fontId="5" fillId="0" borderId="17" xfId="1" applyFont="1" applyBorder="1" applyAlignment="1">
      <alignment horizontal="center" vertical="center"/>
    </xf>
    <xf numFmtId="0" fontId="5" fillId="0" borderId="24" xfId="1" applyFont="1" applyBorder="1" applyAlignment="1">
      <alignment horizontal="center" vertical="center"/>
    </xf>
    <xf numFmtId="0" fontId="5" fillId="0" borderId="14" xfId="1" applyFont="1" applyBorder="1" applyAlignment="1">
      <alignment horizontal="center" vertical="center"/>
    </xf>
    <xf numFmtId="0" fontId="5" fillId="0" borderId="23" xfId="1" applyFont="1" applyBorder="1" applyAlignment="1">
      <alignment horizontal="center" vertical="center"/>
    </xf>
    <xf numFmtId="0" fontId="5" fillId="0" borderId="14" xfId="1" applyFont="1" applyBorder="1" applyAlignment="1">
      <alignment horizontal="center" vertical="center" wrapText="1"/>
    </xf>
    <xf numFmtId="0" fontId="5" fillId="0" borderId="23" xfId="1" applyFont="1" applyBorder="1" applyAlignment="1">
      <alignment horizontal="center" vertical="center" wrapText="1"/>
    </xf>
    <xf numFmtId="0" fontId="5" fillId="4" borderId="14" xfId="1" applyFont="1" applyFill="1" applyBorder="1" applyAlignment="1">
      <alignment horizontal="center" wrapText="1"/>
    </xf>
    <xf numFmtId="0" fontId="5" fillId="4" borderId="23" xfId="1" applyFont="1" applyFill="1" applyBorder="1" applyAlignment="1">
      <alignment horizontal="center" wrapText="1"/>
    </xf>
    <xf numFmtId="0" fontId="5" fillId="4" borderId="15" xfId="1" applyFont="1" applyFill="1" applyBorder="1" applyAlignment="1">
      <alignment horizontal="center" vertical="center"/>
    </xf>
    <xf numFmtId="0" fontId="5" fillId="4" borderId="13" xfId="1" applyFont="1" applyFill="1" applyBorder="1" applyAlignment="1">
      <alignment horizontal="center" vertical="center"/>
    </xf>
    <xf numFmtId="0" fontId="5" fillId="4" borderId="16" xfId="1" applyFont="1" applyFill="1" applyBorder="1" applyAlignment="1">
      <alignment horizontal="center" vertical="center" wrapText="1" shrinkToFit="1"/>
    </xf>
    <xf numFmtId="0" fontId="5" fillId="4" borderId="10" xfId="1" applyFont="1" applyFill="1" applyBorder="1" applyAlignment="1">
      <alignment horizontal="center" vertical="center" wrapText="1" shrinkToFit="1"/>
    </xf>
    <xf numFmtId="0" fontId="5" fillId="0" borderId="17" xfId="1" applyFont="1" applyBorder="1" applyAlignment="1">
      <alignment horizontal="center" vertical="center" wrapText="1"/>
    </xf>
    <xf numFmtId="0" fontId="5" fillId="0" borderId="24" xfId="1" applyFont="1" applyBorder="1" applyAlignment="1">
      <alignment horizontal="center" vertical="center" wrapText="1"/>
    </xf>
    <xf numFmtId="0" fontId="6" fillId="4" borderId="7" xfId="1" applyFont="1" applyFill="1" applyBorder="1" applyAlignment="1">
      <alignment vertical="center" wrapText="1" shrinkToFit="1"/>
    </xf>
    <xf numFmtId="0" fontId="6" fillId="4" borderId="18" xfId="1" applyFont="1" applyFill="1" applyBorder="1" applyAlignment="1">
      <alignment vertical="center" wrapText="1" shrinkToFit="1"/>
    </xf>
    <xf numFmtId="0" fontId="2" fillId="0" borderId="0" xfId="1" applyFont="1" applyAlignment="1">
      <alignment horizontal="center"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8" xfId="1" applyFont="1" applyBorder="1" applyAlignment="1">
      <alignment horizontal="center"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4" borderId="11" xfId="1" applyFont="1" applyFill="1" applyBorder="1" applyAlignment="1">
      <alignment horizontal="center" vertical="center"/>
    </xf>
    <xf numFmtId="0" fontId="5" fillId="4" borderId="12" xfId="1" applyFont="1" applyFill="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6"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76" xfId="1" applyFont="1" applyBorder="1" applyAlignment="1">
      <alignment horizontal="center" vertical="center"/>
    </xf>
    <xf numFmtId="0" fontId="5" fillId="0" borderId="44" xfId="1" applyFont="1" applyBorder="1" applyAlignment="1">
      <alignment horizontal="center" vertical="center"/>
    </xf>
    <xf numFmtId="0" fontId="5" fillId="4" borderId="82" xfId="1" applyFont="1" applyFill="1" applyBorder="1" applyAlignment="1">
      <alignment horizontal="center" vertical="center"/>
    </xf>
    <xf numFmtId="0" fontId="5" fillId="4" borderId="83" xfId="1" applyFont="1" applyFill="1" applyBorder="1" applyAlignment="1">
      <alignment horizontal="center" vertical="center" wrapText="1"/>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70" xfId="1" applyFont="1" applyBorder="1" applyAlignment="1">
      <alignment horizontal="center" vertical="center"/>
    </xf>
    <xf numFmtId="0" fontId="5" fillId="0" borderId="73" xfId="1" applyFont="1" applyBorder="1" applyAlignment="1">
      <alignment horizontal="center" vertical="center" wrapText="1"/>
    </xf>
    <xf numFmtId="0" fontId="5" fillId="0" borderId="49" xfId="1" applyFont="1" applyBorder="1" applyAlignment="1">
      <alignment horizontal="center" vertical="center"/>
    </xf>
    <xf numFmtId="0" fontId="5" fillId="0" borderId="74" xfId="1" applyFont="1" applyBorder="1" applyAlignment="1">
      <alignment horizontal="center" vertical="center"/>
    </xf>
    <xf numFmtId="0" fontId="5" fillId="0" borderId="79" xfId="1" applyFont="1" applyBorder="1" applyAlignment="1">
      <alignment horizontal="center" vertical="center"/>
    </xf>
    <xf numFmtId="0" fontId="5" fillId="0" borderId="77" xfId="1" applyFont="1" applyBorder="1" applyAlignment="1">
      <alignment horizontal="center" vertical="center"/>
    </xf>
    <xf numFmtId="0" fontId="5" fillId="4" borderId="83" xfId="1" applyFont="1" applyFill="1" applyBorder="1" applyAlignment="1">
      <alignment horizontal="center" vertical="center"/>
    </xf>
    <xf numFmtId="0" fontId="8" fillId="0" borderId="40" xfId="1" applyFont="1" applyBorder="1" applyAlignment="1">
      <alignment horizontal="center" vertical="center"/>
    </xf>
    <xf numFmtId="0" fontId="5" fillId="0" borderId="82" xfId="1" applyFont="1" applyBorder="1" applyAlignment="1">
      <alignment horizontal="center" vertical="center"/>
    </xf>
    <xf numFmtId="0" fontId="5" fillId="0" borderId="83" xfId="1" applyFont="1" applyBorder="1" applyAlignment="1">
      <alignment horizontal="center" vertical="center"/>
    </xf>
    <xf numFmtId="0" fontId="5" fillId="0" borderId="83" xfId="1" applyFont="1" applyBorder="1" applyAlignment="1">
      <alignment horizontal="center" vertical="center" wrapText="1"/>
    </xf>
    <xf numFmtId="0" fontId="6" fillId="4" borderId="78" xfId="1" applyFont="1" applyFill="1" applyBorder="1" applyAlignment="1">
      <alignment vertical="center" wrapText="1" shrinkToFit="1"/>
    </xf>
    <xf numFmtId="0" fontId="6" fillId="4" borderId="85" xfId="1" applyFont="1" applyFill="1" applyBorder="1" applyAlignment="1">
      <alignment vertical="center" wrapText="1" shrinkToFit="1"/>
    </xf>
    <xf numFmtId="0" fontId="5" fillId="4" borderId="76" xfId="1" applyFont="1" applyFill="1" applyBorder="1" applyAlignment="1">
      <alignment horizontal="center" vertical="center" wrapText="1"/>
    </xf>
    <xf numFmtId="0" fontId="5" fillId="4" borderId="44" xfId="1" applyFont="1" applyFill="1" applyBorder="1" applyAlignment="1">
      <alignment horizontal="center" vertical="center" wrapText="1"/>
    </xf>
    <xf numFmtId="0" fontId="5" fillId="4" borderId="77" xfId="1" applyFont="1" applyFill="1" applyBorder="1" applyAlignment="1">
      <alignment horizontal="center" vertical="center" wrapText="1"/>
    </xf>
    <xf numFmtId="0" fontId="5" fillId="0" borderId="61" xfId="1" applyFont="1" applyBorder="1" applyAlignment="1">
      <alignment horizontal="center" vertical="center" wrapText="1"/>
    </xf>
  </cellXfs>
  <cellStyles count="5">
    <cellStyle name="パーセント" xfId="4" builtinId="5"/>
    <cellStyle name="桁区切り" xfId="3" builtinId="6"/>
    <cellStyle name="桁区切り 2" xfId="2"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36</xdr:col>
      <xdr:colOff>161926</xdr:colOff>
      <xdr:row>0</xdr:row>
      <xdr:rowOff>76200</xdr:rowOff>
    </xdr:from>
    <xdr:to>
      <xdr:col>37</xdr:col>
      <xdr:colOff>1533525</xdr:colOff>
      <xdr:row>1</xdr:row>
      <xdr:rowOff>180975</xdr:rowOff>
    </xdr:to>
    <xdr:sp macro="" textlink="">
      <xdr:nvSpPr>
        <xdr:cNvPr id="2" name="正方形/長方形 1">
          <a:extLst>
            <a:ext uri="{FF2B5EF4-FFF2-40B4-BE49-F238E27FC236}">
              <a16:creationId xmlns:a16="http://schemas.microsoft.com/office/drawing/2014/main" id="{9FC628FD-8B9A-4A82-9CBF-6ADE5E19F3A9}"/>
            </a:ext>
          </a:extLst>
        </xdr:cNvPr>
        <xdr:cNvSpPr/>
      </xdr:nvSpPr>
      <xdr:spPr>
        <a:xfrm>
          <a:off x="14678026" y="76200"/>
          <a:ext cx="3057524" cy="361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latin typeface="BIZ UDPゴシック" panose="020B0400000000000000" pitchFamily="50" charset="-128"/>
              <a:ea typeface="BIZ UDPゴシック" panose="020B0400000000000000" pitchFamily="50" charset="-128"/>
            </a:rPr>
            <a:t>記載なしの場合は　</a:t>
          </a:r>
          <a:r>
            <a:rPr kumimoji="1" lang="en-US" altLang="ja-JP" sz="1100" b="0">
              <a:latin typeface="BIZ UDPゴシック" panose="020B0400000000000000" pitchFamily="50" charset="-128"/>
              <a:ea typeface="BIZ UDPゴシック" panose="020B0400000000000000" pitchFamily="50" charset="-128"/>
            </a:rPr>
            <a:t>-</a:t>
          </a:r>
          <a:r>
            <a:rPr kumimoji="1" lang="ja-JP" altLang="en-US" sz="1100" b="0">
              <a:latin typeface="BIZ UDPゴシック" panose="020B0400000000000000" pitchFamily="50" charset="-128"/>
              <a:ea typeface="BIZ UDPゴシック" panose="020B0400000000000000" pitchFamily="50" charset="-128"/>
            </a:rPr>
            <a:t>　を入力してください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AP45"/>
  <sheetViews>
    <sheetView zoomScaleNormal="100" workbookViewId="0">
      <pane xSplit="6" ySplit="3" topLeftCell="AJ4" activePane="bottomRight" state="frozen"/>
      <selection activeCell="AK5" sqref="AK5:AP7"/>
      <selection pane="topRight" activeCell="AK5" sqref="AK5:AP7"/>
      <selection pane="bottomLeft" activeCell="AK5" sqref="AK5:AP7"/>
      <selection pane="bottomRight" activeCell="AK5" sqref="AK5:AP7"/>
    </sheetView>
  </sheetViews>
  <sheetFormatPr defaultColWidth="9" defaultRowHeight="40.5" customHeight="1" x14ac:dyDescent="0.15"/>
  <cols>
    <col min="1" max="5" width="2.25" style="91" customWidth="1"/>
    <col min="6" max="6" width="26" style="90" customWidth="1"/>
    <col min="7" max="8" width="9.625" style="91" customWidth="1"/>
    <col min="9" max="9" width="12.375" style="90" customWidth="1"/>
    <col min="10" max="10" width="9.875" style="90" customWidth="1"/>
    <col min="11" max="11" width="10.375" style="90" customWidth="1"/>
    <col min="12" max="12" width="9.5" style="90" bestFit="1" customWidth="1"/>
    <col min="13" max="13" width="10.875" style="170" hidden="1" customWidth="1"/>
    <col min="14" max="14" width="14" style="90" bestFit="1" customWidth="1"/>
    <col min="15" max="16" width="15.625" style="90" bestFit="1" customWidth="1"/>
    <col min="17" max="17" width="15.125" style="170" hidden="1" customWidth="1"/>
    <col min="18" max="19" width="16.25" style="170" hidden="1" customWidth="1"/>
    <col min="20" max="20" width="14" style="170" hidden="1" customWidth="1"/>
    <col min="21" max="22" width="15.625" style="170" hidden="1" customWidth="1"/>
    <col min="23" max="23" width="15.25" style="170" hidden="1" customWidth="1"/>
    <col min="24" max="24" width="9.5" style="170" hidden="1" customWidth="1"/>
    <col min="25" max="25" width="12.5" style="170" hidden="1" customWidth="1"/>
    <col min="26" max="26" width="14" style="90" bestFit="1" customWidth="1"/>
    <col min="27" max="28" width="15.625" style="170" hidden="1" customWidth="1"/>
    <col min="29" max="30" width="16.25" style="170" hidden="1" customWidth="1"/>
    <col min="31" max="32" width="14" style="170" hidden="1" customWidth="1"/>
    <col min="33" max="33" width="12.875" style="170" hidden="1" customWidth="1"/>
    <col min="34" max="34" width="12.375" style="170" hidden="1" customWidth="1"/>
    <col min="35" max="35" width="16.75" style="90" bestFit="1" customWidth="1"/>
    <col min="36" max="36" width="15.875" style="320" bestFit="1" customWidth="1"/>
    <col min="37" max="37" width="22.125" style="320" bestFit="1" customWidth="1"/>
    <col min="38" max="38" width="26.25" style="320" bestFit="1" customWidth="1"/>
    <col min="39" max="42" width="11.875" style="320" bestFit="1" customWidth="1"/>
    <col min="43" max="16384" width="9" style="152"/>
  </cols>
  <sheetData>
    <row r="1" spans="1:42" ht="20.25" x14ac:dyDescent="0.15">
      <c r="A1" s="173" t="s">
        <v>149</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80"/>
      <c r="AK1" s="180"/>
      <c r="AL1" s="180"/>
      <c r="AM1" s="180"/>
      <c r="AN1" s="180"/>
      <c r="AO1" s="180"/>
      <c r="AP1" s="180"/>
    </row>
    <row r="2" spans="1:42" ht="17.25" x14ac:dyDescent="0.15">
      <c r="A2" s="174" t="s">
        <v>150</v>
      </c>
      <c r="B2" s="175"/>
      <c r="C2" s="175"/>
      <c r="D2" s="176"/>
      <c r="E2" s="176"/>
      <c r="F2" s="176"/>
      <c r="G2" s="177" t="s">
        <v>199</v>
      </c>
      <c r="H2" s="178"/>
      <c r="I2" s="179"/>
      <c r="J2" s="179"/>
      <c r="K2" s="179"/>
      <c r="L2" s="179"/>
      <c r="M2" s="179"/>
      <c r="N2" s="179"/>
      <c r="O2" s="179"/>
      <c r="P2" s="179"/>
      <c r="Q2" s="180"/>
      <c r="R2" s="180"/>
      <c r="S2" s="180"/>
      <c r="T2" s="180"/>
      <c r="U2" s="180"/>
      <c r="V2" s="180"/>
      <c r="W2" s="180"/>
      <c r="X2" s="180"/>
      <c r="Y2" s="180"/>
      <c r="Z2" s="180"/>
      <c r="AA2" s="180"/>
      <c r="AB2" s="180"/>
      <c r="AC2" s="180"/>
      <c r="AD2" s="180"/>
      <c r="AE2" s="180"/>
      <c r="AF2" s="180"/>
      <c r="AG2" s="180"/>
      <c r="AH2" s="180"/>
      <c r="AI2" s="174"/>
      <c r="AJ2" s="180"/>
      <c r="AK2" s="180"/>
      <c r="AL2" s="180"/>
      <c r="AM2" s="180"/>
      <c r="AN2" s="180"/>
      <c r="AO2" s="180"/>
      <c r="AP2" s="180"/>
    </row>
    <row r="3" spans="1:42" ht="40.5" customHeight="1" x14ac:dyDescent="0.15">
      <c r="A3" s="181" t="s">
        <v>151</v>
      </c>
      <c r="B3" s="182" t="s">
        <v>152</v>
      </c>
      <c r="C3" s="182" t="s">
        <v>153</v>
      </c>
      <c r="D3" s="183" t="s">
        <v>154</v>
      </c>
      <c r="E3" s="183" t="s">
        <v>155</v>
      </c>
      <c r="F3" s="183" t="s">
        <v>156</v>
      </c>
      <c r="G3" s="182" t="s">
        <v>157</v>
      </c>
      <c r="H3" s="182" t="s">
        <v>158</v>
      </c>
      <c r="I3" s="183" t="s">
        <v>159</v>
      </c>
      <c r="J3" s="183" t="s">
        <v>160</v>
      </c>
      <c r="K3" s="182" t="s">
        <v>161</v>
      </c>
      <c r="L3" s="183" t="s">
        <v>162</v>
      </c>
      <c r="M3" s="184" t="s">
        <v>172</v>
      </c>
      <c r="N3" s="182" t="s">
        <v>168</v>
      </c>
      <c r="O3" s="182" t="s">
        <v>196</v>
      </c>
      <c r="P3" s="182" t="s">
        <v>197</v>
      </c>
      <c r="Q3" s="185" t="s">
        <v>180</v>
      </c>
      <c r="R3" s="185" t="s">
        <v>181</v>
      </c>
      <c r="S3" s="185" t="s">
        <v>182</v>
      </c>
      <c r="T3" s="185" t="s">
        <v>183</v>
      </c>
      <c r="U3" s="185" t="s">
        <v>173</v>
      </c>
      <c r="V3" s="185" t="s">
        <v>174</v>
      </c>
      <c r="W3" s="185" t="s">
        <v>175</v>
      </c>
      <c r="X3" s="185" t="s">
        <v>176</v>
      </c>
      <c r="Y3" s="185" t="s">
        <v>177</v>
      </c>
      <c r="Z3" s="182" t="s">
        <v>169</v>
      </c>
      <c r="AA3" s="184" t="s">
        <v>184</v>
      </c>
      <c r="AB3" s="185" t="s">
        <v>185</v>
      </c>
      <c r="AC3" s="185" t="s">
        <v>186</v>
      </c>
      <c r="AD3" s="185" t="s">
        <v>187</v>
      </c>
      <c r="AE3" s="185" t="s">
        <v>188</v>
      </c>
      <c r="AF3" s="185" t="s">
        <v>189</v>
      </c>
      <c r="AG3" s="185" t="s">
        <v>192</v>
      </c>
      <c r="AH3" s="185" t="s">
        <v>191</v>
      </c>
      <c r="AI3" s="182" t="s">
        <v>178</v>
      </c>
      <c r="AJ3" s="303" t="s">
        <v>163</v>
      </c>
      <c r="AK3" s="303" t="s">
        <v>198</v>
      </c>
      <c r="AL3" s="303" t="s">
        <v>194</v>
      </c>
      <c r="AM3" s="303" t="s">
        <v>164</v>
      </c>
      <c r="AN3" s="303" t="s">
        <v>165</v>
      </c>
      <c r="AO3" s="303" t="s">
        <v>166</v>
      </c>
      <c r="AP3" s="304" t="s">
        <v>167</v>
      </c>
    </row>
    <row r="4" spans="1:42" ht="24" customHeight="1" thickBot="1" x14ac:dyDescent="0.2">
      <c r="A4" s="186" t="s">
        <v>37</v>
      </c>
      <c r="B4" s="187" t="s">
        <v>38</v>
      </c>
      <c r="C4" s="187" t="s">
        <v>38</v>
      </c>
      <c r="D4" s="187" t="s">
        <v>38</v>
      </c>
      <c r="E4" s="187" t="s">
        <v>38</v>
      </c>
      <c r="F4" s="188" t="s">
        <v>39</v>
      </c>
      <c r="G4" s="189" t="s">
        <v>38</v>
      </c>
      <c r="H4" s="189"/>
      <c r="I4" s="190">
        <v>0</v>
      </c>
      <c r="J4" s="190">
        <v>0</v>
      </c>
      <c r="K4" s="190">
        <v>0</v>
      </c>
      <c r="L4" s="190">
        <v>0</v>
      </c>
      <c r="M4" s="190">
        <v>0</v>
      </c>
      <c r="N4" s="190">
        <v>0</v>
      </c>
      <c r="O4" s="190">
        <v>0</v>
      </c>
      <c r="P4" s="190">
        <v>0</v>
      </c>
      <c r="Q4" s="190">
        <v>0</v>
      </c>
      <c r="R4" s="191" t="s">
        <v>38</v>
      </c>
      <c r="S4" s="191" t="s">
        <v>38</v>
      </c>
      <c r="T4" s="191">
        <v>0</v>
      </c>
      <c r="U4" s="190">
        <v>30000</v>
      </c>
      <c r="V4" s="190">
        <v>0</v>
      </c>
      <c r="W4" s="190">
        <v>0</v>
      </c>
      <c r="X4" s="190">
        <v>30000</v>
      </c>
      <c r="Y4" s="190">
        <v>30000</v>
      </c>
      <c r="Z4" s="190">
        <v>30000</v>
      </c>
      <c r="AA4" s="190">
        <v>0</v>
      </c>
      <c r="AB4" s="190">
        <v>0</v>
      </c>
      <c r="AC4" s="191">
        <v>100</v>
      </c>
      <c r="AD4" s="191">
        <v>100</v>
      </c>
      <c r="AE4" s="191">
        <v>1.9366865908249008E-2</v>
      </c>
      <c r="AF4" s="190">
        <v>-30000</v>
      </c>
      <c r="AG4" s="191" t="s">
        <v>179</v>
      </c>
      <c r="AH4" s="191">
        <v>-1.9366865908249008E-2</v>
      </c>
      <c r="AI4" s="190">
        <v>-30000</v>
      </c>
      <c r="AJ4" s="321"/>
      <c r="AK4" s="305"/>
      <c r="AL4" s="305"/>
      <c r="AM4" s="305"/>
      <c r="AN4" s="305"/>
      <c r="AO4" s="305"/>
      <c r="AP4" s="306"/>
    </row>
    <row r="5" spans="1:42" ht="24" customHeight="1" thickBot="1" x14ac:dyDescent="0.2">
      <c r="A5" s="194" t="s">
        <v>37</v>
      </c>
      <c r="B5" s="195" t="s">
        <v>40</v>
      </c>
      <c r="C5" s="195" t="s">
        <v>40</v>
      </c>
      <c r="D5" s="195" t="s">
        <v>40</v>
      </c>
      <c r="E5" s="195" t="s">
        <v>44</v>
      </c>
      <c r="F5" s="196" t="s">
        <v>45</v>
      </c>
      <c r="G5" s="197" t="s">
        <v>46</v>
      </c>
      <c r="H5" s="197" t="s">
        <v>190</v>
      </c>
      <c r="I5" s="198">
        <v>0</v>
      </c>
      <c r="J5" s="198">
        <v>0</v>
      </c>
      <c r="K5" s="198">
        <v>0</v>
      </c>
      <c r="L5" s="198">
        <v>0</v>
      </c>
      <c r="M5" s="199"/>
      <c r="N5" s="198"/>
      <c r="O5" s="198"/>
      <c r="P5" s="198"/>
      <c r="Q5" s="199"/>
      <c r="R5" s="200"/>
      <c r="S5" s="200"/>
      <c r="T5" s="200"/>
      <c r="U5" s="199"/>
      <c r="V5" s="199"/>
      <c r="W5" s="199"/>
      <c r="X5" s="199"/>
      <c r="Y5" s="199"/>
      <c r="Z5" s="198">
        <v>30000</v>
      </c>
      <c r="AA5" s="199"/>
      <c r="AB5" s="199"/>
      <c r="AC5" s="200"/>
      <c r="AD5" s="200"/>
      <c r="AE5" s="200"/>
      <c r="AF5" s="199"/>
      <c r="AG5" s="200"/>
      <c r="AH5" s="200"/>
      <c r="AI5" s="198">
        <f>N5-Z5</f>
        <v>-30000</v>
      </c>
      <c r="AJ5" s="207" t="s">
        <v>200</v>
      </c>
      <c r="AK5" s="208" t="s">
        <v>200</v>
      </c>
      <c r="AL5" s="209" t="s">
        <v>200</v>
      </c>
      <c r="AM5" s="210" t="s">
        <v>200</v>
      </c>
      <c r="AN5" s="210" t="s">
        <v>200</v>
      </c>
      <c r="AO5" s="211" t="s">
        <v>200</v>
      </c>
      <c r="AP5" s="210" t="s">
        <v>200</v>
      </c>
    </row>
    <row r="6" spans="1:42" ht="24" customHeight="1" x14ac:dyDescent="0.15">
      <c r="A6" s="186" t="s">
        <v>47</v>
      </c>
      <c r="B6" s="187" t="s">
        <v>38</v>
      </c>
      <c r="C6" s="187" t="s">
        <v>38</v>
      </c>
      <c r="D6" s="187" t="s">
        <v>38</v>
      </c>
      <c r="E6" s="187" t="s">
        <v>38</v>
      </c>
      <c r="F6" s="188" t="s">
        <v>48</v>
      </c>
      <c r="G6" s="189" t="s">
        <v>38</v>
      </c>
      <c r="H6" s="189"/>
      <c r="I6" s="190">
        <v>320000</v>
      </c>
      <c r="J6" s="190">
        <v>0</v>
      </c>
      <c r="K6" s="190">
        <v>0</v>
      </c>
      <c r="L6" s="190">
        <v>320000</v>
      </c>
      <c r="M6" s="190">
        <v>374760</v>
      </c>
      <c r="N6" s="190">
        <v>374760</v>
      </c>
      <c r="O6" s="190">
        <v>0</v>
      </c>
      <c r="P6" s="190">
        <v>0</v>
      </c>
      <c r="Q6" s="190">
        <v>54760</v>
      </c>
      <c r="R6" s="191">
        <v>117.1125</v>
      </c>
      <c r="S6" s="191">
        <v>100</v>
      </c>
      <c r="T6" s="191">
        <v>0.24780987869522608</v>
      </c>
      <c r="U6" s="190">
        <v>1303000</v>
      </c>
      <c r="V6" s="190">
        <v>0</v>
      </c>
      <c r="W6" s="190">
        <v>0</v>
      </c>
      <c r="X6" s="190">
        <v>1303000</v>
      </c>
      <c r="Y6" s="190">
        <v>272000</v>
      </c>
      <c r="Z6" s="190">
        <v>272000</v>
      </c>
      <c r="AA6" s="190">
        <v>0</v>
      </c>
      <c r="AB6" s="190">
        <v>0</v>
      </c>
      <c r="AC6" s="191">
        <v>20.874904067536455</v>
      </c>
      <c r="AD6" s="191">
        <v>100</v>
      </c>
      <c r="AE6" s="191">
        <v>0.17559291756812434</v>
      </c>
      <c r="AF6" s="190">
        <v>102760</v>
      </c>
      <c r="AG6" s="191">
        <v>37.779411764705884</v>
      </c>
      <c r="AH6" s="191">
        <v>7.2216961127101742E-2</v>
      </c>
      <c r="AI6" s="190">
        <v>102760</v>
      </c>
      <c r="AJ6" s="322"/>
      <c r="AK6" s="305"/>
      <c r="AL6" s="305"/>
      <c r="AM6" s="305"/>
      <c r="AN6" s="305"/>
      <c r="AO6" s="305"/>
      <c r="AP6" s="306"/>
    </row>
    <row r="7" spans="1:42" ht="24" customHeight="1" x14ac:dyDescent="0.15">
      <c r="A7" s="194" t="s">
        <v>47</v>
      </c>
      <c r="B7" s="195" t="s">
        <v>40</v>
      </c>
      <c r="C7" s="195" t="s">
        <v>40</v>
      </c>
      <c r="D7" s="195" t="s">
        <v>40</v>
      </c>
      <c r="E7" s="195" t="s">
        <v>52</v>
      </c>
      <c r="F7" s="196" t="s">
        <v>53</v>
      </c>
      <c r="G7" s="197" t="s">
        <v>46</v>
      </c>
      <c r="H7" s="197" t="s">
        <v>190</v>
      </c>
      <c r="I7" s="198">
        <v>320000</v>
      </c>
      <c r="J7" s="198">
        <v>0</v>
      </c>
      <c r="K7" s="198">
        <v>0</v>
      </c>
      <c r="L7" s="198">
        <v>320000</v>
      </c>
      <c r="M7" s="199">
        <v>374760</v>
      </c>
      <c r="N7" s="198">
        <v>374760</v>
      </c>
      <c r="O7" s="198">
        <v>0</v>
      </c>
      <c r="P7" s="198">
        <v>0</v>
      </c>
      <c r="Q7" s="199">
        <v>54760</v>
      </c>
      <c r="R7" s="200">
        <f>IF(OR(N7="", L7="", L7=0), "", N7/L7*100)</f>
        <v>117.1125</v>
      </c>
      <c r="S7" s="200">
        <f>IF(OR(N7="", M7="", M7=0), "", N7/M7*100)</f>
        <v>100</v>
      </c>
      <c r="T7" s="200" t="str">
        <f>IF(OR(N7="", N53="", N53=0), "", N7/N$64*100)</f>
        <v/>
      </c>
      <c r="U7" s="199">
        <v>1303000</v>
      </c>
      <c r="V7" s="199">
        <v>0</v>
      </c>
      <c r="W7" s="199">
        <v>0</v>
      </c>
      <c r="X7" s="199">
        <v>1303000</v>
      </c>
      <c r="Y7" s="199">
        <v>272000</v>
      </c>
      <c r="Z7" s="198">
        <v>272000</v>
      </c>
      <c r="AA7" s="199">
        <v>0</v>
      </c>
      <c r="AB7" s="199">
        <v>0</v>
      </c>
      <c r="AC7" s="200">
        <f>IF(OR(Z7="", X7="", X7=0), "", Z7/X7*100)</f>
        <v>20.874904067536455</v>
      </c>
      <c r="AD7" s="200">
        <f>IF(OR(Z7="", Y7="", Y7=0), "", Z7/Y7*100)</f>
        <v>100</v>
      </c>
      <c r="AE7" s="200" t="str">
        <f>IF(OR(Z7="", Z53="", Z53=0), "", Z7/Z$64*100)</f>
        <v/>
      </c>
      <c r="AF7" s="199">
        <v>102760</v>
      </c>
      <c r="AG7" s="200">
        <f>IF(AF7=0, 0, IF(AND(OR(N7="", N7=0), Z7&lt;&gt;"", Z7&lt;&gt;0), "皆減", IF(AND(OR(Z7="", Z7=0), N7&lt;&gt;"", N7&lt;&gt;0), "皆増", AF7/Z7*100)))</f>
        <v>37.779411764705884</v>
      </c>
      <c r="AH7" s="200" t="str">
        <f>IF(T7="", IF(AE7="", "", 0-AE7), IF(AE7="", T7, T7-AE7))</f>
        <v/>
      </c>
      <c r="AI7" s="198">
        <f>N7-Z7</f>
        <v>102760</v>
      </c>
      <c r="AJ7" s="307"/>
      <c r="AK7" s="307"/>
      <c r="AL7" s="307"/>
      <c r="AM7" s="307"/>
      <c r="AN7" s="307"/>
      <c r="AO7" s="307"/>
      <c r="AP7" s="308"/>
    </row>
    <row r="8" spans="1:42" ht="24" customHeight="1" x14ac:dyDescent="0.15">
      <c r="A8" s="186" t="s">
        <v>54</v>
      </c>
      <c r="B8" s="187" t="s">
        <v>38</v>
      </c>
      <c r="C8" s="187" t="s">
        <v>38</v>
      </c>
      <c r="D8" s="187" t="s">
        <v>38</v>
      </c>
      <c r="E8" s="187" t="s">
        <v>38</v>
      </c>
      <c r="F8" s="188" t="s">
        <v>55</v>
      </c>
      <c r="G8" s="189" t="s">
        <v>38</v>
      </c>
      <c r="H8" s="189"/>
      <c r="I8" s="190">
        <v>12698000</v>
      </c>
      <c r="J8" s="190">
        <v>167279000</v>
      </c>
      <c r="K8" s="190">
        <v>7349000</v>
      </c>
      <c r="L8" s="190">
        <v>187326000</v>
      </c>
      <c r="M8" s="190">
        <v>147432618</v>
      </c>
      <c r="N8" s="190">
        <v>147432618</v>
      </c>
      <c r="O8" s="190">
        <v>0</v>
      </c>
      <c r="P8" s="190">
        <v>0</v>
      </c>
      <c r="Q8" s="190">
        <v>-39893382</v>
      </c>
      <c r="R8" s="191">
        <v>78.703766695493414</v>
      </c>
      <c r="S8" s="191">
        <v>100</v>
      </c>
      <c r="T8" s="191">
        <v>97.4897512602722</v>
      </c>
      <c r="U8" s="190">
        <v>87717000</v>
      </c>
      <c r="V8" s="190">
        <v>70402000</v>
      </c>
      <c r="W8" s="190">
        <v>0</v>
      </c>
      <c r="X8" s="190">
        <v>158119000</v>
      </c>
      <c r="Y8" s="190">
        <v>150600389</v>
      </c>
      <c r="Z8" s="190">
        <v>150600389</v>
      </c>
      <c r="AA8" s="190">
        <v>0</v>
      </c>
      <c r="AB8" s="190">
        <v>0</v>
      </c>
      <c r="AC8" s="191">
        <v>95.244966765537356</v>
      </c>
      <c r="AD8" s="191">
        <v>100</v>
      </c>
      <c r="AE8" s="191">
        <v>97.221917983104632</v>
      </c>
      <c r="AF8" s="190">
        <v>-3167771</v>
      </c>
      <c r="AG8" s="191">
        <v>-2.1034281657798375</v>
      </c>
      <c r="AH8" s="191">
        <v>0.26783327716756844</v>
      </c>
      <c r="AI8" s="190">
        <v>-3167771</v>
      </c>
      <c r="AJ8" s="305"/>
      <c r="AK8" s="305"/>
      <c r="AL8" s="305"/>
      <c r="AM8" s="305"/>
      <c r="AN8" s="305"/>
      <c r="AO8" s="305"/>
      <c r="AP8" s="306"/>
    </row>
    <row r="9" spans="1:42" ht="24" customHeight="1" x14ac:dyDescent="0.15">
      <c r="A9" s="194" t="s">
        <v>54</v>
      </c>
      <c r="B9" s="195" t="s">
        <v>56</v>
      </c>
      <c r="C9" s="195" t="s">
        <v>40</v>
      </c>
      <c r="D9" s="195" t="s">
        <v>59</v>
      </c>
      <c r="E9" s="195" t="s">
        <v>61</v>
      </c>
      <c r="F9" s="196" t="s">
        <v>60</v>
      </c>
      <c r="G9" s="197" t="s">
        <v>46</v>
      </c>
      <c r="H9" s="197" t="s">
        <v>139</v>
      </c>
      <c r="I9" s="198">
        <v>320000</v>
      </c>
      <c r="J9" s="198">
        <v>0</v>
      </c>
      <c r="K9" s="198">
        <v>0</v>
      </c>
      <c r="L9" s="198">
        <v>320000</v>
      </c>
      <c r="M9" s="199">
        <v>374760</v>
      </c>
      <c r="N9" s="198">
        <v>374760</v>
      </c>
      <c r="O9" s="198">
        <v>0</v>
      </c>
      <c r="P9" s="198">
        <v>0</v>
      </c>
      <c r="Q9" s="199">
        <v>54760</v>
      </c>
      <c r="R9" s="200">
        <v>117.1125</v>
      </c>
      <c r="S9" s="200">
        <v>100</v>
      </c>
      <c r="T9" s="200">
        <v>0.24780987869522608</v>
      </c>
      <c r="U9" s="199">
        <v>1303000</v>
      </c>
      <c r="V9" s="199">
        <v>0</v>
      </c>
      <c r="W9" s="199">
        <v>0</v>
      </c>
      <c r="X9" s="199">
        <v>1303000</v>
      </c>
      <c r="Y9" s="199">
        <v>272000</v>
      </c>
      <c r="Z9" s="198">
        <v>272000</v>
      </c>
      <c r="AA9" s="199">
        <v>0</v>
      </c>
      <c r="AB9" s="199">
        <v>0</v>
      </c>
      <c r="AC9" s="200">
        <v>20.874904067536455</v>
      </c>
      <c r="AD9" s="200">
        <v>100</v>
      </c>
      <c r="AE9" s="200">
        <v>0.17559291756812434</v>
      </c>
      <c r="AF9" s="199">
        <v>102760</v>
      </c>
      <c r="AG9" s="200">
        <v>37.779411764705884</v>
      </c>
      <c r="AH9" s="200">
        <v>7.2216961127101742E-2</v>
      </c>
      <c r="AI9" s="198">
        <f>N9-Z9</f>
        <v>102760</v>
      </c>
      <c r="AJ9" s="307"/>
      <c r="AK9" s="307"/>
      <c r="AL9" s="307"/>
      <c r="AM9" s="307"/>
      <c r="AN9" s="307"/>
      <c r="AO9" s="307"/>
      <c r="AP9" s="308"/>
    </row>
    <row r="10" spans="1:42" ht="24" customHeight="1" x14ac:dyDescent="0.15">
      <c r="A10" s="194" t="s">
        <v>54</v>
      </c>
      <c r="B10" s="195" t="s">
        <v>56</v>
      </c>
      <c r="C10" s="195" t="s">
        <v>40</v>
      </c>
      <c r="D10" s="195" t="s">
        <v>62</v>
      </c>
      <c r="E10" s="195" t="s">
        <v>61</v>
      </c>
      <c r="F10" s="196" t="s">
        <v>63</v>
      </c>
      <c r="G10" s="197" t="s">
        <v>46</v>
      </c>
      <c r="H10" s="197" t="s">
        <v>190</v>
      </c>
      <c r="I10" s="198">
        <v>0</v>
      </c>
      <c r="J10" s="198">
        <v>0</v>
      </c>
      <c r="K10" s="198">
        <v>0</v>
      </c>
      <c r="L10" s="198">
        <v>0</v>
      </c>
      <c r="M10" s="199">
        <v>0</v>
      </c>
      <c r="N10" s="198">
        <v>0</v>
      </c>
      <c r="O10" s="198">
        <v>0</v>
      </c>
      <c r="P10" s="198">
        <v>0</v>
      </c>
      <c r="Q10" s="199">
        <v>0</v>
      </c>
      <c r="R10" s="200" t="s">
        <v>38</v>
      </c>
      <c r="S10" s="200" t="s">
        <v>38</v>
      </c>
      <c r="T10" s="200">
        <v>0</v>
      </c>
      <c r="U10" s="199">
        <v>0</v>
      </c>
      <c r="V10" s="199">
        <v>751000</v>
      </c>
      <c r="W10" s="199">
        <v>0</v>
      </c>
      <c r="X10" s="199">
        <v>751000</v>
      </c>
      <c r="Y10" s="199">
        <v>728000</v>
      </c>
      <c r="Z10" s="198">
        <v>728000</v>
      </c>
      <c r="AA10" s="199">
        <v>0</v>
      </c>
      <c r="AB10" s="199">
        <v>0</v>
      </c>
      <c r="AC10" s="200">
        <v>96.937416777629821</v>
      </c>
      <c r="AD10" s="200">
        <v>100</v>
      </c>
      <c r="AE10" s="200">
        <v>0.46996927937350924</v>
      </c>
      <c r="AF10" s="199">
        <v>-728000</v>
      </c>
      <c r="AG10" s="200" t="s">
        <v>179</v>
      </c>
      <c r="AH10" s="200">
        <v>-0.46996927937350924</v>
      </c>
      <c r="AI10" s="198">
        <f t="shared" ref="AI10:AI19" si="0">N10-Z10</f>
        <v>-728000</v>
      </c>
      <c r="AJ10" s="307"/>
      <c r="AK10" s="307"/>
      <c r="AL10" s="307"/>
      <c r="AM10" s="307"/>
      <c r="AN10" s="307"/>
      <c r="AO10" s="307"/>
      <c r="AP10" s="308"/>
    </row>
    <row r="11" spans="1:42" ht="24" customHeight="1" x14ac:dyDescent="0.15">
      <c r="A11" s="194" t="s">
        <v>54</v>
      </c>
      <c r="B11" s="195" t="s">
        <v>64</v>
      </c>
      <c r="C11" s="195" t="s">
        <v>64</v>
      </c>
      <c r="D11" s="195" t="s">
        <v>40</v>
      </c>
      <c r="E11" s="195" t="s">
        <v>61</v>
      </c>
      <c r="F11" s="196" t="s">
        <v>66</v>
      </c>
      <c r="G11" s="197" t="s">
        <v>46</v>
      </c>
      <c r="H11" s="197" t="s">
        <v>190</v>
      </c>
      <c r="I11" s="198">
        <v>0</v>
      </c>
      <c r="J11" s="198">
        <v>0</v>
      </c>
      <c r="K11" s="198">
        <v>0</v>
      </c>
      <c r="L11" s="198">
        <v>0</v>
      </c>
      <c r="M11" s="199">
        <v>0</v>
      </c>
      <c r="N11" s="198">
        <v>0</v>
      </c>
      <c r="O11" s="198">
        <v>0</v>
      </c>
      <c r="P11" s="198">
        <v>0</v>
      </c>
      <c r="Q11" s="199">
        <v>0</v>
      </c>
      <c r="R11" s="200" t="s">
        <v>38</v>
      </c>
      <c r="S11" s="200" t="s">
        <v>38</v>
      </c>
      <c r="T11" s="200">
        <v>0</v>
      </c>
      <c r="U11" s="199">
        <v>10652000</v>
      </c>
      <c r="V11" s="199">
        <v>-968000</v>
      </c>
      <c r="W11" s="199">
        <v>0</v>
      </c>
      <c r="X11" s="199">
        <v>9684000</v>
      </c>
      <c r="Y11" s="199">
        <v>9537389</v>
      </c>
      <c r="Z11" s="198">
        <v>9537389</v>
      </c>
      <c r="AA11" s="199">
        <v>0</v>
      </c>
      <c r="AB11" s="199">
        <v>0</v>
      </c>
      <c r="AC11" s="200">
        <v>98.486049153242462</v>
      </c>
      <c r="AD11" s="200">
        <v>100</v>
      </c>
      <c r="AE11" s="200">
        <v>6.15697779592697</v>
      </c>
      <c r="AF11" s="199">
        <v>-9537389</v>
      </c>
      <c r="AG11" s="200" t="s">
        <v>179</v>
      </c>
      <c r="AH11" s="200">
        <v>-6.15697779592697</v>
      </c>
      <c r="AI11" s="198">
        <f t="shared" si="0"/>
        <v>-9537389</v>
      </c>
      <c r="AJ11" s="307"/>
      <c r="AK11" s="307"/>
      <c r="AL11" s="307"/>
      <c r="AM11" s="307"/>
      <c r="AN11" s="307"/>
      <c r="AO11" s="307"/>
      <c r="AP11" s="308"/>
    </row>
    <row r="12" spans="1:42" ht="24" customHeight="1" x14ac:dyDescent="0.15">
      <c r="A12" s="194" t="s">
        <v>54</v>
      </c>
      <c r="B12" s="195" t="s">
        <v>64</v>
      </c>
      <c r="C12" s="195" t="s">
        <v>59</v>
      </c>
      <c r="D12" s="195" t="s">
        <v>40</v>
      </c>
      <c r="E12" s="195" t="s">
        <v>61</v>
      </c>
      <c r="F12" s="196" t="s">
        <v>67</v>
      </c>
      <c r="G12" s="197" t="s">
        <v>46</v>
      </c>
      <c r="H12" s="197" t="s">
        <v>190</v>
      </c>
      <c r="I12" s="198">
        <v>0</v>
      </c>
      <c r="J12" s="198">
        <v>69007000</v>
      </c>
      <c r="K12" s="198">
        <v>7349000</v>
      </c>
      <c r="L12" s="198">
        <v>76356000</v>
      </c>
      <c r="M12" s="199">
        <v>69358315</v>
      </c>
      <c r="N12" s="198">
        <v>69358315</v>
      </c>
      <c r="O12" s="198">
        <v>0</v>
      </c>
      <c r="P12" s="198">
        <v>0</v>
      </c>
      <c r="Q12" s="199">
        <v>-6997685</v>
      </c>
      <c r="R12" s="200">
        <v>90.835448425794965</v>
      </c>
      <c r="S12" s="200">
        <v>100</v>
      </c>
      <c r="T12" s="200">
        <v>45.863154089698156</v>
      </c>
      <c r="U12" s="199">
        <v>77065000</v>
      </c>
      <c r="V12" s="199">
        <v>70619000</v>
      </c>
      <c r="W12" s="199">
        <v>0</v>
      </c>
      <c r="X12" s="199">
        <v>147684000</v>
      </c>
      <c r="Y12" s="199">
        <v>140335000</v>
      </c>
      <c r="Z12" s="198">
        <v>140335000</v>
      </c>
      <c r="AA12" s="199">
        <v>0</v>
      </c>
      <c r="AB12" s="199">
        <v>0</v>
      </c>
      <c r="AC12" s="200">
        <v>95.023834674033751</v>
      </c>
      <c r="AD12" s="200">
        <v>100</v>
      </c>
      <c r="AE12" s="200">
        <v>90.594970907804154</v>
      </c>
      <c r="AF12" s="199">
        <v>-70976685</v>
      </c>
      <c r="AG12" s="200">
        <v>-50.576609541454374</v>
      </c>
      <c r="AH12" s="200">
        <v>-44.731816818105997</v>
      </c>
      <c r="AI12" s="198">
        <f t="shared" si="0"/>
        <v>-70976685</v>
      </c>
      <c r="AJ12" s="307"/>
      <c r="AK12" s="307"/>
      <c r="AL12" s="307"/>
      <c r="AM12" s="307"/>
      <c r="AN12" s="307"/>
      <c r="AO12" s="307"/>
      <c r="AP12" s="308"/>
    </row>
    <row r="13" spans="1:42" ht="24" customHeight="1" x14ac:dyDescent="0.15">
      <c r="A13" s="194" t="s">
        <v>54</v>
      </c>
      <c r="B13" s="195" t="s">
        <v>64</v>
      </c>
      <c r="C13" s="195" t="s">
        <v>59</v>
      </c>
      <c r="D13" s="195" t="s">
        <v>56</v>
      </c>
      <c r="E13" s="195" t="s">
        <v>61</v>
      </c>
      <c r="F13" s="196" t="s">
        <v>69</v>
      </c>
      <c r="G13" s="197" t="s">
        <v>46</v>
      </c>
      <c r="H13" s="197" t="s">
        <v>190</v>
      </c>
      <c r="I13" s="198">
        <v>0</v>
      </c>
      <c r="J13" s="198">
        <v>73339000</v>
      </c>
      <c r="K13" s="198">
        <v>0</v>
      </c>
      <c r="L13" s="198">
        <v>73339000</v>
      </c>
      <c r="M13" s="199">
        <v>67570000</v>
      </c>
      <c r="N13" s="198">
        <v>67570000</v>
      </c>
      <c r="O13" s="198">
        <v>0</v>
      </c>
      <c r="P13" s="198">
        <v>0</v>
      </c>
      <c r="Q13" s="199">
        <v>-5769000</v>
      </c>
      <c r="R13" s="200">
        <v>92.133789661707951</v>
      </c>
      <c r="S13" s="200">
        <v>100</v>
      </c>
      <c r="T13" s="200">
        <v>44.680631613396379</v>
      </c>
      <c r="U13" s="199" t="s">
        <v>38</v>
      </c>
      <c r="V13" s="199" t="s">
        <v>38</v>
      </c>
      <c r="W13" s="199" t="s">
        <v>38</v>
      </c>
      <c r="X13" s="199" t="s">
        <v>38</v>
      </c>
      <c r="Y13" s="199" t="s">
        <v>38</v>
      </c>
      <c r="Z13" s="198">
        <v>0</v>
      </c>
      <c r="AA13" s="199" t="s">
        <v>38</v>
      </c>
      <c r="AB13" s="199" t="s">
        <v>38</v>
      </c>
      <c r="AC13" s="200" t="s">
        <v>38</v>
      </c>
      <c r="AD13" s="200" t="s">
        <v>38</v>
      </c>
      <c r="AE13" s="200">
        <v>0</v>
      </c>
      <c r="AF13" s="199">
        <v>67570000</v>
      </c>
      <c r="AG13" s="200" t="s">
        <v>193</v>
      </c>
      <c r="AH13" s="200">
        <v>44.680631613396379</v>
      </c>
      <c r="AI13" s="198">
        <f t="shared" si="0"/>
        <v>67570000</v>
      </c>
      <c r="AJ13" s="307"/>
      <c r="AK13" s="307"/>
      <c r="AL13" s="307"/>
      <c r="AM13" s="307"/>
      <c r="AN13" s="307"/>
      <c r="AO13" s="307"/>
      <c r="AP13" s="308"/>
    </row>
    <row r="14" spans="1:42" ht="24" customHeight="1" x14ac:dyDescent="0.15">
      <c r="A14" s="194" t="s">
        <v>54</v>
      </c>
      <c r="B14" s="195" t="s">
        <v>64</v>
      </c>
      <c r="C14" s="195" t="s">
        <v>59</v>
      </c>
      <c r="D14" s="195" t="s">
        <v>56</v>
      </c>
      <c r="E14" s="195" t="s">
        <v>44</v>
      </c>
      <c r="F14" s="196" t="s">
        <v>70</v>
      </c>
      <c r="G14" s="197" t="s">
        <v>46</v>
      </c>
      <c r="H14" s="197" t="s">
        <v>190</v>
      </c>
      <c r="I14" s="198">
        <v>0</v>
      </c>
      <c r="J14" s="198">
        <v>26678000</v>
      </c>
      <c r="K14" s="198">
        <v>0</v>
      </c>
      <c r="L14" s="198">
        <v>26678000</v>
      </c>
      <c r="M14" s="199">
        <v>267000</v>
      </c>
      <c r="N14" s="198">
        <v>267000</v>
      </c>
      <c r="O14" s="198">
        <v>0</v>
      </c>
      <c r="P14" s="198">
        <v>0</v>
      </c>
      <c r="Q14" s="199">
        <v>-26411000</v>
      </c>
      <c r="R14" s="200">
        <v>1.0008246495239523</v>
      </c>
      <c r="S14" s="200">
        <v>100</v>
      </c>
      <c r="T14" s="200">
        <v>0.17655362795289084</v>
      </c>
      <c r="U14" s="199" t="s">
        <v>38</v>
      </c>
      <c r="V14" s="199" t="s">
        <v>38</v>
      </c>
      <c r="W14" s="199" t="s">
        <v>38</v>
      </c>
      <c r="X14" s="199" t="s">
        <v>38</v>
      </c>
      <c r="Y14" s="199" t="s">
        <v>38</v>
      </c>
      <c r="Z14" s="198">
        <v>0</v>
      </c>
      <c r="AA14" s="199" t="s">
        <v>38</v>
      </c>
      <c r="AB14" s="199" t="s">
        <v>38</v>
      </c>
      <c r="AC14" s="200" t="s">
        <v>38</v>
      </c>
      <c r="AD14" s="200" t="s">
        <v>38</v>
      </c>
      <c r="AE14" s="200">
        <v>0</v>
      </c>
      <c r="AF14" s="199">
        <v>267000</v>
      </c>
      <c r="AG14" s="200" t="s">
        <v>193</v>
      </c>
      <c r="AH14" s="200">
        <v>0.17655362795289084</v>
      </c>
      <c r="AI14" s="198">
        <f t="shared" si="0"/>
        <v>267000</v>
      </c>
      <c r="AJ14" s="307"/>
      <c r="AK14" s="307"/>
      <c r="AL14" s="307"/>
      <c r="AM14" s="307"/>
      <c r="AN14" s="307"/>
      <c r="AO14" s="307"/>
      <c r="AP14" s="308"/>
    </row>
    <row r="15" spans="1:42" ht="24" customHeight="1" x14ac:dyDescent="0.15">
      <c r="A15" s="194" t="s">
        <v>54</v>
      </c>
      <c r="B15" s="195" t="s">
        <v>64</v>
      </c>
      <c r="C15" s="195" t="s">
        <v>71</v>
      </c>
      <c r="D15" s="195" t="s">
        <v>40</v>
      </c>
      <c r="E15" s="195" t="s">
        <v>61</v>
      </c>
      <c r="F15" s="196" t="s">
        <v>72</v>
      </c>
      <c r="G15" s="197" t="s">
        <v>46</v>
      </c>
      <c r="H15" s="197" t="s">
        <v>139</v>
      </c>
      <c r="I15" s="198">
        <v>9926000</v>
      </c>
      <c r="J15" s="198">
        <v>-1745000</v>
      </c>
      <c r="K15" s="198">
        <v>0</v>
      </c>
      <c r="L15" s="198">
        <v>8181000</v>
      </c>
      <c r="M15" s="199">
        <v>7465303</v>
      </c>
      <c r="N15" s="198">
        <v>7465303</v>
      </c>
      <c r="O15" s="198">
        <v>0</v>
      </c>
      <c r="P15" s="198">
        <v>0</v>
      </c>
      <c r="Q15" s="199">
        <v>-715697</v>
      </c>
      <c r="R15" s="200">
        <v>91.251717393961613</v>
      </c>
      <c r="S15" s="200">
        <v>100</v>
      </c>
      <c r="T15" s="200">
        <v>4.9364281963205983</v>
      </c>
      <c r="U15" s="199">
        <v>0</v>
      </c>
      <c r="V15" s="199">
        <v>0</v>
      </c>
      <c r="W15" s="199">
        <v>0</v>
      </c>
      <c r="X15" s="199">
        <v>0</v>
      </c>
      <c r="Y15" s="199">
        <v>0</v>
      </c>
      <c r="Z15" s="198">
        <v>0</v>
      </c>
      <c r="AA15" s="199">
        <v>0</v>
      </c>
      <c r="AB15" s="199">
        <v>0</v>
      </c>
      <c r="AC15" s="200" t="s">
        <v>38</v>
      </c>
      <c r="AD15" s="200" t="s">
        <v>38</v>
      </c>
      <c r="AE15" s="200">
        <v>0</v>
      </c>
      <c r="AF15" s="199">
        <v>7465303</v>
      </c>
      <c r="AG15" s="200" t="s">
        <v>193</v>
      </c>
      <c r="AH15" s="200">
        <v>4.9364281963205983</v>
      </c>
      <c r="AI15" s="198">
        <f t="shared" si="0"/>
        <v>7465303</v>
      </c>
      <c r="AJ15" s="307"/>
      <c r="AK15" s="307"/>
      <c r="AL15" s="307"/>
      <c r="AM15" s="307"/>
      <c r="AN15" s="307"/>
      <c r="AO15" s="307"/>
      <c r="AP15" s="308"/>
    </row>
    <row r="16" spans="1:42" ht="24" customHeight="1" x14ac:dyDescent="0.15">
      <c r="A16" s="186" t="s">
        <v>73</v>
      </c>
      <c r="B16" s="187" t="s">
        <v>38</v>
      </c>
      <c r="C16" s="187" t="s">
        <v>38</v>
      </c>
      <c r="D16" s="187" t="s">
        <v>38</v>
      </c>
      <c r="E16" s="187" t="s">
        <v>38</v>
      </c>
      <c r="F16" s="188" t="s">
        <v>74</v>
      </c>
      <c r="G16" s="189" t="s">
        <v>38</v>
      </c>
      <c r="H16" s="189"/>
      <c r="I16" s="190">
        <v>1597000</v>
      </c>
      <c r="J16" s="190">
        <v>0</v>
      </c>
      <c r="K16" s="190">
        <v>0</v>
      </c>
      <c r="L16" s="190">
        <v>1597000</v>
      </c>
      <c r="M16" s="190">
        <v>1597666</v>
      </c>
      <c r="N16" s="190">
        <v>1597666</v>
      </c>
      <c r="O16" s="190">
        <v>0</v>
      </c>
      <c r="P16" s="190">
        <v>0</v>
      </c>
      <c r="Q16" s="190">
        <v>666</v>
      </c>
      <c r="R16" s="191">
        <v>100.04170319348779</v>
      </c>
      <c r="S16" s="191">
        <v>100</v>
      </c>
      <c r="T16" s="191">
        <v>1.0564559121984392</v>
      </c>
      <c r="U16" s="190">
        <v>2558000</v>
      </c>
      <c r="V16" s="190">
        <v>0</v>
      </c>
      <c r="W16" s="190">
        <v>0</v>
      </c>
      <c r="X16" s="190">
        <v>2558000</v>
      </c>
      <c r="Y16" s="190">
        <v>2558599</v>
      </c>
      <c r="Z16" s="190">
        <v>2558599</v>
      </c>
      <c r="AA16" s="190">
        <v>0</v>
      </c>
      <c r="AB16" s="190">
        <v>0</v>
      </c>
      <c r="AC16" s="191">
        <v>100.02341673182174</v>
      </c>
      <c r="AD16" s="191">
        <v>100</v>
      </c>
      <c r="AE16" s="191">
        <v>1.6517347915326668</v>
      </c>
      <c r="AF16" s="190">
        <v>-960933</v>
      </c>
      <c r="AG16" s="191">
        <v>-37.556998967012802</v>
      </c>
      <c r="AH16" s="191">
        <v>-0.59527887933422763</v>
      </c>
      <c r="AI16" s="190">
        <v>-960933</v>
      </c>
      <c r="AJ16" s="305"/>
      <c r="AK16" s="305"/>
      <c r="AL16" s="305"/>
      <c r="AM16" s="305"/>
      <c r="AN16" s="305"/>
      <c r="AO16" s="305"/>
      <c r="AP16" s="306"/>
    </row>
    <row r="17" spans="1:42" ht="24" customHeight="1" x14ac:dyDescent="0.15">
      <c r="A17" s="194" t="s">
        <v>73</v>
      </c>
      <c r="B17" s="195" t="s">
        <v>40</v>
      </c>
      <c r="C17" s="195" t="s">
        <v>59</v>
      </c>
      <c r="D17" s="195" t="s">
        <v>40</v>
      </c>
      <c r="E17" s="195" t="s">
        <v>61</v>
      </c>
      <c r="F17" s="196" t="s">
        <v>76</v>
      </c>
      <c r="G17" s="197" t="s">
        <v>46</v>
      </c>
      <c r="H17" s="197" t="s">
        <v>190</v>
      </c>
      <c r="I17" s="198">
        <v>1597000</v>
      </c>
      <c r="J17" s="198">
        <v>0</v>
      </c>
      <c r="K17" s="198">
        <v>0</v>
      </c>
      <c r="L17" s="198">
        <v>1597000</v>
      </c>
      <c r="M17" s="199">
        <v>1597666</v>
      </c>
      <c r="N17" s="198">
        <v>1597666</v>
      </c>
      <c r="O17" s="198">
        <v>0</v>
      </c>
      <c r="P17" s="198">
        <v>0</v>
      </c>
      <c r="Q17" s="199">
        <v>666</v>
      </c>
      <c r="R17" s="200">
        <v>100.04170319348779</v>
      </c>
      <c r="S17" s="200">
        <v>100</v>
      </c>
      <c r="T17" s="200">
        <v>1.0564559121984392</v>
      </c>
      <c r="U17" s="199">
        <v>2558000</v>
      </c>
      <c r="V17" s="199">
        <v>0</v>
      </c>
      <c r="W17" s="199">
        <v>0</v>
      </c>
      <c r="X17" s="199">
        <v>2558000</v>
      </c>
      <c r="Y17" s="199">
        <v>2558599</v>
      </c>
      <c r="Z17" s="198">
        <v>2558599</v>
      </c>
      <c r="AA17" s="199">
        <v>0</v>
      </c>
      <c r="AB17" s="199">
        <v>0</v>
      </c>
      <c r="AC17" s="200">
        <v>100.02341673182174</v>
      </c>
      <c r="AD17" s="200">
        <v>100</v>
      </c>
      <c r="AE17" s="200">
        <v>1.6517347915326668</v>
      </c>
      <c r="AF17" s="199">
        <v>-960933</v>
      </c>
      <c r="AG17" s="200">
        <v>-37.556998967012802</v>
      </c>
      <c r="AH17" s="200">
        <v>-0.59527887933422763</v>
      </c>
      <c r="AI17" s="198">
        <f t="shared" si="0"/>
        <v>-960933</v>
      </c>
      <c r="AJ17" s="307"/>
      <c r="AK17" s="307"/>
      <c r="AL17" s="307"/>
      <c r="AM17" s="307"/>
      <c r="AN17" s="307"/>
      <c r="AO17" s="307"/>
      <c r="AP17" s="308"/>
    </row>
    <row r="18" spans="1:42" ht="24" customHeight="1" x14ac:dyDescent="0.15">
      <c r="A18" s="186" t="s">
        <v>77</v>
      </c>
      <c r="B18" s="187" t="s">
        <v>38</v>
      </c>
      <c r="C18" s="187" t="s">
        <v>38</v>
      </c>
      <c r="D18" s="187" t="s">
        <v>38</v>
      </c>
      <c r="E18" s="187" t="s">
        <v>38</v>
      </c>
      <c r="F18" s="188" t="s">
        <v>78</v>
      </c>
      <c r="G18" s="189" t="s">
        <v>38</v>
      </c>
      <c r="H18" s="189"/>
      <c r="I18" s="190">
        <v>0</v>
      </c>
      <c r="J18" s="190">
        <v>0</v>
      </c>
      <c r="K18" s="190">
        <v>0</v>
      </c>
      <c r="L18" s="190">
        <v>0</v>
      </c>
      <c r="M18" s="190">
        <v>0</v>
      </c>
      <c r="N18" s="190">
        <v>0</v>
      </c>
      <c r="O18" s="190">
        <v>0</v>
      </c>
      <c r="P18" s="190">
        <v>0</v>
      </c>
      <c r="Q18" s="190">
        <v>0</v>
      </c>
      <c r="R18" s="191" t="s">
        <v>38</v>
      </c>
      <c r="S18" s="191" t="s">
        <v>38</v>
      </c>
      <c r="T18" s="191">
        <v>0</v>
      </c>
      <c r="U18" s="190">
        <v>0</v>
      </c>
      <c r="V18" s="190">
        <v>10000</v>
      </c>
      <c r="W18" s="190">
        <v>0</v>
      </c>
      <c r="X18" s="190">
        <v>10000</v>
      </c>
      <c r="Y18" s="190">
        <v>10000</v>
      </c>
      <c r="Z18" s="190">
        <v>10000</v>
      </c>
      <c r="AA18" s="190">
        <v>0</v>
      </c>
      <c r="AB18" s="190">
        <v>0</v>
      </c>
      <c r="AC18" s="191">
        <v>100</v>
      </c>
      <c r="AD18" s="191">
        <v>100</v>
      </c>
      <c r="AE18" s="191">
        <v>6.4556219694163353E-3</v>
      </c>
      <c r="AF18" s="190">
        <v>-10000</v>
      </c>
      <c r="AG18" s="191" t="s">
        <v>179</v>
      </c>
      <c r="AH18" s="191">
        <v>-6.4556219694163353E-3</v>
      </c>
      <c r="AI18" s="190">
        <v>-10000</v>
      </c>
      <c r="AJ18" s="305"/>
      <c r="AK18" s="305"/>
      <c r="AL18" s="305"/>
      <c r="AM18" s="305"/>
      <c r="AN18" s="305"/>
      <c r="AO18" s="305"/>
      <c r="AP18" s="306"/>
    </row>
    <row r="19" spans="1:42" ht="24" customHeight="1" x14ac:dyDescent="0.15">
      <c r="A19" s="194" t="s">
        <v>77</v>
      </c>
      <c r="B19" s="195" t="s">
        <v>40</v>
      </c>
      <c r="C19" s="195" t="s">
        <v>62</v>
      </c>
      <c r="D19" s="195" t="s">
        <v>40</v>
      </c>
      <c r="E19" s="195" t="s">
        <v>61</v>
      </c>
      <c r="F19" s="196" t="s">
        <v>81</v>
      </c>
      <c r="G19" s="197" t="s">
        <v>46</v>
      </c>
      <c r="H19" s="197" t="s">
        <v>190</v>
      </c>
      <c r="I19" s="198">
        <v>0</v>
      </c>
      <c r="J19" s="198">
        <v>0</v>
      </c>
      <c r="K19" s="198">
        <v>0</v>
      </c>
      <c r="L19" s="198">
        <v>0</v>
      </c>
      <c r="M19" s="199">
        <v>0</v>
      </c>
      <c r="N19" s="198">
        <v>0</v>
      </c>
      <c r="O19" s="198">
        <v>0</v>
      </c>
      <c r="P19" s="198">
        <v>0</v>
      </c>
      <c r="Q19" s="199">
        <v>0</v>
      </c>
      <c r="R19" s="200" t="s">
        <v>38</v>
      </c>
      <c r="S19" s="200" t="s">
        <v>38</v>
      </c>
      <c r="T19" s="200">
        <v>0</v>
      </c>
      <c r="U19" s="199">
        <v>0</v>
      </c>
      <c r="V19" s="199">
        <v>10000</v>
      </c>
      <c r="W19" s="199">
        <v>0</v>
      </c>
      <c r="X19" s="199">
        <v>10000</v>
      </c>
      <c r="Y19" s="199">
        <v>10000</v>
      </c>
      <c r="Z19" s="198">
        <v>10000</v>
      </c>
      <c r="AA19" s="199">
        <v>0</v>
      </c>
      <c r="AB19" s="199">
        <v>0</v>
      </c>
      <c r="AC19" s="200">
        <v>100</v>
      </c>
      <c r="AD19" s="200">
        <v>100</v>
      </c>
      <c r="AE19" s="200">
        <v>6.4556219694163353E-3</v>
      </c>
      <c r="AF19" s="199">
        <v>-10000</v>
      </c>
      <c r="AG19" s="200" t="s">
        <v>179</v>
      </c>
      <c r="AH19" s="200">
        <v>-6.4556219694163353E-3</v>
      </c>
      <c r="AI19" s="198">
        <f t="shared" si="0"/>
        <v>-10000</v>
      </c>
      <c r="AJ19" s="307"/>
      <c r="AK19" s="307"/>
      <c r="AL19" s="307"/>
      <c r="AM19" s="307"/>
      <c r="AN19" s="307"/>
      <c r="AO19" s="307"/>
      <c r="AP19" s="308"/>
    </row>
    <row r="20" spans="1:42" ht="24" customHeight="1" x14ac:dyDescent="0.15">
      <c r="A20" s="186" t="s">
        <v>82</v>
      </c>
      <c r="B20" s="187" t="s">
        <v>38</v>
      </c>
      <c r="C20" s="187" t="s">
        <v>38</v>
      </c>
      <c r="D20" s="187" t="s">
        <v>38</v>
      </c>
      <c r="E20" s="187" t="s">
        <v>38</v>
      </c>
      <c r="F20" s="188" t="s">
        <v>83</v>
      </c>
      <c r="G20" s="189" t="s">
        <v>38</v>
      </c>
      <c r="H20" s="189"/>
      <c r="I20" s="190">
        <v>2203000</v>
      </c>
      <c r="J20" s="190">
        <v>-250000</v>
      </c>
      <c r="K20" s="190">
        <v>0</v>
      </c>
      <c r="L20" s="190">
        <v>1953000</v>
      </c>
      <c r="M20" s="190">
        <v>1823794</v>
      </c>
      <c r="N20" s="190">
        <v>1823794</v>
      </c>
      <c r="O20" s="190">
        <v>0</v>
      </c>
      <c r="P20" s="190">
        <v>0</v>
      </c>
      <c r="Q20" s="190">
        <v>-129206</v>
      </c>
      <c r="R20" s="191">
        <v>93.384229390681</v>
      </c>
      <c r="S20" s="191">
        <v>100</v>
      </c>
      <c r="T20" s="191">
        <v>1.2059829488341369</v>
      </c>
      <c r="U20" s="190">
        <v>2421000</v>
      </c>
      <c r="V20" s="190">
        <v>-680000</v>
      </c>
      <c r="W20" s="190">
        <v>0</v>
      </c>
      <c r="X20" s="190">
        <v>1741000</v>
      </c>
      <c r="Y20" s="190">
        <v>1432754</v>
      </c>
      <c r="Z20" s="190">
        <v>1432754</v>
      </c>
      <c r="AA20" s="190">
        <v>0</v>
      </c>
      <c r="AB20" s="190">
        <v>0</v>
      </c>
      <c r="AC20" s="191">
        <v>82.294887995404935</v>
      </c>
      <c r="AD20" s="191">
        <v>100</v>
      </c>
      <c r="AE20" s="191">
        <v>0.92493181991691342</v>
      </c>
      <c r="AF20" s="190">
        <v>391040</v>
      </c>
      <c r="AG20" s="191">
        <v>27.29289187117956</v>
      </c>
      <c r="AH20" s="191">
        <v>0.2810511289172235</v>
      </c>
      <c r="AI20" s="190">
        <v>391040</v>
      </c>
      <c r="AJ20" s="305"/>
      <c r="AK20" s="305"/>
      <c r="AL20" s="305"/>
      <c r="AM20" s="305"/>
      <c r="AN20" s="305"/>
      <c r="AO20" s="305"/>
      <c r="AP20" s="306"/>
    </row>
    <row r="21" spans="1:42" ht="24" customHeight="1" x14ac:dyDescent="0.15">
      <c r="A21" s="194" t="s">
        <v>82</v>
      </c>
      <c r="B21" s="195" t="s">
        <v>59</v>
      </c>
      <c r="C21" s="195" t="s">
        <v>40</v>
      </c>
      <c r="D21" s="195" t="s">
        <v>40</v>
      </c>
      <c r="E21" s="195" t="s">
        <v>85</v>
      </c>
      <c r="F21" s="196" t="s">
        <v>86</v>
      </c>
      <c r="G21" s="197" t="s">
        <v>46</v>
      </c>
      <c r="H21" s="197" t="s">
        <v>139</v>
      </c>
      <c r="I21" s="198">
        <v>220000</v>
      </c>
      <c r="J21" s="198">
        <v>0</v>
      </c>
      <c r="K21" s="198">
        <v>0</v>
      </c>
      <c r="L21" s="198">
        <v>220000</v>
      </c>
      <c r="M21" s="199">
        <v>0</v>
      </c>
      <c r="N21" s="198">
        <v>0</v>
      </c>
      <c r="O21" s="198">
        <v>0</v>
      </c>
      <c r="P21" s="198">
        <v>0</v>
      </c>
      <c r="Q21" s="199">
        <v>-220000</v>
      </c>
      <c r="R21" s="200">
        <v>0</v>
      </c>
      <c r="S21" s="200" t="s">
        <v>38</v>
      </c>
      <c r="T21" s="200">
        <v>0</v>
      </c>
      <c r="U21" s="199">
        <v>220000</v>
      </c>
      <c r="V21" s="199">
        <v>-30000</v>
      </c>
      <c r="W21" s="199">
        <v>0</v>
      </c>
      <c r="X21" s="199">
        <v>190000</v>
      </c>
      <c r="Y21" s="199">
        <v>190000</v>
      </c>
      <c r="Z21" s="198">
        <v>190000</v>
      </c>
      <c r="AA21" s="199">
        <v>0</v>
      </c>
      <c r="AB21" s="199">
        <v>0</v>
      </c>
      <c r="AC21" s="200">
        <v>100</v>
      </c>
      <c r="AD21" s="200">
        <v>100</v>
      </c>
      <c r="AE21" s="200">
        <v>0.12265681741891038</v>
      </c>
      <c r="AF21" s="199">
        <v>-190000</v>
      </c>
      <c r="AG21" s="200" t="s">
        <v>179</v>
      </c>
      <c r="AH21" s="200">
        <v>-0.12265681741891038</v>
      </c>
      <c r="AI21" s="198">
        <v>-190000</v>
      </c>
      <c r="AJ21" s="307"/>
      <c r="AK21" s="307"/>
      <c r="AL21" s="307"/>
      <c r="AM21" s="307"/>
      <c r="AN21" s="307"/>
      <c r="AO21" s="307"/>
      <c r="AP21" s="308"/>
    </row>
    <row r="22" spans="1:42" ht="24" customHeight="1" x14ac:dyDescent="0.15">
      <c r="A22" s="194" t="s">
        <v>82</v>
      </c>
      <c r="B22" s="195" t="s">
        <v>59</v>
      </c>
      <c r="C22" s="195" t="s">
        <v>40</v>
      </c>
      <c r="D22" s="195" t="s">
        <v>40</v>
      </c>
      <c r="E22" s="195" t="s">
        <v>87</v>
      </c>
      <c r="F22" s="196" t="s">
        <v>88</v>
      </c>
      <c r="G22" s="197" t="s">
        <v>46</v>
      </c>
      <c r="H22" s="197" t="s">
        <v>190</v>
      </c>
      <c r="I22" s="198">
        <v>11000</v>
      </c>
      <c r="J22" s="198">
        <v>0</v>
      </c>
      <c r="K22" s="198">
        <v>0</v>
      </c>
      <c r="L22" s="198">
        <v>11000</v>
      </c>
      <c r="M22" s="199">
        <v>10880</v>
      </c>
      <c r="N22" s="198">
        <v>10880</v>
      </c>
      <c r="O22" s="198">
        <v>0</v>
      </c>
      <c r="P22" s="198">
        <v>0</v>
      </c>
      <c r="Q22" s="199">
        <v>-120</v>
      </c>
      <c r="R22" s="200">
        <v>98.909090909090907</v>
      </c>
      <c r="S22" s="200">
        <v>100</v>
      </c>
      <c r="T22" s="200">
        <v>7.1943950266945781E-3</v>
      </c>
      <c r="U22" s="199">
        <v>29000</v>
      </c>
      <c r="V22" s="199">
        <v>0</v>
      </c>
      <c r="W22" s="199">
        <v>0</v>
      </c>
      <c r="X22" s="199">
        <v>29000</v>
      </c>
      <c r="Y22" s="199">
        <v>5160</v>
      </c>
      <c r="Z22" s="198">
        <v>5160</v>
      </c>
      <c r="AA22" s="199">
        <v>0</v>
      </c>
      <c r="AB22" s="199">
        <v>0</v>
      </c>
      <c r="AC22" s="200">
        <v>17.793103448275861</v>
      </c>
      <c r="AD22" s="200">
        <v>100</v>
      </c>
      <c r="AE22" s="200">
        <v>3.3311009362188291E-3</v>
      </c>
      <c r="AF22" s="199">
        <v>5720</v>
      </c>
      <c r="AG22" s="200">
        <v>110.85271317829456</v>
      </c>
      <c r="AH22" s="200">
        <v>3.863294090475749E-3</v>
      </c>
      <c r="AI22" s="198">
        <v>5720</v>
      </c>
      <c r="AJ22" s="307"/>
      <c r="AK22" s="307"/>
      <c r="AL22" s="307"/>
      <c r="AM22" s="307"/>
      <c r="AN22" s="307"/>
      <c r="AO22" s="307"/>
      <c r="AP22" s="308"/>
    </row>
    <row r="23" spans="1:42" ht="24" customHeight="1" x14ac:dyDescent="0.15">
      <c r="A23" s="194" t="s">
        <v>82</v>
      </c>
      <c r="B23" s="195" t="s">
        <v>59</v>
      </c>
      <c r="C23" s="195" t="s">
        <v>40</v>
      </c>
      <c r="D23" s="195" t="s">
        <v>40</v>
      </c>
      <c r="E23" s="195" t="s">
        <v>89</v>
      </c>
      <c r="F23" s="196" t="s">
        <v>90</v>
      </c>
      <c r="G23" s="197" t="s">
        <v>46</v>
      </c>
      <c r="H23" s="197" t="s">
        <v>190</v>
      </c>
      <c r="I23" s="198">
        <v>36000</v>
      </c>
      <c r="J23" s="198">
        <v>0</v>
      </c>
      <c r="K23" s="198">
        <v>0</v>
      </c>
      <c r="L23" s="198">
        <v>36000</v>
      </c>
      <c r="M23" s="199">
        <v>29653</v>
      </c>
      <c r="N23" s="198">
        <v>29653</v>
      </c>
      <c r="O23" s="198">
        <v>0</v>
      </c>
      <c r="P23" s="198">
        <v>0</v>
      </c>
      <c r="Q23" s="199">
        <v>-6347</v>
      </c>
      <c r="R23" s="200">
        <v>82.36944444444444</v>
      </c>
      <c r="S23" s="200">
        <v>100</v>
      </c>
      <c r="T23" s="200">
        <v>1.96080326954572E-2</v>
      </c>
      <c r="U23" s="199">
        <v>29000</v>
      </c>
      <c r="V23" s="199">
        <v>0</v>
      </c>
      <c r="W23" s="199">
        <v>0</v>
      </c>
      <c r="X23" s="199">
        <v>29000</v>
      </c>
      <c r="Y23" s="199">
        <v>29787</v>
      </c>
      <c r="Z23" s="198">
        <v>29787</v>
      </c>
      <c r="AA23" s="199">
        <v>0</v>
      </c>
      <c r="AB23" s="199">
        <v>0</v>
      </c>
      <c r="AC23" s="200">
        <v>102.71379310344828</v>
      </c>
      <c r="AD23" s="200">
        <v>100</v>
      </c>
      <c r="AE23" s="200">
        <v>1.922936116030044E-2</v>
      </c>
      <c r="AF23" s="199">
        <v>-134</v>
      </c>
      <c r="AG23" s="200">
        <v>-0.44986067747675162</v>
      </c>
      <c r="AH23" s="200">
        <v>3.7867153515675975E-4</v>
      </c>
      <c r="AI23" s="198">
        <v>-134</v>
      </c>
      <c r="AJ23" s="307"/>
      <c r="AK23" s="307"/>
      <c r="AL23" s="307"/>
      <c r="AM23" s="307"/>
      <c r="AN23" s="307"/>
      <c r="AO23" s="307"/>
      <c r="AP23" s="308"/>
    </row>
    <row r="24" spans="1:42" ht="24" customHeight="1" x14ac:dyDescent="0.15">
      <c r="A24" s="194" t="s">
        <v>82</v>
      </c>
      <c r="B24" s="195" t="s">
        <v>59</v>
      </c>
      <c r="C24" s="195" t="s">
        <v>40</v>
      </c>
      <c r="D24" s="195" t="s">
        <v>40</v>
      </c>
      <c r="E24" s="195" t="s">
        <v>91</v>
      </c>
      <c r="F24" s="196" t="s">
        <v>92</v>
      </c>
      <c r="G24" s="197" t="s">
        <v>46</v>
      </c>
      <c r="H24" s="197" t="s">
        <v>139</v>
      </c>
      <c r="I24" s="198">
        <v>429000</v>
      </c>
      <c r="J24" s="198">
        <v>0</v>
      </c>
      <c r="K24" s="198">
        <v>0</v>
      </c>
      <c r="L24" s="198">
        <v>429000</v>
      </c>
      <c r="M24" s="199">
        <v>612000</v>
      </c>
      <c r="N24" s="198">
        <v>612000</v>
      </c>
      <c r="O24" s="198">
        <v>0</v>
      </c>
      <c r="P24" s="198">
        <v>0</v>
      </c>
      <c r="Q24" s="199">
        <v>183000</v>
      </c>
      <c r="R24" s="200">
        <v>142.65734265734267</v>
      </c>
      <c r="S24" s="200">
        <v>100</v>
      </c>
      <c r="T24" s="200">
        <v>0.40468472025157004</v>
      </c>
      <c r="U24" s="199">
        <v>441000</v>
      </c>
      <c r="V24" s="199">
        <v>0</v>
      </c>
      <c r="W24" s="199">
        <v>0</v>
      </c>
      <c r="X24" s="199">
        <v>441000</v>
      </c>
      <c r="Y24" s="199">
        <v>387000</v>
      </c>
      <c r="Z24" s="198">
        <v>387000</v>
      </c>
      <c r="AA24" s="199">
        <v>0</v>
      </c>
      <c r="AB24" s="199">
        <v>0</v>
      </c>
      <c r="AC24" s="200">
        <v>87.755102040816325</v>
      </c>
      <c r="AD24" s="200">
        <v>100</v>
      </c>
      <c r="AE24" s="200">
        <v>0.2498325702164122</v>
      </c>
      <c r="AF24" s="199">
        <v>225000</v>
      </c>
      <c r="AG24" s="200">
        <v>58.139534883720934</v>
      </c>
      <c r="AH24" s="200">
        <v>0.15485215003515784</v>
      </c>
      <c r="AI24" s="198">
        <v>225000</v>
      </c>
      <c r="AJ24" s="307"/>
      <c r="AK24" s="307"/>
      <c r="AL24" s="307"/>
      <c r="AM24" s="307"/>
      <c r="AN24" s="307"/>
      <c r="AO24" s="307"/>
      <c r="AP24" s="308"/>
    </row>
    <row r="25" spans="1:42" ht="24" customHeight="1" x14ac:dyDescent="0.15">
      <c r="A25" s="194" t="s">
        <v>82</v>
      </c>
      <c r="B25" s="195" t="s">
        <v>59</v>
      </c>
      <c r="C25" s="195" t="s">
        <v>40</v>
      </c>
      <c r="D25" s="195" t="s">
        <v>40</v>
      </c>
      <c r="E25" s="195" t="s">
        <v>93</v>
      </c>
      <c r="F25" s="196" t="s">
        <v>94</v>
      </c>
      <c r="G25" s="197" t="s">
        <v>46</v>
      </c>
      <c r="H25" s="197" t="s">
        <v>139</v>
      </c>
      <c r="I25" s="198">
        <v>50000</v>
      </c>
      <c r="J25" s="198">
        <v>0</v>
      </c>
      <c r="K25" s="198">
        <v>0</v>
      </c>
      <c r="L25" s="198">
        <v>50000</v>
      </c>
      <c r="M25" s="199">
        <v>100000</v>
      </c>
      <c r="N25" s="198">
        <v>100000</v>
      </c>
      <c r="O25" s="198">
        <v>0</v>
      </c>
      <c r="P25" s="198">
        <v>0</v>
      </c>
      <c r="Q25" s="199">
        <v>50000</v>
      </c>
      <c r="R25" s="200">
        <v>200</v>
      </c>
      <c r="S25" s="200">
        <v>100</v>
      </c>
      <c r="T25" s="200">
        <v>6.6124954289472224E-2</v>
      </c>
      <c r="U25" s="199">
        <v>50000</v>
      </c>
      <c r="V25" s="199">
        <v>0</v>
      </c>
      <c r="W25" s="199">
        <v>0</v>
      </c>
      <c r="X25" s="199">
        <v>50000</v>
      </c>
      <c r="Y25" s="199">
        <v>27500</v>
      </c>
      <c r="Z25" s="198">
        <v>27500</v>
      </c>
      <c r="AA25" s="199">
        <v>0</v>
      </c>
      <c r="AB25" s="199">
        <v>0</v>
      </c>
      <c r="AC25" s="200">
        <v>55.000000000000007</v>
      </c>
      <c r="AD25" s="200">
        <v>100</v>
      </c>
      <c r="AE25" s="200">
        <v>1.7752960415894924E-2</v>
      </c>
      <c r="AF25" s="199">
        <v>72500</v>
      </c>
      <c r="AG25" s="200">
        <v>263.63636363636363</v>
      </c>
      <c r="AH25" s="200">
        <v>4.8371993873577296E-2</v>
      </c>
      <c r="AI25" s="198">
        <v>72500</v>
      </c>
      <c r="AJ25" s="307"/>
      <c r="AK25" s="307"/>
      <c r="AL25" s="307"/>
      <c r="AM25" s="307"/>
      <c r="AN25" s="307"/>
      <c r="AO25" s="307"/>
      <c r="AP25" s="308"/>
    </row>
    <row r="26" spans="1:42" ht="24" customHeight="1" x14ac:dyDescent="0.15">
      <c r="A26" s="194" t="s">
        <v>82</v>
      </c>
      <c r="B26" s="195" t="s">
        <v>59</v>
      </c>
      <c r="C26" s="195" t="s">
        <v>40</v>
      </c>
      <c r="D26" s="195" t="s">
        <v>40</v>
      </c>
      <c r="E26" s="195" t="s">
        <v>95</v>
      </c>
      <c r="F26" s="196" t="s">
        <v>96</v>
      </c>
      <c r="G26" s="197" t="s">
        <v>46</v>
      </c>
      <c r="H26" s="197" t="s">
        <v>190</v>
      </c>
      <c r="I26" s="198">
        <v>50000</v>
      </c>
      <c r="J26" s="198">
        <v>0</v>
      </c>
      <c r="K26" s="198">
        <v>0</v>
      </c>
      <c r="L26" s="198">
        <v>50000</v>
      </c>
      <c r="M26" s="199">
        <v>76000</v>
      </c>
      <c r="N26" s="198">
        <v>76000</v>
      </c>
      <c r="O26" s="198">
        <v>0</v>
      </c>
      <c r="P26" s="198">
        <v>0</v>
      </c>
      <c r="Q26" s="199">
        <v>26000</v>
      </c>
      <c r="R26" s="200">
        <v>152</v>
      </c>
      <c r="S26" s="200">
        <v>100</v>
      </c>
      <c r="T26" s="200">
        <v>5.0254965259998896E-2</v>
      </c>
      <c r="U26" s="199">
        <v>65000</v>
      </c>
      <c r="V26" s="199">
        <v>0</v>
      </c>
      <c r="W26" s="199">
        <v>0</v>
      </c>
      <c r="X26" s="199">
        <v>65000</v>
      </c>
      <c r="Y26" s="199">
        <v>63000</v>
      </c>
      <c r="Z26" s="198">
        <v>63000</v>
      </c>
      <c r="AA26" s="199">
        <v>0</v>
      </c>
      <c r="AB26" s="199">
        <v>0</v>
      </c>
      <c r="AC26" s="200">
        <v>96.92307692307692</v>
      </c>
      <c r="AD26" s="200">
        <v>100</v>
      </c>
      <c r="AE26" s="200">
        <v>4.0670418407322918E-2</v>
      </c>
      <c r="AF26" s="199">
        <v>13000</v>
      </c>
      <c r="AG26" s="200">
        <v>20.634920634920633</v>
      </c>
      <c r="AH26" s="200">
        <v>9.5845468526759778E-3</v>
      </c>
      <c r="AI26" s="198">
        <v>13000</v>
      </c>
      <c r="AJ26" s="307"/>
      <c r="AK26" s="307"/>
      <c r="AL26" s="307"/>
      <c r="AM26" s="307"/>
      <c r="AN26" s="307"/>
      <c r="AO26" s="307"/>
      <c r="AP26" s="308"/>
    </row>
    <row r="27" spans="1:42" ht="24" customHeight="1" x14ac:dyDescent="0.15">
      <c r="A27" s="194" t="s">
        <v>82</v>
      </c>
      <c r="B27" s="195" t="s">
        <v>59</v>
      </c>
      <c r="C27" s="195" t="s">
        <v>40</v>
      </c>
      <c r="D27" s="195" t="s">
        <v>40</v>
      </c>
      <c r="E27" s="195" t="s">
        <v>97</v>
      </c>
      <c r="F27" s="196" t="s">
        <v>98</v>
      </c>
      <c r="G27" s="197" t="s">
        <v>46</v>
      </c>
      <c r="H27" s="197" t="s">
        <v>139</v>
      </c>
      <c r="I27" s="198">
        <v>250000</v>
      </c>
      <c r="J27" s="198">
        <v>-250000</v>
      </c>
      <c r="K27" s="198">
        <v>0</v>
      </c>
      <c r="L27" s="198">
        <v>0</v>
      </c>
      <c r="M27" s="199">
        <v>0</v>
      </c>
      <c r="N27" s="198">
        <v>0</v>
      </c>
      <c r="O27" s="198">
        <v>0</v>
      </c>
      <c r="P27" s="198">
        <v>0</v>
      </c>
      <c r="Q27" s="199">
        <v>0</v>
      </c>
      <c r="R27" s="200" t="s">
        <v>38</v>
      </c>
      <c r="S27" s="200" t="s">
        <v>38</v>
      </c>
      <c r="T27" s="200">
        <v>0</v>
      </c>
      <c r="U27" s="199">
        <v>250000</v>
      </c>
      <c r="V27" s="199">
        <v>-250000</v>
      </c>
      <c r="W27" s="199">
        <v>0</v>
      </c>
      <c r="X27" s="199">
        <v>0</v>
      </c>
      <c r="Y27" s="199">
        <v>0</v>
      </c>
      <c r="Z27" s="198">
        <v>0</v>
      </c>
      <c r="AA27" s="199">
        <v>0</v>
      </c>
      <c r="AB27" s="199">
        <v>0</v>
      </c>
      <c r="AC27" s="200" t="s">
        <v>38</v>
      </c>
      <c r="AD27" s="200" t="s">
        <v>38</v>
      </c>
      <c r="AE27" s="200">
        <v>0</v>
      </c>
      <c r="AF27" s="199">
        <v>0</v>
      </c>
      <c r="AG27" s="200">
        <v>0</v>
      </c>
      <c r="AH27" s="200">
        <v>0</v>
      </c>
      <c r="AI27" s="198">
        <v>0</v>
      </c>
      <c r="AJ27" s="307"/>
      <c r="AK27" s="307"/>
      <c r="AL27" s="307"/>
      <c r="AM27" s="307"/>
      <c r="AN27" s="307"/>
      <c r="AO27" s="307"/>
      <c r="AP27" s="308"/>
    </row>
    <row r="28" spans="1:42" ht="24" customHeight="1" x14ac:dyDescent="0.15">
      <c r="A28" s="194" t="s">
        <v>82</v>
      </c>
      <c r="B28" s="195" t="s">
        <v>59</v>
      </c>
      <c r="C28" s="195" t="s">
        <v>40</v>
      </c>
      <c r="D28" s="195" t="s">
        <v>40</v>
      </c>
      <c r="E28" s="195" t="s">
        <v>99</v>
      </c>
      <c r="F28" s="196" t="s">
        <v>100</v>
      </c>
      <c r="G28" s="197" t="s">
        <v>46</v>
      </c>
      <c r="H28" s="197" t="s">
        <v>190</v>
      </c>
      <c r="I28" s="198">
        <v>600000</v>
      </c>
      <c r="J28" s="198">
        <v>0</v>
      </c>
      <c r="K28" s="198">
        <v>0</v>
      </c>
      <c r="L28" s="198">
        <v>600000</v>
      </c>
      <c r="M28" s="199">
        <v>440000</v>
      </c>
      <c r="N28" s="198">
        <v>440000</v>
      </c>
      <c r="O28" s="198">
        <v>0</v>
      </c>
      <c r="P28" s="198">
        <v>0</v>
      </c>
      <c r="Q28" s="199">
        <v>-160000</v>
      </c>
      <c r="R28" s="200">
        <v>73.333333333333329</v>
      </c>
      <c r="S28" s="200">
        <v>100</v>
      </c>
      <c r="T28" s="200">
        <v>0.29094979887367778</v>
      </c>
      <c r="U28" s="199">
        <v>800000</v>
      </c>
      <c r="V28" s="199">
        <v>-400000</v>
      </c>
      <c r="W28" s="199">
        <v>0</v>
      </c>
      <c r="X28" s="199">
        <v>400000</v>
      </c>
      <c r="Y28" s="199">
        <v>240000</v>
      </c>
      <c r="Z28" s="198">
        <v>240000</v>
      </c>
      <c r="AA28" s="199">
        <v>0</v>
      </c>
      <c r="AB28" s="199">
        <v>0</v>
      </c>
      <c r="AC28" s="200">
        <v>60</v>
      </c>
      <c r="AD28" s="200">
        <v>100</v>
      </c>
      <c r="AE28" s="200">
        <v>0.15493492726599206</v>
      </c>
      <c r="AF28" s="199">
        <v>200000</v>
      </c>
      <c r="AG28" s="200">
        <v>83.333333333333343</v>
      </c>
      <c r="AH28" s="200">
        <v>0.13601487160768572</v>
      </c>
      <c r="AI28" s="198">
        <v>200000</v>
      </c>
      <c r="AJ28" s="307"/>
      <c r="AK28" s="307"/>
      <c r="AL28" s="307"/>
      <c r="AM28" s="307"/>
      <c r="AN28" s="307"/>
      <c r="AO28" s="307"/>
      <c r="AP28" s="308"/>
    </row>
    <row r="29" spans="1:42" ht="24" customHeight="1" x14ac:dyDescent="0.15">
      <c r="A29" s="194" t="s">
        <v>82</v>
      </c>
      <c r="B29" s="195" t="s">
        <v>59</v>
      </c>
      <c r="C29" s="195" t="s">
        <v>40</v>
      </c>
      <c r="D29" s="195" t="s">
        <v>40</v>
      </c>
      <c r="E29" s="195" t="s">
        <v>101</v>
      </c>
      <c r="F29" s="196" t="s">
        <v>102</v>
      </c>
      <c r="G29" s="197" t="s">
        <v>46</v>
      </c>
      <c r="H29" s="197" t="s">
        <v>190</v>
      </c>
      <c r="I29" s="198">
        <v>17000</v>
      </c>
      <c r="J29" s="198">
        <v>0</v>
      </c>
      <c r="K29" s="198">
        <v>0</v>
      </c>
      <c r="L29" s="198">
        <v>17000</v>
      </c>
      <c r="M29" s="199">
        <v>15261</v>
      </c>
      <c r="N29" s="198">
        <v>15261</v>
      </c>
      <c r="O29" s="198">
        <v>0</v>
      </c>
      <c r="P29" s="198">
        <v>0</v>
      </c>
      <c r="Q29" s="199">
        <v>-1739</v>
      </c>
      <c r="R29" s="200">
        <v>89.770588235294113</v>
      </c>
      <c r="S29" s="200">
        <v>100</v>
      </c>
      <c r="T29" s="200">
        <v>1.0091329274116356E-2</v>
      </c>
      <c r="U29" s="199">
        <v>57000</v>
      </c>
      <c r="V29" s="199">
        <v>0</v>
      </c>
      <c r="W29" s="199">
        <v>0</v>
      </c>
      <c r="X29" s="199">
        <v>57000</v>
      </c>
      <c r="Y29" s="199">
        <v>10307</v>
      </c>
      <c r="Z29" s="198">
        <v>10307</v>
      </c>
      <c r="AA29" s="199">
        <v>0</v>
      </c>
      <c r="AB29" s="199">
        <v>0</v>
      </c>
      <c r="AC29" s="200">
        <v>18.082456140350878</v>
      </c>
      <c r="AD29" s="200">
        <v>100</v>
      </c>
      <c r="AE29" s="200">
        <v>6.6538095638774171E-3</v>
      </c>
      <c r="AF29" s="199">
        <v>4954</v>
      </c>
      <c r="AG29" s="200">
        <v>48.064422237314446</v>
      </c>
      <c r="AH29" s="200">
        <v>3.4375197102389388E-3</v>
      </c>
      <c r="AI29" s="198">
        <v>4954</v>
      </c>
      <c r="AJ29" s="307"/>
      <c r="AK29" s="307"/>
      <c r="AL29" s="307"/>
      <c r="AM29" s="307"/>
      <c r="AN29" s="307"/>
      <c r="AO29" s="307"/>
      <c r="AP29" s="308"/>
    </row>
    <row r="30" spans="1:42" ht="24" customHeight="1" x14ac:dyDescent="0.15">
      <c r="A30" s="194" t="s">
        <v>82</v>
      </c>
      <c r="B30" s="195" t="s">
        <v>59</v>
      </c>
      <c r="C30" s="195" t="s">
        <v>40</v>
      </c>
      <c r="D30" s="195" t="s">
        <v>40</v>
      </c>
      <c r="E30" s="195" t="s">
        <v>103</v>
      </c>
      <c r="F30" s="196" t="s">
        <v>104</v>
      </c>
      <c r="G30" s="197" t="s">
        <v>46</v>
      </c>
      <c r="H30" s="197" t="s">
        <v>190</v>
      </c>
      <c r="I30" s="198">
        <v>480000</v>
      </c>
      <c r="J30" s="198">
        <v>0</v>
      </c>
      <c r="K30" s="198">
        <v>0</v>
      </c>
      <c r="L30" s="198">
        <v>480000</v>
      </c>
      <c r="M30" s="199">
        <v>480000</v>
      </c>
      <c r="N30" s="198">
        <v>480000</v>
      </c>
      <c r="O30" s="198">
        <v>0</v>
      </c>
      <c r="P30" s="198">
        <v>0</v>
      </c>
      <c r="Q30" s="199">
        <v>0</v>
      </c>
      <c r="R30" s="200">
        <v>100</v>
      </c>
      <c r="S30" s="200">
        <v>100</v>
      </c>
      <c r="T30" s="200">
        <v>0.31739978058946666</v>
      </c>
      <c r="U30" s="199">
        <v>480000</v>
      </c>
      <c r="V30" s="199">
        <v>0</v>
      </c>
      <c r="W30" s="199">
        <v>0</v>
      </c>
      <c r="X30" s="199">
        <v>480000</v>
      </c>
      <c r="Y30" s="199">
        <v>480000</v>
      </c>
      <c r="Z30" s="198">
        <v>480000</v>
      </c>
      <c r="AA30" s="199">
        <v>0</v>
      </c>
      <c r="AB30" s="199">
        <v>0</v>
      </c>
      <c r="AC30" s="200">
        <v>100</v>
      </c>
      <c r="AD30" s="200">
        <v>100</v>
      </c>
      <c r="AE30" s="200">
        <v>0.30986985453198412</v>
      </c>
      <c r="AF30" s="199">
        <v>0</v>
      </c>
      <c r="AG30" s="200">
        <v>0</v>
      </c>
      <c r="AH30" s="200">
        <v>7.5299260574825388E-3</v>
      </c>
      <c r="AI30" s="198">
        <v>0</v>
      </c>
      <c r="AJ30" s="307"/>
      <c r="AK30" s="307"/>
      <c r="AL30" s="307"/>
      <c r="AM30" s="307"/>
      <c r="AN30" s="307"/>
      <c r="AO30" s="307"/>
      <c r="AP30" s="308"/>
    </row>
    <row r="31" spans="1:42" ht="24" customHeight="1" x14ac:dyDescent="0.15">
      <c r="A31" s="194" t="s">
        <v>82</v>
      </c>
      <c r="B31" s="195" t="s">
        <v>59</v>
      </c>
      <c r="C31" s="195" t="s">
        <v>40</v>
      </c>
      <c r="D31" s="195" t="s">
        <v>40</v>
      </c>
      <c r="E31" s="195" t="s">
        <v>105</v>
      </c>
      <c r="F31" s="196" t="s">
        <v>106</v>
      </c>
      <c r="G31" s="197" t="s">
        <v>46</v>
      </c>
      <c r="H31" s="197" t="s">
        <v>190</v>
      </c>
      <c r="I31" s="198">
        <v>60000</v>
      </c>
      <c r="J31" s="198">
        <v>0</v>
      </c>
      <c r="K31" s="198">
        <v>0</v>
      </c>
      <c r="L31" s="198">
        <v>60000</v>
      </c>
      <c r="M31" s="199">
        <v>60000</v>
      </c>
      <c r="N31" s="198">
        <v>60000</v>
      </c>
      <c r="O31" s="198">
        <v>0</v>
      </c>
      <c r="P31" s="198">
        <v>0</v>
      </c>
      <c r="Q31" s="199">
        <v>0</v>
      </c>
      <c r="R31" s="200">
        <v>100</v>
      </c>
      <c r="S31" s="200">
        <v>100</v>
      </c>
      <c r="T31" s="200">
        <v>3.9674972573683333E-2</v>
      </c>
      <c r="U31" s="199">
        <v>0</v>
      </c>
      <c r="V31" s="199">
        <v>0</v>
      </c>
      <c r="W31" s="199">
        <v>0</v>
      </c>
      <c r="X31" s="199">
        <v>0</v>
      </c>
      <c r="Y31" s="199">
        <v>0</v>
      </c>
      <c r="Z31" s="198">
        <v>0</v>
      </c>
      <c r="AA31" s="199">
        <v>0</v>
      </c>
      <c r="AB31" s="199">
        <v>0</v>
      </c>
      <c r="AC31" s="200" t="s">
        <v>38</v>
      </c>
      <c r="AD31" s="200" t="s">
        <v>38</v>
      </c>
      <c r="AE31" s="200">
        <v>0</v>
      </c>
      <c r="AF31" s="199">
        <v>60000</v>
      </c>
      <c r="AG31" s="200" t="s">
        <v>193</v>
      </c>
      <c r="AH31" s="200">
        <v>3.9674972573683333E-2</v>
      </c>
      <c r="AI31" s="198">
        <v>60000</v>
      </c>
      <c r="AJ31" s="307"/>
      <c r="AK31" s="307"/>
      <c r="AL31" s="307"/>
      <c r="AM31" s="307"/>
      <c r="AN31" s="307"/>
      <c r="AO31" s="307"/>
      <c r="AP31" s="308"/>
    </row>
    <row r="32" spans="1:42" ht="24" customHeight="1" x14ac:dyDescent="0.15">
      <c r="A32" s="394" t="s">
        <v>107</v>
      </c>
      <c r="B32" s="395"/>
      <c r="C32" s="395"/>
      <c r="D32" s="395"/>
      <c r="E32" s="395"/>
      <c r="F32" s="395"/>
      <c r="G32" s="395"/>
      <c r="H32" s="395"/>
      <c r="I32" s="203">
        <v>16818000</v>
      </c>
      <c r="J32" s="203">
        <v>167029000</v>
      </c>
      <c r="K32" s="203">
        <v>7349000</v>
      </c>
      <c r="L32" s="203">
        <v>191196000</v>
      </c>
      <c r="M32" s="204"/>
      <c r="N32" s="203">
        <v>151228838</v>
      </c>
      <c r="O32" s="203">
        <v>151228838</v>
      </c>
      <c r="P32" s="203">
        <v>151228838</v>
      </c>
      <c r="Q32" s="204"/>
      <c r="R32" s="204"/>
      <c r="S32" s="204"/>
      <c r="T32" s="204"/>
      <c r="U32" s="204"/>
      <c r="V32" s="204"/>
      <c r="W32" s="204"/>
      <c r="X32" s="204"/>
      <c r="Y32" s="204"/>
      <c r="Z32" s="203">
        <v>154903742</v>
      </c>
      <c r="AA32" s="204"/>
      <c r="AB32" s="204"/>
      <c r="AC32" s="204"/>
      <c r="AD32" s="204"/>
      <c r="AE32" s="204"/>
      <c r="AF32" s="204"/>
      <c r="AG32" s="204"/>
      <c r="AH32" s="204"/>
      <c r="AI32" s="203">
        <f>N32-Z32</f>
        <v>-3674904</v>
      </c>
      <c r="AJ32" s="309"/>
      <c r="AK32" s="309"/>
      <c r="AL32" s="309"/>
      <c r="AM32" s="309"/>
      <c r="AN32" s="309"/>
      <c r="AO32" s="309"/>
      <c r="AP32" s="310"/>
    </row>
    <row r="33" spans="1:42" ht="40.5" customHeight="1" x14ac:dyDescent="0.15">
      <c r="A33" s="160"/>
      <c r="B33" s="160"/>
      <c r="C33" s="160"/>
      <c r="D33" s="160"/>
      <c r="E33" s="160"/>
      <c r="F33" s="98"/>
      <c r="G33" s="161"/>
      <c r="H33" s="161"/>
      <c r="I33" s="162"/>
      <c r="J33" s="162"/>
      <c r="K33" s="162"/>
      <c r="L33" s="162"/>
      <c r="M33" s="168"/>
      <c r="N33" s="162"/>
      <c r="O33" s="162"/>
      <c r="P33" s="162"/>
      <c r="Q33" s="168"/>
      <c r="R33" s="168"/>
      <c r="S33" s="168"/>
      <c r="T33" s="168"/>
      <c r="U33" s="168"/>
      <c r="V33" s="168"/>
      <c r="W33" s="168"/>
      <c r="X33" s="168"/>
      <c r="Y33" s="168"/>
      <c r="Z33" s="162"/>
      <c r="AA33" s="168"/>
      <c r="AB33" s="168"/>
      <c r="AC33" s="168"/>
      <c r="AD33" s="168"/>
      <c r="AE33" s="168"/>
      <c r="AF33" s="168"/>
      <c r="AG33" s="168"/>
      <c r="AH33" s="168"/>
      <c r="AI33" s="163"/>
      <c r="AJ33" s="311"/>
      <c r="AK33" s="311"/>
      <c r="AL33" s="311"/>
      <c r="AM33" s="311"/>
      <c r="AN33" s="311"/>
      <c r="AO33" s="311"/>
      <c r="AP33" s="311"/>
    </row>
    <row r="34" spans="1:42" ht="40.5" customHeight="1" x14ac:dyDescent="0.15">
      <c r="A34" s="153" t="s">
        <v>151</v>
      </c>
      <c r="B34" s="154" t="s">
        <v>152</v>
      </c>
      <c r="C34" s="154" t="s">
        <v>153</v>
      </c>
      <c r="D34" s="155" t="s">
        <v>154</v>
      </c>
      <c r="E34" s="155" t="s">
        <v>155</v>
      </c>
      <c r="F34" s="155" t="s">
        <v>156</v>
      </c>
      <c r="G34" s="154" t="s">
        <v>157</v>
      </c>
      <c r="H34" s="154" t="s">
        <v>158</v>
      </c>
      <c r="I34" s="155" t="s">
        <v>159</v>
      </c>
      <c r="J34" s="155" t="s">
        <v>160</v>
      </c>
      <c r="K34" s="154" t="s">
        <v>161</v>
      </c>
      <c r="L34" s="155" t="s">
        <v>162</v>
      </c>
      <c r="M34" s="169"/>
      <c r="N34" s="154" t="s">
        <v>168</v>
      </c>
      <c r="O34" s="154"/>
      <c r="P34" s="154"/>
      <c r="Q34" s="169"/>
      <c r="R34" s="169"/>
      <c r="S34" s="169"/>
      <c r="T34" s="169"/>
      <c r="U34" s="169"/>
      <c r="V34" s="169"/>
      <c r="W34" s="169"/>
      <c r="X34" s="169"/>
      <c r="Y34" s="169"/>
      <c r="Z34" s="154" t="s">
        <v>169</v>
      </c>
      <c r="AA34" s="169"/>
      <c r="AB34" s="169"/>
      <c r="AC34" s="169"/>
      <c r="AD34" s="169"/>
      <c r="AE34" s="169"/>
      <c r="AF34" s="169"/>
      <c r="AG34" s="169"/>
      <c r="AH34" s="169"/>
      <c r="AI34" s="154" t="s">
        <v>170</v>
      </c>
      <c r="AJ34" s="312" t="s">
        <v>163</v>
      </c>
      <c r="AK34" s="312" t="s">
        <v>195</v>
      </c>
      <c r="AL34" s="312" t="s">
        <v>171</v>
      </c>
      <c r="AM34" s="312" t="s">
        <v>164</v>
      </c>
      <c r="AN34" s="312" t="s">
        <v>165</v>
      </c>
      <c r="AO34" s="312" t="s">
        <v>166</v>
      </c>
      <c r="AP34" s="313" t="s">
        <v>167</v>
      </c>
    </row>
    <row r="35" spans="1:42" ht="24" customHeight="1" x14ac:dyDescent="0.15">
      <c r="A35" s="156" t="s">
        <v>73</v>
      </c>
      <c r="B35" s="92" t="s">
        <v>38</v>
      </c>
      <c r="C35" s="92" t="s">
        <v>38</v>
      </c>
      <c r="D35" s="92" t="s">
        <v>38</v>
      </c>
      <c r="E35" s="92" t="s">
        <v>38</v>
      </c>
      <c r="F35" s="93" t="s">
        <v>74</v>
      </c>
      <c r="G35" s="94" t="s">
        <v>38</v>
      </c>
      <c r="H35" s="94"/>
      <c r="I35" s="164">
        <v>686000</v>
      </c>
      <c r="J35" s="164">
        <v>12000</v>
      </c>
      <c r="K35" s="164">
        <v>0</v>
      </c>
      <c r="L35" s="164">
        <v>698000</v>
      </c>
      <c r="M35" s="164">
        <v>661107</v>
      </c>
      <c r="N35" s="164">
        <v>661107</v>
      </c>
      <c r="O35" s="164">
        <v>0</v>
      </c>
      <c r="P35" s="164">
        <v>0</v>
      </c>
      <c r="Q35" s="164">
        <v>-36893</v>
      </c>
      <c r="R35" s="172" t="s">
        <v>38</v>
      </c>
      <c r="S35" s="172" t="s">
        <v>38</v>
      </c>
      <c r="T35" s="172" t="s">
        <v>38</v>
      </c>
      <c r="U35" s="164">
        <v>151000</v>
      </c>
      <c r="V35" s="164">
        <v>18000</v>
      </c>
      <c r="W35" s="164">
        <v>0</v>
      </c>
      <c r="X35" s="164">
        <v>169000</v>
      </c>
      <c r="Y35" s="164">
        <v>165790</v>
      </c>
      <c r="Z35" s="164">
        <v>165790</v>
      </c>
      <c r="AA35" s="164">
        <v>0</v>
      </c>
      <c r="AB35" s="164">
        <v>0</v>
      </c>
      <c r="AC35" s="172" t="s">
        <v>38</v>
      </c>
      <c r="AD35" s="172" t="s">
        <v>38</v>
      </c>
      <c r="AE35" s="172" t="s">
        <v>38</v>
      </c>
      <c r="AF35" s="164">
        <v>495317</v>
      </c>
      <c r="AG35" s="172" t="s">
        <v>38</v>
      </c>
      <c r="AH35" s="172" t="s">
        <v>38</v>
      </c>
      <c r="AI35" s="164">
        <v>495317</v>
      </c>
      <c r="AJ35" s="314"/>
      <c r="AK35" s="314"/>
      <c r="AL35" s="314"/>
      <c r="AM35" s="314"/>
      <c r="AN35" s="314"/>
      <c r="AO35" s="314"/>
      <c r="AP35" s="315"/>
    </row>
    <row r="36" spans="1:42" ht="24" customHeight="1" x14ac:dyDescent="0.15">
      <c r="A36" s="158" t="s">
        <v>73</v>
      </c>
      <c r="B36" s="95" t="s">
        <v>64</v>
      </c>
      <c r="C36" s="95" t="s">
        <v>40</v>
      </c>
      <c r="D36" s="95" t="s">
        <v>59</v>
      </c>
      <c r="E36" s="95" t="s">
        <v>61</v>
      </c>
      <c r="F36" s="96" t="s">
        <v>122</v>
      </c>
      <c r="G36" s="97" t="s">
        <v>123</v>
      </c>
      <c r="H36" s="97" t="s">
        <v>142</v>
      </c>
      <c r="I36" s="157">
        <v>6000</v>
      </c>
      <c r="J36" s="157">
        <v>1000</v>
      </c>
      <c r="K36" s="157">
        <v>0</v>
      </c>
      <c r="L36" s="157">
        <v>7000</v>
      </c>
      <c r="M36" s="166">
        <v>7000</v>
      </c>
      <c r="N36" s="157">
        <v>7000</v>
      </c>
      <c r="O36" s="157">
        <v>0</v>
      </c>
      <c r="P36" s="157">
        <v>0</v>
      </c>
      <c r="Q36" s="166">
        <v>0</v>
      </c>
      <c r="R36" s="171" t="s">
        <v>38</v>
      </c>
      <c r="S36" s="171" t="s">
        <v>38</v>
      </c>
      <c r="T36" s="171" t="s">
        <v>38</v>
      </c>
      <c r="U36" s="166">
        <v>6000</v>
      </c>
      <c r="V36" s="166">
        <v>0</v>
      </c>
      <c r="W36" s="166">
        <v>0</v>
      </c>
      <c r="X36" s="166">
        <v>6000</v>
      </c>
      <c r="Y36" s="166">
        <v>6500</v>
      </c>
      <c r="Z36" s="157">
        <v>6500</v>
      </c>
      <c r="AA36" s="166">
        <v>0</v>
      </c>
      <c r="AB36" s="166">
        <v>0</v>
      </c>
      <c r="AC36" s="171" t="s">
        <v>38</v>
      </c>
      <c r="AD36" s="171" t="s">
        <v>38</v>
      </c>
      <c r="AE36" s="171" t="s">
        <v>38</v>
      </c>
      <c r="AF36" s="166">
        <v>500</v>
      </c>
      <c r="AG36" s="171" t="s">
        <v>38</v>
      </c>
      <c r="AH36" s="171" t="s">
        <v>38</v>
      </c>
      <c r="AI36" s="157">
        <f t="shared" ref="AI36:AI44" si="1">N36-Z36</f>
        <v>500</v>
      </c>
      <c r="AJ36" s="316"/>
      <c r="AK36" s="316"/>
      <c r="AL36" s="316"/>
      <c r="AM36" s="316"/>
      <c r="AN36" s="316"/>
      <c r="AO36" s="316"/>
      <c r="AP36" s="317"/>
    </row>
    <row r="37" spans="1:42" ht="24" customHeight="1" x14ac:dyDescent="0.15">
      <c r="A37" s="158" t="s">
        <v>73</v>
      </c>
      <c r="B37" s="95" t="s">
        <v>64</v>
      </c>
      <c r="C37" s="95" t="s">
        <v>40</v>
      </c>
      <c r="D37" s="95" t="s">
        <v>59</v>
      </c>
      <c r="E37" s="95" t="s">
        <v>124</v>
      </c>
      <c r="F37" s="96" t="s">
        <v>125</v>
      </c>
      <c r="G37" s="97" t="s">
        <v>123</v>
      </c>
      <c r="H37" s="97" t="s">
        <v>142</v>
      </c>
      <c r="I37" s="157">
        <v>55000</v>
      </c>
      <c r="J37" s="157">
        <v>4000</v>
      </c>
      <c r="K37" s="157">
        <v>0</v>
      </c>
      <c r="L37" s="157">
        <v>59000</v>
      </c>
      <c r="M37" s="166">
        <v>59000</v>
      </c>
      <c r="N37" s="157">
        <v>59000</v>
      </c>
      <c r="O37" s="157">
        <v>0</v>
      </c>
      <c r="P37" s="157">
        <v>0</v>
      </c>
      <c r="Q37" s="166">
        <v>0</v>
      </c>
      <c r="R37" s="171" t="s">
        <v>38</v>
      </c>
      <c r="S37" s="171" t="s">
        <v>38</v>
      </c>
      <c r="T37" s="171" t="s">
        <v>38</v>
      </c>
      <c r="U37" s="166">
        <v>55000</v>
      </c>
      <c r="V37" s="166">
        <v>3000</v>
      </c>
      <c r="W37" s="166">
        <v>0</v>
      </c>
      <c r="X37" s="166">
        <v>58000</v>
      </c>
      <c r="Y37" s="166">
        <v>58000</v>
      </c>
      <c r="Z37" s="157">
        <v>58000</v>
      </c>
      <c r="AA37" s="166">
        <v>0</v>
      </c>
      <c r="AB37" s="166">
        <v>0</v>
      </c>
      <c r="AC37" s="171" t="s">
        <v>38</v>
      </c>
      <c r="AD37" s="171" t="s">
        <v>38</v>
      </c>
      <c r="AE37" s="171" t="s">
        <v>38</v>
      </c>
      <c r="AF37" s="166">
        <v>1000</v>
      </c>
      <c r="AG37" s="171" t="s">
        <v>38</v>
      </c>
      <c r="AH37" s="171" t="s">
        <v>38</v>
      </c>
      <c r="AI37" s="157">
        <f t="shared" si="1"/>
        <v>1000</v>
      </c>
      <c r="AJ37" s="316"/>
      <c r="AK37" s="316"/>
      <c r="AL37" s="316"/>
      <c r="AM37" s="316"/>
      <c r="AN37" s="316"/>
      <c r="AO37" s="316"/>
      <c r="AP37" s="317"/>
    </row>
    <row r="38" spans="1:42" ht="24" customHeight="1" x14ac:dyDescent="0.15">
      <c r="A38" s="158" t="s">
        <v>73</v>
      </c>
      <c r="B38" s="95" t="s">
        <v>64</v>
      </c>
      <c r="C38" s="95" t="s">
        <v>40</v>
      </c>
      <c r="D38" s="95" t="s">
        <v>59</v>
      </c>
      <c r="E38" s="95" t="s">
        <v>52</v>
      </c>
      <c r="F38" s="96" t="s">
        <v>126</v>
      </c>
      <c r="G38" s="97" t="s">
        <v>123</v>
      </c>
      <c r="H38" s="97" t="s">
        <v>142</v>
      </c>
      <c r="I38" s="157">
        <v>0</v>
      </c>
      <c r="J38" s="157">
        <v>0</v>
      </c>
      <c r="K38" s="157">
        <v>0</v>
      </c>
      <c r="L38" s="157">
        <v>0</v>
      </c>
      <c r="M38" s="166">
        <v>0</v>
      </c>
      <c r="N38" s="157">
        <v>0</v>
      </c>
      <c r="O38" s="157">
        <v>0</v>
      </c>
      <c r="P38" s="157">
        <v>0</v>
      </c>
      <c r="Q38" s="166">
        <v>0</v>
      </c>
      <c r="R38" s="171" t="s">
        <v>38</v>
      </c>
      <c r="S38" s="171" t="s">
        <v>38</v>
      </c>
      <c r="T38" s="171" t="s">
        <v>38</v>
      </c>
      <c r="U38" s="166">
        <v>60000</v>
      </c>
      <c r="V38" s="166">
        <v>9000</v>
      </c>
      <c r="W38" s="166">
        <v>0</v>
      </c>
      <c r="X38" s="166">
        <v>69000</v>
      </c>
      <c r="Y38" s="166">
        <v>65290</v>
      </c>
      <c r="Z38" s="157">
        <v>65290</v>
      </c>
      <c r="AA38" s="166">
        <v>0</v>
      </c>
      <c r="AB38" s="166">
        <v>0</v>
      </c>
      <c r="AC38" s="171" t="s">
        <v>38</v>
      </c>
      <c r="AD38" s="171" t="s">
        <v>38</v>
      </c>
      <c r="AE38" s="171" t="s">
        <v>38</v>
      </c>
      <c r="AF38" s="166">
        <v>-65290</v>
      </c>
      <c r="AG38" s="171" t="s">
        <v>38</v>
      </c>
      <c r="AH38" s="171" t="s">
        <v>38</v>
      </c>
      <c r="AI38" s="157">
        <f t="shared" si="1"/>
        <v>-65290</v>
      </c>
      <c r="AJ38" s="316"/>
      <c r="AK38" s="316"/>
      <c r="AL38" s="316"/>
      <c r="AM38" s="316"/>
      <c r="AN38" s="316"/>
      <c r="AO38" s="316"/>
      <c r="AP38" s="317"/>
    </row>
    <row r="39" spans="1:42" ht="24" customHeight="1" x14ac:dyDescent="0.15">
      <c r="A39" s="158" t="s">
        <v>73</v>
      </c>
      <c r="B39" s="95" t="s">
        <v>64</v>
      </c>
      <c r="C39" s="95" t="s">
        <v>40</v>
      </c>
      <c r="D39" s="95" t="s">
        <v>59</v>
      </c>
      <c r="E39" s="95" t="s">
        <v>127</v>
      </c>
      <c r="F39" s="96" t="s">
        <v>128</v>
      </c>
      <c r="G39" s="97" t="s">
        <v>123</v>
      </c>
      <c r="H39" s="97" t="s">
        <v>142</v>
      </c>
      <c r="I39" s="157">
        <v>260000</v>
      </c>
      <c r="J39" s="157">
        <v>15000</v>
      </c>
      <c r="K39" s="157">
        <v>0</v>
      </c>
      <c r="L39" s="157">
        <v>275000</v>
      </c>
      <c r="M39" s="166">
        <v>243095</v>
      </c>
      <c r="N39" s="157">
        <v>243095</v>
      </c>
      <c r="O39" s="157">
        <v>0</v>
      </c>
      <c r="P39" s="157">
        <v>0</v>
      </c>
      <c r="Q39" s="166">
        <v>-31905</v>
      </c>
      <c r="R39" s="171" t="s">
        <v>38</v>
      </c>
      <c r="S39" s="171" t="s">
        <v>38</v>
      </c>
      <c r="T39" s="171" t="s">
        <v>38</v>
      </c>
      <c r="U39" s="166">
        <v>0</v>
      </c>
      <c r="V39" s="166">
        <v>0</v>
      </c>
      <c r="W39" s="166">
        <v>0</v>
      </c>
      <c r="X39" s="166">
        <v>0</v>
      </c>
      <c r="Y39" s="166">
        <v>0</v>
      </c>
      <c r="Z39" s="157">
        <v>0</v>
      </c>
      <c r="AA39" s="166">
        <v>0</v>
      </c>
      <c r="AB39" s="166">
        <v>0</v>
      </c>
      <c r="AC39" s="171" t="s">
        <v>38</v>
      </c>
      <c r="AD39" s="171" t="s">
        <v>38</v>
      </c>
      <c r="AE39" s="171" t="s">
        <v>38</v>
      </c>
      <c r="AF39" s="166">
        <v>243095</v>
      </c>
      <c r="AG39" s="171" t="s">
        <v>38</v>
      </c>
      <c r="AH39" s="171" t="s">
        <v>38</v>
      </c>
      <c r="AI39" s="157">
        <f t="shared" si="1"/>
        <v>243095</v>
      </c>
      <c r="AJ39" s="316"/>
      <c r="AK39" s="316"/>
      <c r="AL39" s="316"/>
      <c r="AM39" s="316"/>
      <c r="AN39" s="316"/>
      <c r="AO39" s="316"/>
      <c r="AP39" s="317"/>
    </row>
    <row r="40" spans="1:42" ht="24" customHeight="1" x14ac:dyDescent="0.15">
      <c r="A40" s="158" t="s">
        <v>73</v>
      </c>
      <c r="B40" s="95" t="s">
        <v>64</v>
      </c>
      <c r="C40" s="95" t="s">
        <v>40</v>
      </c>
      <c r="D40" s="95" t="s">
        <v>59</v>
      </c>
      <c r="E40" s="95" t="s">
        <v>129</v>
      </c>
      <c r="F40" s="96" t="s">
        <v>130</v>
      </c>
      <c r="G40" s="97" t="s">
        <v>123</v>
      </c>
      <c r="H40" s="97" t="s">
        <v>142</v>
      </c>
      <c r="I40" s="157">
        <v>0</v>
      </c>
      <c r="J40" s="157">
        <v>4000</v>
      </c>
      <c r="K40" s="157">
        <v>0</v>
      </c>
      <c r="L40" s="157">
        <v>4000</v>
      </c>
      <c r="M40" s="166">
        <v>4000</v>
      </c>
      <c r="N40" s="157">
        <v>4000</v>
      </c>
      <c r="O40" s="157">
        <v>0</v>
      </c>
      <c r="P40" s="157">
        <v>0</v>
      </c>
      <c r="Q40" s="166">
        <v>0</v>
      </c>
      <c r="R40" s="171" t="s">
        <v>38</v>
      </c>
      <c r="S40" s="171" t="s">
        <v>38</v>
      </c>
      <c r="T40" s="171" t="s">
        <v>38</v>
      </c>
      <c r="U40" s="166">
        <v>4000</v>
      </c>
      <c r="V40" s="166">
        <v>0</v>
      </c>
      <c r="W40" s="166">
        <v>0</v>
      </c>
      <c r="X40" s="166">
        <v>4000</v>
      </c>
      <c r="Y40" s="166">
        <v>4000</v>
      </c>
      <c r="Z40" s="157">
        <v>4000</v>
      </c>
      <c r="AA40" s="166">
        <v>0</v>
      </c>
      <c r="AB40" s="166">
        <v>0</v>
      </c>
      <c r="AC40" s="171" t="s">
        <v>38</v>
      </c>
      <c r="AD40" s="171" t="s">
        <v>38</v>
      </c>
      <c r="AE40" s="171" t="s">
        <v>38</v>
      </c>
      <c r="AF40" s="166">
        <v>0</v>
      </c>
      <c r="AG40" s="171" t="s">
        <v>38</v>
      </c>
      <c r="AH40" s="171" t="s">
        <v>38</v>
      </c>
      <c r="AI40" s="157">
        <f t="shared" si="1"/>
        <v>0</v>
      </c>
      <c r="AJ40" s="316"/>
      <c r="AK40" s="316"/>
      <c r="AL40" s="316"/>
      <c r="AM40" s="316"/>
      <c r="AN40" s="316"/>
      <c r="AO40" s="316"/>
      <c r="AP40" s="317"/>
    </row>
    <row r="41" spans="1:42" ht="24" customHeight="1" x14ac:dyDescent="0.15">
      <c r="A41" s="158" t="s">
        <v>73</v>
      </c>
      <c r="B41" s="95" t="s">
        <v>64</v>
      </c>
      <c r="C41" s="95" t="s">
        <v>40</v>
      </c>
      <c r="D41" s="95" t="s">
        <v>59</v>
      </c>
      <c r="E41" s="95" t="s">
        <v>131</v>
      </c>
      <c r="F41" s="96" t="s">
        <v>132</v>
      </c>
      <c r="G41" s="97" t="s">
        <v>123</v>
      </c>
      <c r="H41" s="97" t="s">
        <v>142</v>
      </c>
      <c r="I41" s="157">
        <v>365000</v>
      </c>
      <c r="J41" s="157">
        <v>-18000</v>
      </c>
      <c r="K41" s="157">
        <v>0</v>
      </c>
      <c r="L41" s="157">
        <v>347000</v>
      </c>
      <c r="M41" s="166">
        <v>347000</v>
      </c>
      <c r="N41" s="157">
        <v>347000</v>
      </c>
      <c r="O41" s="157">
        <v>0</v>
      </c>
      <c r="P41" s="157">
        <v>0</v>
      </c>
      <c r="Q41" s="166">
        <v>0</v>
      </c>
      <c r="R41" s="171" t="s">
        <v>38</v>
      </c>
      <c r="S41" s="171" t="s">
        <v>38</v>
      </c>
      <c r="T41" s="171" t="s">
        <v>38</v>
      </c>
      <c r="U41" s="166">
        <v>0</v>
      </c>
      <c r="V41" s="166">
        <v>0</v>
      </c>
      <c r="W41" s="166">
        <v>0</v>
      </c>
      <c r="X41" s="166">
        <v>0</v>
      </c>
      <c r="Y41" s="166">
        <v>0</v>
      </c>
      <c r="Z41" s="157">
        <v>0</v>
      </c>
      <c r="AA41" s="166">
        <v>0</v>
      </c>
      <c r="AB41" s="166">
        <v>0</v>
      </c>
      <c r="AC41" s="171" t="s">
        <v>38</v>
      </c>
      <c r="AD41" s="171" t="s">
        <v>38</v>
      </c>
      <c r="AE41" s="171" t="s">
        <v>38</v>
      </c>
      <c r="AF41" s="166">
        <v>347000</v>
      </c>
      <c r="AG41" s="171" t="s">
        <v>38</v>
      </c>
      <c r="AH41" s="171" t="s">
        <v>38</v>
      </c>
      <c r="AI41" s="157">
        <f t="shared" si="1"/>
        <v>347000</v>
      </c>
      <c r="AJ41" s="316"/>
      <c r="AK41" s="316"/>
      <c r="AL41" s="316"/>
      <c r="AM41" s="316"/>
      <c r="AN41" s="316"/>
      <c r="AO41" s="316"/>
      <c r="AP41" s="317"/>
    </row>
    <row r="42" spans="1:42" ht="24" customHeight="1" x14ac:dyDescent="0.15">
      <c r="A42" s="158" t="s">
        <v>73</v>
      </c>
      <c r="B42" s="95" t="s">
        <v>64</v>
      </c>
      <c r="C42" s="95" t="s">
        <v>40</v>
      </c>
      <c r="D42" s="95" t="s">
        <v>59</v>
      </c>
      <c r="E42" s="95" t="s">
        <v>133</v>
      </c>
      <c r="F42" s="96" t="s">
        <v>134</v>
      </c>
      <c r="G42" s="97" t="s">
        <v>123</v>
      </c>
      <c r="H42" s="97" t="s">
        <v>142</v>
      </c>
      <c r="I42" s="157">
        <v>0</v>
      </c>
      <c r="J42" s="157">
        <v>3000</v>
      </c>
      <c r="K42" s="157">
        <v>0</v>
      </c>
      <c r="L42" s="157">
        <v>3000</v>
      </c>
      <c r="M42" s="166">
        <v>1012</v>
      </c>
      <c r="N42" s="157">
        <v>1012</v>
      </c>
      <c r="O42" s="157">
        <v>0</v>
      </c>
      <c r="P42" s="157">
        <v>0</v>
      </c>
      <c r="Q42" s="166">
        <v>-1988</v>
      </c>
      <c r="R42" s="171" t="s">
        <v>38</v>
      </c>
      <c r="S42" s="171" t="s">
        <v>38</v>
      </c>
      <c r="T42" s="171" t="s">
        <v>38</v>
      </c>
      <c r="U42" s="166">
        <v>0</v>
      </c>
      <c r="V42" s="166">
        <v>0</v>
      </c>
      <c r="W42" s="166">
        <v>0</v>
      </c>
      <c r="X42" s="166">
        <v>0</v>
      </c>
      <c r="Y42" s="166">
        <v>0</v>
      </c>
      <c r="Z42" s="157">
        <v>0</v>
      </c>
      <c r="AA42" s="166">
        <v>0</v>
      </c>
      <c r="AB42" s="166">
        <v>0</v>
      </c>
      <c r="AC42" s="171" t="s">
        <v>38</v>
      </c>
      <c r="AD42" s="171" t="s">
        <v>38</v>
      </c>
      <c r="AE42" s="171" t="s">
        <v>38</v>
      </c>
      <c r="AF42" s="166">
        <v>1012</v>
      </c>
      <c r="AG42" s="171" t="s">
        <v>38</v>
      </c>
      <c r="AH42" s="171" t="s">
        <v>38</v>
      </c>
      <c r="AI42" s="157">
        <f t="shared" si="1"/>
        <v>1012</v>
      </c>
      <c r="AJ42" s="316"/>
      <c r="AK42" s="316"/>
      <c r="AL42" s="316"/>
      <c r="AM42" s="316"/>
      <c r="AN42" s="316"/>
      <c r="AO42" s="316"/>
      <c r="AP42" s="317"/>
    </row>
    <row r="43" spans="1:42" ht="24" customHeight="1" x14ac:dyDescent="0.15">
      <c r="A43" s="158" t="s">
        <v>73</v>
      </c>
      <c r="B43" s="95" t="s">
        <v>64</v>
      </c>
      <c r="C43" s="95" t="s">
        <v>40</v>
      </c>
      <c r="D43" s="95" t="s">
        <v>59</v>
      </c>
      <c r="E43" s="95" t="s">
        <v>135</v>
      </c>
      <c r="F43" s="96" t="s">
        <v>136</v>
      </c>
      <c r="G43" s="97" t="s">
        <v>123</v>
      </c>
      <c r="H43" s="97" t="s">
        <v>142</v>
      </c>
      <c r="I43" s="157">
        <v>0</v>
      </c>
      <c r="J43" s="157">
        <v>0</v>
      </c>
      <c r="K43" s="157">
        <v>0</v>
      </c>
      <c r="L43" s="157">
        <v>0</v>
      </c>
      <c r="M43" s="166">
        <v>0</v>
      </c>
      <c r="N43" s="157">
        <v>0</v>
      </c>
      <c r="O43" s="157">
        <v>0</v>
      </c>
      <c r="P43" s="157">
        <v>0</v>
      </c>
      <c r="Q43" s="166">
        <v>0</v>
      </c>
      <c r="R43" s="171" t="s">
        <v>38</v>
      </c>
      <c r="S43" s="171" t="s">
        <v>38</v>
      </c>
      <c r="T43" s="171" t="s">
        <v>38</v>
      </c>
      <c r="U43" s="166">
        <v>26000</v>
      </c>
      <c r="V43" s="166">
        <v>6000</v>
      </c>
      <c r="W43" s="166">
        <v>0</v>
      </c>
      <c r="X43" s="166">
        <v>32000</v>
      </c>
      <c r="Y43" s="166">
        <v>32000</v>
      </c>
      <c r="Z43" s="157">
        <v>32000</v>
      </c>
      <c r="AA43" s="166">
        <v>0</v>
      </c>
      <c r="AB43" s="166">
        <v>0</v>
      </c>
      <c r="AC43" s="171" t="s">
        <v>38</v>
      </c>
      <c r="AD43" s="171" t="s">
        <v>38</v>
      </c>
      <c r="AE43" s="171" t="s">
        <v>38</v>
      </c>
      <c r="AF43" s="166">
        <v>-32000</v>
      </c>
      <c r="AG43" s="171" t="s">
        <v>38</v>
      </c>
      <c r="AH43" s="171" t="s">
        <v>38</v>
      </c>
      <c r="AI43" s="157">
        <f t="shared" si="1"/>
        <v>-32000</v>
      </c>
      <c r="AJ43" s="316"/>
      <c r="AK43" s="316"/>
      <c r="AL43" s="316"/>
      <c r="AM43" s="316"/>
      <c r="AN43" s="316"/>
      <c r="AO43" s="316"/>
      <c r="AP43" s="317"/>
    </row>
    <row r="44" spans="1:42" ht="24" customHeight="1" x14ac:dyDescent="0.15">
      <c r="A44" s="158" t="s">
        <v>73</v>
      </c>
      <c r="B44" s="95" t="s">
        <v>64</v>
      </c>
      <c r="C44" s="95" t="s">
        <v>40</v>
      </c>
      <c r="D44" s="95" t="s">
        <v>59</v>
      </c>
      <c r="E44" s="95" t="s">
        <v>137</v>
      </c>
      <c r="F44" s="96" t="s">
        <v>138</v>
      </c>
      <c r="G44" s="97" t="s">
        <v>123</v>
      </c>
      <c r="H44" s="97" t="s">
        <v>142</v>
      </c>
      <c r="I44" s="157">
        <v>0</v>
      </c>
      <c r="J44" s="157">
        <v>3000</v>
      </c>
      <c r="K44" s="157">
        <v>0</v>
      </c>
      <c r="L44" s="157">
        <v>3000</v>
      </c>
      <c r="M44" s="166">
        <v>0</v>
      </c>
      <c r="N44" s="157">
        <v>0</v>
      </c>
      <c r="O44" s="157">
        <v>0</v>
      </c>
      <c r="P44" s="157">
        <v>0</v>
      </c>
      <c r="Q44" s="166">
        <v>-3000</v>
      </c>
      <c r="R44" s="171" t="s">
        <v>38</v>
      </c>
      <c r="S44" s="171" t="s">
        <v>38</v>
      </c>
      <c r="T44" s="171" t="s">
        <v>38</v>
      </c>
      <c r="U44" s="166" t="s">
        <v>38</v>
      </c>
      <c r="V44" s="166" t="s">
        <v>38</v>
      </c>
      <c r="W44" s="166" t="s">
        <v>38</v>
      </c>
      <c r="X44" s="166" t="s">
        <v>38</v>
      </c>
      <c r="Y44" s="166" t="s">
        <v>38</v>
      </c>
      <c r="Z44" s="157">
        <v>0</v>
      </c>
      <c r="AA44" s="166" t="s">
        <v>38</v>
      </c>
      <c r="AB44" s="166" t="s">
        <v>38</v>
      </c>
      <c r="AC44" s="171" t="s">
        <v>38</v>
      </c>
      <c r="AD44" s="171" t="s">
        <v>38</v>
      </c>
      <c r="AE44" s="171" t="s">
        <v>38</v>
      </c>
      <c r="AF44" s="166">
        <v>0</v>
      </c>
      <c r="AG44" s="171" t="s">
        <v>38</v>
      </c>
      <c r="AH44" s="171" t="s">
        <v>38</v>
      </c>
      <c r="AI44" s="157">
        <f t="shared" si="1"/>
        <v>0</v>
      </c>
      <c r="AJ44" s="316"/>
      <c r="AK44" s="316"/>
      <c r="AL44" s="316"/>
      <c r="AM44" s="316"/>
      <c r="AN44" s="316"/>
      <c r="AO44" s="316"/>
      <c r="AP44" s="317"/>
    </row>
    <row r="45" spans="1:42" ht="27.75" customHeight="1" x14ac:dyDescent="0.15">
      <c r="A45" s="396" t="s">
        <v>107</v>
      </c>
      <c r="B45" s="397"/>
      <c r="C45" s="397"/>
      <c r="D45" s="397"/>
      <c r="E45" s="397"/>
      <c r="F45" s="397"/>
      <c r="G45" s="397"/>
      <c r="H45" s="397"/>
      <c r="I45" s="165">
        <f>SUM(I35:I44)</f>
        <v>1372000</v>
      </c>
      <c r="J45" s="165">
        <f t="shared" ref="J45:Z45" si="2">SUM(J35:J44)</f>
        <v>24000</v>
      </c>
      <c r="K45" s="165">
        <f t="shared" si="2"/>
        <v>0</v>
      </c>
      <c r="L45" s="165">
        <f t="shared" si="2"/>
        <v>1396000</v>
      </c>
      <c r="M45" s="167">
        <f t="shared" si="2"/>
        <v>1322214</v>
      </c>
      <c r="N45" s="165">
        <f t="shared" si="2"/>
        <v>1322214</v>
      </c>
      <c r="O45" s="165">
        <f t="shared" si="2"/>
        <v>0</v>
      </c>
      <c r="P45" s="165">
        <f t="shared" si="2"/>
        <v>0</v>
      </c>
      <c r="Q45" s="167"/>
      <c r="R45" s="167"/>
      <c r="S45" s="167"/>
      <c r="T45" s="167"/>
      <c r="U45" s="167"/>
      <c r="V45" s="167"/>
      <c r="W45" s="167"/>
      <c r="X45" s="167"/>
      <c r="Y45" s="167"/>
      <c r="Z45" s="165">
        <f t="shared" si="2"/>
        <v>331580</v>
      </c>
      <c r="AA45" s="167"/>
      <c r="AB45" s="167"/>
      <c r="AC45" s="167"/>
      <c r="AD45" s="167"/>
      <c r="AE45" s="167"/>
      <c r="AF45" s="167"/>
      <c r="AG45" s="167"/>
      <c r="AH45" s="167"/>
      <c r="AI45" s="159">
        <f>N45-Z45</f>
        <v>990634</v>
      </c>
      <c r="AJ45" s="318"/>
      <c r="AK45" s="318"/>
      <c r="AL45" s="318"/>
      <c r="AM45" s="318"/>
      <c r="AN45" s="318"/>
      <c r="AO45" s="318"/>
      <c r="AP45" s="319"/>
    </row>
  </sheetData>
  <autoFilter ref="A3:AP40" xr:uid="{00000000-0009-0000-0000-000000000000}"/>
  <mergeCells count="2">
    <mergeCell ref="A32:H32"/>
    <mergeCell ref="A45:H45"/>
  </mergeCells>
  <phoneticPr fontId="3"/>
  <pageMargins left="0.25" right="0.25" top="0.75" bottom="0.75" header="0.3" footer="0.3"/>
  <pageSetup paperSize="8" scale="8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A1:AT338"/>
  <sheetViews>
    <sheetView tabSelected="1" view="pageBreakPreview" zoomScaleNormal="100" zoomScaleSheetLayoutView="100" workbookViewId="0">
      <pane xSplit="7" ySplit="1" topLeftCell="H2" activePane="bottomRight" state="frozen"/>
      <selection pane="topRight" activeCell="H1" sqref="H1"/>
      <selection pane="bottomLeft" activeCell="A2" sqref="A2"/>
      <selection pane="bottomRight" activeCell="V9" sqref="V9"/>
    </sheetView>
  </sheetViews>
  <sheetFormatPr defaultColWidth="9" defaultRowHeight="21" customHeight="1" outlineLevelCol="1" x14ac:dyDescent="0.15"/>
  <cols>
    <col min="1" max="1" width="8.375" style="345" bestFit="1" customWidth="1"/>
    <col min="2" max="6" width="2.625" style="344" customWidth="1"/>
    <col min="7" max="7" width="31.625" style="343" customWidth="1"/>
    <col min="8" max="8" width="9.625" style="343" customWidth="1"/>
    <col min="9" max="9" width="2.625" style="343" hidden="1" customWidth="1" outlineLevel="1"/>
    <col min="10" max="10" width="10.625" style="344" customWidth="1" collapsed="1"/>
    <col min="11" max="15" width="10.625" style="344" customWidth="1"/>
    <col min="16" max="16" width="9" style="344" customWidth="1"/>
    <col min="17" max="20" width="10.625" style="344" customWidth="1"/>
    <col min="21" max="23" width="40.625" style="373" customWidth="1"/>
    <col min="24" max="24" width="13.625" style="343" customWidth="1"/>
    <col min="25" max="28" width="5.625" style="344" customWidth="1"/>
    <col min="29" max="29" width="10.875" style="342" hidden="1" customWidth="1"/>
    <col min="30" max="30" width="15.125" style="342" hidden="1" customWidth="1"/>
    <col min="31" max="32" width="16.25" style="342" hidden="1" customWidth="1"/>
    <col min="33" max="33" width="14" style="342" hidden="1" customWidth="1"/>
    <col min="34" max="35" width="15.625" style="342" hidden="1" customWidth="1"/>
    <col min="36" max="36" width="15.25" style="342" hidden="1" customWidth="1"/>
    <col min="37" max="37" width="9.5" style="342" hidden="1" customWidth="1"/>
    <col min="38" max="38" width="12.5" style="342" hidden="1" customWidth="1"/>
    <col min="39" max="40" width="15.625" style="342" hidden="1" customWidth="1"/>
    <col min="41" max="42" width="16.25" style="342" hidden="1" customWidth="1"/>
    <col min="43" max="44" width="14" style="342" hidden="1" customWidth="1"/>
    <col min="45" max="45" width="12.875" style="342" hidden="1" customWidth="1"/>
    <col min="46" max="46" width="12.375" style="342" hidden="1" customWidth="1"/>
    <col min="47" max="16384" width="9" style="341"/>
  </cols>
  <sheetData>
    <row r="1" spans="1:46" s="340" customFormat="1" ht="21" customHeight="1" x14ac:dyDescent="0.15">
      <c r="A1" s="338" t="s">
        <v>201</v>
      </c>
      <c r="B1" s="339" t="s">
        <v>151</v>
      </c>
      <c r="C1" s="339" t="s">
        <v>152</v>
      </c>
      <c r="D1" s="339" t="s">
        <v>153</v>
      </c>
      <c r="E1" s="339" t="s">
        <v>154</v>
      </c>
      <c r="F1" s="339" t="s">
        <v>155</v>
      </c>
      <c r="G1" s="339" t="s">
        <v>156</v>
      </c>
      <c r="H1" s="339" t="s">
        <v>285</v>
      </c>
      <c r="I1" s="339" t="s">
        <v>230</v>
      </c>
      <c r="J1" s="339" t="s">
        <v>286</v>
      </c>
      <c r="K1" s="339" t="s">
        <v>287</v>
      </c>
      <c r="L1" s="377" t="s">
        <v>316</v>
      </c>
      <c r="M1" s="339" t="s">
        <v>288</v>
      </c>
      <c r="N1" s="339" t="s">
        <v>289</v>
      </c>
      <c r="O1" s="339" t="s">
        <v>290</v>
      </c>
      <c r="P1" s="339" t="s">
        <v>237</v>
      </c>
      <c r="Q1" s="339" t="s">
        <v>291</v>
      </c>
      <c r="R1" s="339" t="s">
        <v>292</v>
      </c>
      <c r="S1" s="339" t="s">
        <v>281</v>
      </c>
      <c r="T1" s="339" t="s">
        <v>274</v>
      </c>
      <c r="U1" s="371" t="s">
        <v>231</v>
      </c>
      <c r="V1" s="371" t="s">
        <v>232</v>
      </c>
      <c r="W1" s="371" t="s">
        <v>294</v>
      </c>
      <c r="X1" s="370" t="s">
        <v>233</v>
      </c>
      <c r="Y1" s="370" t="s">
        <v>234</v>
      </c>
      <c r="Z1" s="370" t="s">
        <v>235</v>
      </c>
      <c r="AA1" s="370" t="s">
        <v>236</v>
      </c>
      <c r="AB1" s="339" t="s">
        <v>238</v>
      </c>
      <c r="AC1" s="339" t="s">
        <v>172</v>
      </c>
      <c r="AD1" s="339" t="s">
        <v>219</v>
      </c>
      <c r="AE1" s="339" t="s">
        <v>220</v>
      </c>
      <c r="AF1" s="339" t="s">
        <v>221</v>
      </c>
      <c r="AG1" s="339" t="s">
        <v>222</v>
      </c>
      <c r="AH1" s="339" t="s">
        <v>173</v>
      </c>
      <c r="AI1" s="339" t="s">
        <v>174</v>
      </c>
      <c r="AJ1" s="339" t="s">
        <v>223</v>
      </c>
      <c r="AK1" s="339" t="s">
        <v>176</v>
      </c>
      <c r="AL1" s="339" t="s">
        <v>177</v>
      </c>
      <c r="AM1" s="339" t="s">
        <v>184</v>
      </c>
      <c r="AN1" s="339" t="s">
        <v>185</v>
      </c>
      <c r="AO1" s="339" t="s">
        <v>224</v>
      </c>
      <c r="AP1" s="339" t="s">
        <v>225</v>
      </c>
      <c r="AQ1" s="339" t="s">
        <v>226</v>
      </c>
      <c r="AR1" s="339" t="s">
        <v>227</v>
      </c>
      <c r="AS1" s="339" t="s">
        <v>228</v>
      </c>
      <c r="AT1" s="339" t="s">
        <v>229</v>
      </c>
    </row>
    <row r="2" spans="1:46" ht="21" customHeight="1" x14ac:dyDescent="0.15">
      <c r="A2" s="379">
        <v>25810000</v>
      </c>
      <c r="B2" s="386" t="s">
        <v>40</v>
      </c>
      <c r="C2" s="386" t="s">
        <v>38</v>
      </c>
      <c r="D2" s="386" t="s">
        <v>38</v>
      </c>
      <c r="E2" s="386" t="s">
        <v>38</v>
      </c>
      <c r="F2" s="386" t="s">
        <v>38</v>
      </c>
      <c r="G2" s="381" t="s">
        <v>239</v>
      </c>
      <c r="H2" s="381" t="s">
        <v>284</v>
      </c>
      <c r="I2" s="381" t="s">
        <v>273</v>
      </c>
      <c r="J2" s="383">
        <f t="shared" ref="J2:N2" si="0">J3+J7+J18</f>
        <v>214208000</v>
      </c>
      <c r="K2" s="383">
        <f t="shared" si="0"/>
        <v>15152000</v>
      </c>
      <c r="L2" s="383">
        <f t="shared" si="0"/>
        <v>0</v>
      </c>
      <c r="M2" s="383">
        <f t="shared" si="0"/>
        <v>229360000</v>
      </c>
      <c r="N2" s="383">
        <f t="shared" si="0"/>
        <v>223633872</v>
      </c>
      <c r="O2" s="383">
        <f>O3+O7+O18</f>
        <v>216290053</v>
      </c>
      <c r="P2" s="384">
        <f>IFERROR(O2/N2,"-")</f>
        <v>0.96716141908950182</v>
      </c>
      <c r="Q2" s="383">
        <f>Q3+Q7+Q18</f>
        <v>186209</v>
      </c>
      <c r="R2" s="383">
        <f>N2-O2</f>
        <v>7343819</v>
      </c>
      <c r="S2" s="383">
        <f>S3+S7+S18</f>
        <v>211305442</v>
      </c>
      <c r="T2" s="385">
        <f>N2-S2</f>
        <v>12328430</v>
      </c>
      <c r="U2" s="372"/>
      <c r="V2" s="372"/>
      <c r="W2" s="372"/>
      <c r="X2" s="368"/>
      <c r="Y2" s="369"/>
      <c r="Z2" s="369"/>
      <c r="AA2" s="369"/>
      <c r="AB2" s="392" t="e">
        <f>N2/Z2</f>
        <v>#DIV/0!</v>
      </c>
      <c r="AC2" s="349"/>
      <c r="AD2" s="349"/>
      <c r="AE2" s="349"/>
      <c r="AF2" s="349"/>
      <c r="AG2" s="349"/>
      <c r="AH2" s="349"/>
      <c r="AI2" s="349"/>
      <c r="AJ2" s="349"/>
      <c r="AK2" s="349"/>
      <c r="AL2" s="349"/>
      <c r="AM2" s="350"/>
      <c r="AN2" s="350"/>
      <c r="AO2" s="350"/>
      <c r="AP2" s="350"/>
      <c r="AQ2" s="350"/>
      <c r="AR2" s="350"/>
      <c r="AS2" s="350"/>
      <c r="AT2" s="350"/>
    </row>
    <row r="3" spans="1:46" ht="21" customHeight="1" x14ac:dyDescent="0.15">
      <c r="A3" s="379">
        <v>25810001</v>
      </c>
      <c r="B3" s="386" t="s">
        <v>40</v>
      </c>
      <c r="C3" s="386" t="s">
        <v>40</v>
      </c>
      <c r="D3" s="386"/>
      <c r="E3" s="386"/>
      <c r="F3" s="386"/>
      <c r="G3" s="381" t="s">
        <v>240</v>
      </c>
      <c r="H3" s="381" t="s">
        <v>284</v>
      </c>
      <c r="I3" s="381" t="s">
        <v>273</v>
      </c>
      <c r="J3" s="383">
        <f t="shared" ref="J3:O3" si="1">SUM(J4:J6)</f>
        <v>19427000</v>
      </c>
      <c r="K3" s="383">
        <f t="shared" si="1"/>
        <v>1137000</v>
      </c>
      <c r="L3" s="383">
        <f t="shared" si="1"/>
        <v>0</v>
      </c>
      <c r="M3" s="383">
        <f t="shared" si="1"/>
        <v>20564000</v>
      </c>
      <c r="N3" s="383">
        <f t="shared" si="1"/>
        <v>20584565</v>
      </c>
      <c r="O3" s="383">
        <f t="shared" si="1"/>
        <v>18131826</v>
      </c>
      <c r="P3" s="384">
        <f t="shared" ref="P3:P33" si="2">IFERROR(O3/N3,"-")</f>
        <v>0.88084572105361469</v>
      </c>
      <c r="Q3" s="383">
        <f>SUM(Q4:Q6)</f>
        <v>186209</v>
      </c>
      <c r="R3" s="383">
        <f>N3-O3</f>
        <v>2452739</v>
      </c>
      <c r="S3" s="383">
        <f>SUM(S4:S6)</f>
        <v>22096209</v>
      </c>
      <c r="T3" s="385">
        <f t="shared" ref="T3:T33" si="3">N3-S3</f>
        <v>-1511644</v>
      </c>
      <c r="U3" s="372"/>
      <c r="V3" s="372"/>
      <c r="W3" s="372"/>
      <c r="X3" s="368"/>
      <c r="Y3" s="369"/>
      <c r="Z3" s="369"/>
      <c r="AA3" s="369"/>
      <c r="AB3" s="392" t="e">
        <f t="shared" ref="AB3:AB33" si="4">N3/Z3</f>
        <v>#DIV/0!</v>
      </c>
      <c r="AC3" s="349"/>
      <c r="AD3" s="349"/>
      <c r="AE3" s="349"/>
      <c r="AF3" s="349"/>
      <c r="AG3" s="349"/>
      <c r="AH3" s="349"/>
      <c r="AI3" s="349"/>
      <c r="AJ3" s="349"/>
      <c r="AK3" s="349"/>
      <c r="AL3" s="349"/>
      <c r="AM3" s="350"/>
      <c r="AN3" s="350"/>
      <c r="AO3" s="350"/>
      <c r="AP3" s="350"/>
      <c r="AQ3" s="350"/>
      <c r="AR3" s="350"/>
      <c r="AS3" s="350"/>
      <c r="AT3" s="350"/>
    </row>
    <row r="4" spans="1:46" ht="34.15" customHeight="1" x14ac:dyDescent="0.15">
      <c r="A4" s="346">
        <v>25810002</v>
      </c>
      <c r="B4" s="347" t="s">
        <v>40</v>
      </c>
      <c r="C4" s="347" t="s">
        <v>40</v>
      </c>
      <c r="D4" s="347" t="s">
        <v>40</v>
      </c>
      <c r="E4" s="347" t="s">
        <v>40</v>
      </c>
      <c r="F4" s="347"/>
      <c r="G4" s="348" t="s">
        <v>260</v>
      </c>
      <c r="H4" s="348" t="s">
        <v>284</v>
      </c>
      <c r="I4" s="348" t="s">
        <v>241</v>
      </c>
      <c r="J4" s="387">
        <v>14056000</v>
      </c>
      <c r="K4" s="387">
        <v>1137000</v>
      </c>
      <c r="L4" s="387">
        <v>0</v>
      </c>
      <c r="M4" s="387">
        <f>J4+K4+L4</f>
        <v>15193000</v>
      </c>
      <c r="N4" s="387">
        <v>15196565</v>
      </c>
      <c r="O4" s="387">
        <v>12777826</v>
      </c>
      <c r="P4" s="388">
        <f t="shared" si="2"/>
        <v>0.84083646534595158</v>
      </c>
      <c r="Q4" s="387">
        <v>186209</v>
      </c>
      <c r="R4" s="387">
        <f>N4-O4</f>
        <v>2418739</v>
      </c>
      <c r="S4" s="387">
        <v>14797209</v>
      </c>
      <c r="T4" s="390">
        <f>N4-S4</f>
        <v>399356</v>
      </c>
      <c r="U4" s="391" t="s">
        <v>256</v>
      </c>
      <c r="V4" s="391" t="s">
        <v>337</v>
      </c>
      <c r="W4" s="391" t="s">
        <v>302</v>
      </c>
      <c r="X4" s="348"/>
      <c r="Y4" s="347"/>
      <c r="Z4" s="347"/>
      <c r="AA4" s="347"/>
      <c r="AB4" s="347" t="e">
        <f t="shared" si="4"/>
        <v>#DIV/0!</v>
      </c>
      <c r="AC4" s="349"/>
      <c r="AD4" s="349"/>
      <c r="AE4" s="349"/>
      <c r="AF4" s="349"/>
      <c r="AG4" s="349"/>
      <c r="AH4" s="349"/>
      <c r="AI4" s="349"/>
      <c r="AJ4" s="349"/>
      <c r="AK4" s="349"/>
      <c r="AL4" s="349"/>
      <c r="AM4" s="350"/>
      <c r="AN4" s="350"/>
      <c r="AO4" s="350"/>
      <c r="AP4" s="350"/>
      <c r="AQ4" s="350"/>
      <c r="AR4" s="350"/>
      <c r="AS4" s="350"/>
      <c r="AT4" s="350"/>
    </row>
    <row r="5" spans="1:46" ht="21" customHeight="1" x14ac:dyDescent="0.15">
      <c r="A5" s="346">
        <v>25810003</v>
      </c>
      <c r="B5" s="347" t="s">
        <v>40</v>
      </c>
      <c r="C5" s="347" t="s">
        <v>40</v>
      </c>
      <c r="D5" s="347" t="s">
        <v>56</v>
      </c>
      <c r="E5" s="347" t="s">
        <v>40</v>
      </c>
      <c r="F5" s="347"/>
      <c r="G5" s="348" t="s">
        <v>242</v>
      </c>
      <c r="H5" s="348" t="s">
        <v>284</v>
      </c>
      <c r="I5" s="348" t="s">
        <v>241</v>
      </c>
      <c r="J5" s="387">
        <v>5255000</v>
      </c>
      <c r="K5" s="387">
        <v>0</v>
      </c>
      <c r="L5" s="387">
        <v>0</v>
      </c>
      <c r="M5" s="387">
        <f t="shared" ref="M5:M19" si="5">J5+K5+L5</f>
        <v>5255000</v>
      </c>
      <c r="N5" s="387">
        <v>5255000</v>
      </c>
      <c r="O5" s="387">
        <v>5255000</v>
      </c>
      <c r="P5" s="388">
        <f t="shared" si="2"/>
        <v>1</v>
      </c>
      <c r="Q5" s="387">
        <v>0</v>
      </c>
      <c r="R5" s="387">
        <f t="shared" ref="R5:R33" si="6">N5-O5</f>
        <v>0</v>
      </c>
      <c r="S5" s="387">
        <v>7253000</v>
      </c>
      <c r="T5" s="390">
        <f t="shared" si="3"/>
        <v>-1998000</v>
      </c>
      <c r="U5" s="391" t="s">
        <v>262</v>
      </c>
      <c r="V5" s="391"/>
      <c r="W5" s="391"/>
      <c r="X5" s="348"/>
      <c r="Y5" s="347"/>
      <c r="Z5" s="347"/>
      <c r="AA5" s="347"/>
      <c r="AB5" s="347" t="e">
        <f t="shared" si="4"/>
        <v>#DIV/0!</v>
      </c>
      <c r="AC5" s="349"/>
      <c r="AD5" s="349"/>
      <c r="AE5" s="349"/>
      <c r="AF5" s="349"/>
      <c r="AG5" s="349"/>
      <c r="AH5" s="349"/>
      <c r="AI5" s="349"/>
      <c r="AJ5" s="349"/>
      <c r="AK5" s="349"/>
      <c r="AL5" s="349"/>
      <c r="AM5" s="350"/>
      <c r="AN5" s="350"/>
      <c r="AO5" s="350"/>
      <c r="AP5" s="350"/>
      <c r="AQ5" s="350"/>
      <c r="AR5" s="350"/>
      <c r="AS5" s="350"/>
      <c r="AT5" s="350"/>
    </row>
    <row r="6" spans="1:46" ht="21" customHeight="1" x14ac:dyDescent="0.15">
      <c r="A6" s="346">
        <v>25810004</v>
      </c>
      <c r="B6" s="347" t="s">
        <v>40</v>
      </c>
      <c r="C6" s="347" t="s">
        <v>40</v>
      </c>
      <c r="D6" s="347" t="s">
        <v>64</v>
      </c>
      <c r="E6" s="347" t="s">
        <v>40</v>
      </c>
      <c r="F6" s="347"/>
      <c r="G6" s="348" t="s">
        <v>259</v>
      </c>
      <c r="H6" s="348" t="s">
        <v>284</v>
      </c>
      <c r="I6" s="348" t="s">
        <v>241</v>
      </c>
      <c r="J6" s="387">
        <v>116000</v>
      </c>
      <c r="K6" s="387">
        <v>0</v>
      </c>
      <c r="L6" s="387">
        <v>0</v>
      </c>
      <c r="M6" s="387">
        <f t="shared" si="5"/>
        <v>116000</v>
      </c>
      <c r="N6" s="387">
        <v>133000</v>
      </c>
      <c r="O6" s="387">
        <v>99000</v>
      </c>
      <c r="P6" s="388">
        <f t="shared" si="2"/>
        <v>0.74436090225563911</v>
      </c>
      <c r="Q6" s="387"/>
      <c r="R6" s="387">
        <f t="shared" si="6"/>
        <v>34000</v>
      </c>
      <c r="S6" s="387">
        <v>46000</v>
      </c>
      <c r="T6" s="390">
        <f t="shared" si="3"/>
        <v>87000</v>
      </c>
      <c r="U6" s="393" t="s">
        <v>282</v>
      </c>
      <c r="V6" s="391"/>
      <c r="W6" s="391" t="s">
        <v>303</v>
      </c>
      <c r="X6" s="348"/>
      <c r="Y6" s="347"/>
      <c r="Z6" s="347"/>
      <c r="AA6" s="347"/>
      <c r="AB6" s="347" t="e">
        <f t="shared" si="4"/>
        <v>#DIV/0!</v>
      </c>
      <c r="AC6" s="349"/>
      <c r="AD6" s="349"/>
      <c r="AE6" s="349"/>
      <c r="AF6" s="349"/>
      <c r="AG6" s="349"/>
      <c r="AH6" s="349"/>
      <c r="AI6" s="349"/>
      <c r="AJ6" s="349"/>
      <c r="AK6" s="349"/>
      <c r="AL6" s="349"/>
      <c r="AM6" s="350"/>
      <c r="AN6" s="350"/>
      <c r="AO6" s="350"/>
      <c r="AP6" s="350"/>
      <c r="AQ6" s="350"/>
      <c r="AR6" s="350"/>
      <c r="AS6" s="350"/>
      <c r="AT6" s="350"/>
    </row>
    <row r="7" spans="1:46" ht="21" customHeight="1" x14ac:dyDescent="0.15">
      <c r="A7" s="379">
        <v>25810005</v>
      </c>
      <c r="B7" s="386" t="s">
        <v>40</v>
      </c>
      <c r="C7" s="386" t="s">
        <v>56</v>
      </c>
      <c r="D7" s="386"/>
      <c r="E7" s="386"/>
      <c r="F7" s="386"/>
      <c r="G7" s="381" t="s">
        <v>243</v>
      </c>
      <c r="H7" s="381" t="s">
        <v>284</v>
      </c>
      <c r="I7" s="381" t="s">
        <v>273</v>
      </c>
      <c r="J7" s="383">
        <f t="shared" ref="J7:O7" si="7">SUM(J8:J17)</f>
        <v>193929000</v>
      </c>
      <c r="K7" s="383">
        <f t="shared" si="7"/>
        <v>-6032000</v>
      </c>
      <c r="L7" s="383">
        <f t="shared" si="7"/>
        <v>0</v>
      </c>
      <c r="M7" s="383">
        <f t="shared" si="7"/>
        <v>187897000</v>
      </c>
      <c r="N7" s="383">
        <f t="shared" si="7"/>
        <v>182148165</v>
      </c>
      <c r="O7" s="383">
        <f t="shared" si="7"/>
        <v>177351891</v>
      </c>
      <c r="P7" s="384">
        <f t="shared" si="2"/>
        <v>0.97366828263134031</v>
      </c>
      <c r="Q7" s="383">
        <f>SUM(Q8:Q17)</f>
        <v>0</v>
      </c>
      <c r="R7" s="383">
        <f>N7-O7</f>
        <v>4796274</v>
      </c>
      <c r="S7" s="383">
        <f>SUM(S8:S17)</f>
        <v>189209233</v>
      </c>
      <c r="T7" s="385">
        <f t="shared" si="3"/>
        <v>-7061068</v>
      </c>
      <c r="U7" s="372"/>
      <c r="V7" s="372"/>
      <c r="W7" s="372"/>
      <c r="X7" s="368"/>
      <c r="Y7" s="369"/>
      <c r="Z7" s="369"/>
      <c r="AA7" s="369"/>
      <c r="AB7" s="392" t="e">
        <f t="shared" si="4"/>
        <v>#DIV/0!</v>
      </c>
      <c r="AC7" s="349"/>
      <c r="AD7" s="349"/>
      <c r="AE7" s="349"/>
      <c r="AF7" s="349"/>
      <c r="AG7" s="349"/>
      <c r="AH7" s="349"/>
      <c r="AI7" s="349"/>
      <c r="AJ7" s="349"/>
      <c r="AK7" s="349"/>
      <c r="AL7" s="349"/>
      <c r="AM7" s="350"/>
      <c r="AN7" s="350"/>
      <c r="AO7" s="350"/>
      <c r="AP7" s="350"/>
      <c r="AQ7" s="350"/>
      <c r="AR7" s="350"/>
      <c r="AS7" s="350"/>
      <c r="AT7" s="350"/>
    </row>
    <row r="8" spans="1:46" ht="21" customHeight="1" x14ac:dyDescent="0.15">
      <c r="A8" s="346">
        <v>25810006</v>
      </c>
      <c r="B8" s="347" t="s">
        <v>40</v>
      </c>
      <c r="C8" s="347" t="s">
        <v>56</v>
      </c>
      <c r="D8" s="347" t="s">
        <v>40</v>
      </c>
      <c r="E8" s="347" t="s">
        <v>40</v>
      </c>
      <c r="F8" s="347"/>
      <c r="G8" s="348" t="s">
        <v>261</v>
      </c>
      <c r="H8" s="348" t="s">
        <v>284</v>
      </c>
      <c r="I8" s="348" t="s">
        <v>241</v>
      </c>
      <c r="J8" s="387">
        <v>1000</v>
      </c>
      <c r="K8" s="387">
        <v>0</v>
      </c>
      <c r="L8" s="387">
        <v>0</v>
      </c>
      <c r="M8" s="387">
        <f>J8+K8+L8</f>
        <v>1000</v>
      </c>
      <c r="N8" s="387">
        <v>6376</v>
      </c>
      <c r="O8" s="387">
        <v>6376</v>
      </c>
      <c r="P8" s="388">
        <f t="shared" si="2"/>
        <v>1</v>
      </c>
      <c r="Q8" s="387">
        <v>0</v>
      </c>
      <c r="R8" s="387">
        <f t="shared" si="6"/>
        <v>0</v>
      </c>
      <c r="S8" s="387">
        <v>1806</v>
      </c>
      <c r="T8" s="390">
        <f t="shared" si="3"/>
        <v>4570</v>
      </c>
      <c r="U8" s="391" t="s">
        <v>257</v>
      </c>
      <c r="V8" s="391"/>
      <c r="W8" s="391" t="s">
        <v>283</v>
      </c>
      <c r="X8" s="348"/>
      <c r="Y8" s="347"/>
      <c r="Z8" s="347"/>
      <c r="AA8" s="347"/>
      <c r="AB8" s="347" t="e">
        <f t="shared" si="4"/>
        <v>#DIV/0!</v>
      </c>
      <c r="AC8" s="349"/>
      <c r="AD8" s="349"/>
      <c r="AE8" s="349"/>
      <c r="AF8" s="349"/>
      <c r="AG8" s="349"/>
      <c r="AH8" s="349"/>
      <c r="AI8" s="349"/>
      <c r="AJ8" s="349"/>
      <c r="AK8" s="349"/>
      <c r="AL8" s="349"/>
      <c r="AM8" s="350"/>
      <c r="AN8" s="350"/>
      <c r="AO8" s="350"/>
      <c r="AP8" s="350"/>
      <c r="AQ8" s="350"/>
      <c r="AR8" s="350"/>
      <c r="AS8" s="350"/>
      <c r="AT8" s="350"/>
    </row>
    <row r="9" spans="1:46" ht="21" customHeight="1" x14ac:dyDescent="0.15">
      <c r="A9" s="346">
        <v>25810007</v>
      </c>
      <c r="B9" s="347" t="s">
        <v>40</v>
      </c>
      <c r="C9" s="347" t="s">
        <v>56</v>
      </c>
      <c r="D9" s="347" t="s">
        <v>56</v>
      </c>
      <c r="E9" s="347" t="s">
        <v>40</v>
      </c>
      <c r="F9" s="347"/>
      <c r="G9" s="348" t="s">
        <v>263</v>
      </c>
      <c r="H9" s="348" t="s">
        <v>284</v>
      </c>
      <c r="I9" s="348" t="s">
        <v>241</v>
      </c>
      <c r="J9" s="387">
        <v>110541000</v>
      </c>
      <c r="K9" s="387">
        <v>-3814000</v>
      </c>
      <c r="L9" s="387">
        <v>0</v>
      </c>
      <c r="M9" s="387">
        <f t="shared" si="5"/>
        <v>106727000</v>
      </c>
      <c r="N9" s="387">
        <v>99475680</v>
      </c>
      <c r="O9" s="387">
        <v>99475680</v>
      </c>
      <c r="P9" s="388">
        <f t="shared" si="2"/>
        <v>1</v>
      </c>
      <c r="Q9" s="387">
        <v>0</v>
      </c>
      <c r="R9" s="387">
        <f t="shared" si="6"/>
        <v>0</v>
      </c>
      <c r="S9" s="387">
        <v>111264090</v>
      </c>
      <c r="T9" s="390">
        <f t="shared" si="3"/>
        <v>-11788410</v>
      </c>
      <c r="U9" s="391" t="s">
        <v>252</v>
      </c>
      <c r="V9" s="391"/>
      <c r="W9" s="391" t="s">
        <v>313</v>
      </c>
      <c r="X9" s="348"/>
      <c r="Y9" s="347"/>
      <c r="Z9" s="347"/>
      <c r="AA9" s="347"/>
      <c r="AB9" s="347" t="e">
        <f t="shared" si="4"/>
        <v>#DIV/0!</v>
      </c>
      <c r="AC9" s="349"/>
      <c r="AD9" s="349"/>
      <c r="AE9" s="349"/>
      <c r="AF9" s="349"/>
      <c r="AG9" s="349"/>
      <c r="AH9" s="349"/>
      <c r="AI9" s="349"/>
      <c r="AJ9" s="349"/>
      <c r="AK9" s="349"/>
      <c r="AL9" s="349"/>
      <c r="AM9" s="350"/>
      <c r="AN9" s="350"/>
      <c r="AO9" s="350"/>
      <c r="AP9" s="350"/>
      <c r="AQ9" s="350"/>
      <c r="AR9" s="350"/>
      <c r="AS9" s="350"/>
      <c r="AT9" s="350"/>
    </row>
    <row r="10" spans="1:46" ht="32.450000000000003" customHeight="1" x14ac:dyDescent="0.15">
      <c r="A10" s="346">
        <v>25810008</v>
      </c>
      <c r="B10" s="347" t="s">
        <v>40</v>
      </c>
      <c r="C10" s="347" t="s">
        <v>56</v>
      </c>
      <c r="D10" s="347" t="s">
        <v>56</v>
      </c>
      <c r="E10" s="347" t="s">
        <v>56</v>
      </c>
      <c r="F10" s="347"/>
      <c r="G10" s="348" t="s">
        <v>264</v>
      </c>
      <c r="H10" s="348" t="s">
        <v>284</v>
      </c>
      <c r="I10" s="348" t="s">
        <v>241</v>
      </c>
      <c r="J10" s="387">
        <v>5000000</v>
      </c>
      <c r="K10" s="387">
        <v>-3241000</v>
      </c>
      <c r="L10" s="387">
        <v>0</v>
      </c>
      <c r="M10" s="387">
        <f t="shared" si="5"/>
        <v>1759000</v>
      </c>
      <c r="N10" s="387">
        <v>1758756</v>
      </c>
      <c r="O10" s="387">
        <v>0</v>
      </c>
      <c r="P10" s="388">
        <f t="shared" si="2"/>
        <v>0</v>
      </c>
      <c r="Q10" s="387">
        <v>0</v>
      </c>
      <c r="R10" s="387">
        <f t="shared" si="6"/>
        <v>1758756</v>
      </c>
      <c r="S10" s="387">
        <v>4791118</v>
      </c>
      <c r="T10" s="390">
        <f t="shared" si="3"/>
        <v>-3032362</v>
      </c>
      <c r="U10" s="391" t="s">
        <v>307</v>
      </c>
      <c r="V10" s="391"/>
      <c r="W10" s="391" t="s">
        <v>314</v>
      </c>
      <c r="X10" s="348"/>
      <c r="Y10" s="347"/>
      <c r="Z10" s="347"/>
      <c r="AA10" s="347"/>
      <c r="AB10" s="347" t="e">
        <f t="shared" si="4"/>
        <v>#DIV/0!</v>
      </c>
      <c r="AC10" s="349"/>
      <c r="AD10" s="349"/>
      <c r="AE10" s="349"/>
      <c r="AF10" s="349"/>
      <c r="AG10" s="349"/>
      <c r="AH10" s="349"/>
      <c r="AI10" s="349"/>
      <c r="AJ10" s="349"/>
      <c r="AK10" s="349"/>
      <c r="AL10" s="349"/>
      <c r="AM10" s="350"/>
      <c r="AN10" s="350"/>
      <c r="AO10" s="350"/>
      <c r="AP10" s="350"/>
      <c r="AQ10" s="350"/>
      <c r="AR10" s="350"/>
      <c r="AS10" s="350"/>
      <c r="AT10" s="350"/>
    </row>
    <row r="11" spans="1:46" ht="21" customHeight="1" x14ac:dyDescent="0.15">
      <c r="A11" s="346">
        <v>25810009</v>
      </c>
      <c r="B11" s="376" t="s">
        <v>40</v>
      </c>
      <c r="C11" s="347" t="s">
        <v>56</v>
      </c>
      <c r="D11" s="347" t="s">
        <v>64</v>
      </c>
      <c r="E11" s="347" t="s">
        <v>40</v>
      </c>
      <c r="F11" s="347"/>
      <c r="G11" s="348" t="s">
        <v>295</v>
      </c>
      <c r="H11" s="348" t="s">
        <v>284</v>
      </c>
      <c r="I11" s="348" t="s">
        <v>241</v>
      </c>
      <c r="J11" s="387">
        <v>4833000</v>
      </c>
      <c r="K11" s="387">
        <v>0</v>
      </c>
      <c r="L11" s="387">
        <v>0</v>
      </c>
      <c r="M11" s="387">
        <f t="shared" ref="M11" si="8">J11+K11+L11</f>
        <v>4833000</v>
      </c>
      <c r="N11" s="387">
        <v>4290000</v>
      </c>
      <c r="O11" s="387">
        <v>4290000</v>
      </c>
      <c r="P11" s="388">
        <f t="shared" ref="P11" si="9">IFERROR(O11/N11,"-")</f>
        <v>1</v>
      </c>
      <c r="Q11" s="387">
        <v>0</v>
      </c>
      <c r="R11" s="387">
        <f t="shared" ref="R11" si="10">N11-O11</f>
        <v>0</v>
      </c>
      <c r="S11" s="387">
        <v>0</v>
      </c>
      <c r="T11" s="390">
        <f t="shared" ref="T11" si="11">N11-S11</f>
        <v>4290000</v>
      </c>
      <c r="U11" s="391" t="s">
        <v>308</v>
      </c>
      <c r="V11" s="391"/>
      <c r="W11" s="391" t="s">
        <v>300</v>
      </c>
      <c r="X11" s="348"/>
      <c r="Y11" s="347"/>
      <c r="Z11" s="347"/>
      <c r="AA11" s="347"/>
      <c r="AB11" s="347" t="e">
        <f t="shared" ref="AB11" si="12">N11/Z11</f>
        <v>#DIV/0!</v>
      </c>
      <c r="AC11" s="349"/>
      <c r="AD11" s="349"/>
      <c r="AE11" s="349"/>
      <c r="AF11" s="349"/>
      <c r="AG11" s="349"/>
      <c r="AH11" s="349"/>
      <c r="AI11" s="349"/>
      <c r="AJ11" s="349"/>
      <c r="AK11" s="349"/>
      <c r="AL11" s="349"/>
      <c r="AM11" s="350"/>
      <c r="AN11" s="350"/>
      <c r="AO11" s="350"/>
      <c r="AP11" s="350"/>
      <c r="AQ11" s="350"/>
      <c r="AR11" s="350"/>
      <c r="AS11" s="350"/>
      <c r="AT11" s="350"/>
    </row>
    <row r="12" spans="1:46" ht="32.450000000000003" customHeight="1" x14ac:dyDescent="0.15">
      <c r="A12" s="346">
        <v>25810010</v>
      </c>
      <c r="B12" s="347" t="s">
        <v>40</v>
      </c>
      <c r="C12" s="347" t="s">
        <v>56</v>
      </c>
      <c r="D12" s="347" t="s">
        <v>59</v>
      </c>
      <c r="E12" s="347" t="s">
        <v>40</v>
      </c>
      <c r="F12" s="347"/>
      <c r="G12" s="348" t="s">
        <v>265</v>
      </c>
      <c r="H12" s="348" t="s">
        <v>284</v>
      </c>
      <c r="I12" s="348" t="s">
        <v>241</v>
      </c>
      <c r="J12" s="387">
        <v>143000</v>
      </c>
      <c r="K12" s="387">
        <v>-1000</v>
      </c>
      <c r="L12" s="387">
        <v>0</v>
      </c>
      <c r="M12" s="387">
        <f t="shared" si="5"/>
        <v>142000</v>
      </c>
      <c r="N12" s="387">
        <v>142870</v>
      </c>
      <c r="O12" s="387">
        <v>142870</v>
      </c>
      <c r="P12" s="388">
        <f t="shared" si="2"/>
        <v>1</v>
      </c>
      <c r="Q12" s="387">
        <v>0</v>
      </c>
      <c r="R12" s="387">
        <f t="shared" si="6"/>
        <v>0</v>
      </c>
      <c r="S12" s="387">
        <v>142634</v>
      </c>
      <c r="T12" s="390">
        <f t="shared" si="3"/>
        <v>236</v>
      </c>
      <c r="U12" s="391" t="s">
        <v>253</v>
      </c>
      <c r="V12" s="391"/>
      <c r="W12" s="391"/>
      <c r="X12" s="348"/>
      <c r="Y12" s="347"/>
      <c r="Z12" s="351"/>
      <c r="AA12" s="347"/>
      <c r="AB12" s="347" t="e">
        <f t="shared" si="4"/>
        <v>#DIV/0!</v>
      </c>
      <c r="AC12" s="349"/>
      <c r="AD12" s="349"/>
      <c r="AE12" s="349"/>
      <c r="AF12" s="349"/>
      <c r="AG12" s="349"/>
      <c r="AH12" s="349"/>
      <c r="AI12" s="349"/>
      <c r="AJ12" s="349"/>
      <c r="AK12" s="349"/>
      <c r="AL12" s="349"/>
      <c r="AM12" s="350"/>
      <c r="AN12" s="350"/>
      <c r="AO12" s="350"/>
      <c r="AP12" s="350"/>
      <c r="AQ12" s="350"/>
      <c r="AR12" s="350"/>
      <c r="AS12" s="350"/>
      <c r="AT12" s="350"/>
    </row>
    <row r="13" spans="1:46" ht="32.450000000000003" customHeight="1" x14ac:dyDescent="0.15">
      <c r="A13" s="346">
        <v>25810011</v>
      </c>
      <c r="B13" s="347" t="s">
        <v>40</v>
      </c>
      <c r="C13" s="347" t="s">
        <v>56</v>
      </c>
      <c r="D13" s="347" t="s">
        <v>59</v>
      </c>
      <c r="E13" s="347" t="s">
        <v>56</v>
      </c>
      <c r="F13" s="347"/>
      <c r="G13" s="348" t="s">
        <v>266</v>
      </c>
      <c r="H13" s="348" t="s">
        <v>284</v>
      </c>
      <c r="I13" s="348" t="s">
        <v>241</v>
      </c>
      <c r="J13" s="387">
        <v>26506000</v>
      </c>
      <c r="K13" s="387">
        <v>153000</v>
      </c>
      <c r="L13" s="387">
        <v>0</v>
      </c>
      <c r="M13" s="387">
        <f t="shared" si="5"/>
        <v>26659000</v>
      </c>
      <c r="N13" s="387">
        <v>26659912</v>
      </c>
      <c r="O13" s="387">
        <v>26659912</v>
      </c>
      <c r="P13" s="388">
        <f t="shared" si="2"/>
        <v>1</v>
      </c>
      <c r="Q13" s="387">
        <v>0</v>
      </c>
      <c r="R13" s="387">
        <f t="shared" si="6"/>
        <v>0</v>
      </c>
      <c r="S13" s="387">
        <v>26636468</v>
      </c>
      <c r="T13" s="390">
        <f t="shared" si="3"/>
        <v>23444</v>
      </c>
      <c r="U13" s="391" t="s">
        <v>253</v>
      </c>
      <c r="V13" s="391"/>
      <c r="W13" s="391"/>
      <c r="X13" s="348"/>
      <c r="Y13" s="347"/>
      <c r="Z13" s="347"/>
      <c r="AA13" s="347"/>
      <c r="AB13" s="347" t="e">
        <f t="shared" si="4"/>
        <v>#DIV/0!</v>
      </c>
      <c r="AC13" s="349"/>
      <c r="AD13" s="349"/>
      <c r="AE13" s="349"/>
      <c r="AF13" s="349"/>
      <c r="AG13" s="349"/>
      <c r="AH13" s="349"/>
      <c r="AI13" s="349"/>
      <c r="AJ13" s="349"/>
      <c r="AK13" s="349"/>
      <c r="AL13" s="349"/>
      <c r="AM13" s="350"/>
      <c r="AN13" s="350"/>
      <c r="AO13" s="350"/>
      <c r="AP13" s="350"/>
      <c r="AQ13" s="350"/>
      <c r="AR13" s="350"/>
      <c r="AS13" s="350"/>
      <c r="AT13" s="350"/>
    </row>
    <row r="14" spans="1:46" ht="32.450000000000003" customHeight="1" x14ac:dyDescent="0.15">
      <c r="A14" s="346">
        <v>25810012</v>
      </c>
      <c r="B14" s="347" t="s">
        <v>40</v>
      </c>
      <c r="C14" s="347" t="s">
        <v>56</v>
      </c>
      <c r="D14" s="347" t="s">
        <v>59</v>
      </c>
      <c r="E14" s="347" t="s">
        <v>64</v>
      </c>
      <c r="F14" s="347"/>
      <c r="G14" s="348" t="s">
        <v>267</v>
      </c>
      <c r="H14" s="348" t="s">
        <v>284</v>
      </c>
      <c r="I14" s="348" t="s">
        <v>241</v>
      </c>
      <c r="J14" s="387">
        <v>20544000</v>
      </c>
      <c r="K14" s="387">
        <v>1000</v>
      </c>
      <c r="L14" s="387">
        <v>0</v>
      </c>
      <c r="M14" s="387">
        <f t="shared" si="5"/>
        <v>20545000</v>
      </c>
      <c r="N14" s="387">
        <v>20545509</v>
      </c>
      <c r="O14" s="387">
        <v>20545509</v>
      </c>
      <c r="P14" s="388">
        <f t="shared" si="2"/>
        <v>1</v>
      </c>
      <c r="Q14" s="387">
        <v>0</v>
      </c>
      <c r="R14" s="387">
        <f t="shared" si="6"/>
        <v>0</v>
      </c>
      <c r="S14" s="387">
        <v>20545427</v>
      </c>
      <c r="T14" s="390">
        <f t="shared" si="3"/>
        <v>82</v>
      </c>
      <c r="U14" s="391" t="s">
        <v>253</v>
      </c>
      <c r="V14" s="391"/>
      <c r="W14" s="391"/>
      <c r="X14" s="348"/>
      <c r="Y14" s="347"/>
      <c r="Z14" s="347"/>
      <c r="AA14" s="347"/>
      <c r="AB14" s="347" t="e">
        <f t="shared" si="4"/>
        <v>#DIV/0!</v>
      </c>
      <c r="AC14" s="349"/>
      <c r="AD14" s="349"/>
      <c r="AE14" s="349"/>
      <c r="AF14" s="349"/>
      <c r="AG14" s="349"/>
      <c r="AH14" s="349"/>
      <c r="AI14" s="349"/>
      <c r="AJ14" s="349"/>
      <c r="AK14" s="349"/>
      <c r="AL14" s="349"/>
      <c r="AM14" s="350"/>
      <c r="AN14" s="350"/>
      <c r="AO14" s="350"/>
      <c r="AP14" s="350"/>
      <c r="AQ14" s="350"/>
      <c r="AR14" s="350"/>
      <c r="AS14" s="350"/>
      <c r="AT14" s="350"/>
    </row>
    <row r="15" spans="1:46" ht="31.9" customHeight="1" x14ac:dyDescent="0.15">
      <c r="A15" s="346">
        <v>25810013</v>
      </c>
      <c r="B15" s="347" t="s">
        <v>40</v>
      </c>
      <c r="C15" s="347" t="s">
        <v>56</v>
      </c>
      <c r="D15" s="347" t="s">
        <v>59</v>
      </c>
      <c r="E15" s="347" t="s">
        <v>59</v>
      </c>
      <c r="F15" s="347"/>
      <c r="G15" s="348" t="s">
        <v>268</v>
      </c>
      <c r="H15" s="348" t="s">
        <v>284</v>
      </c>
      <c r="I15" s="348" t="s">
        <v>241</v>
      </c>
      <c r="J15" s="387">
        <v>25361000</v>
      </c>
      <c r="K15" s="387">
        <v>870000</v>
      </c>
      <c r="L15" s="387">
        <v>0</v>
      </c>
      <c r="M15" s="387">
        <f t="shared" si="5"/>
        <v>26231000</v>
      </c>
      <c r="N15" s="387">
        <v>26231544</v>
      </c>
      <c r="O15" s="387">
        <v>26231544</v>
      </c>
      <c r="P15" s="388">
        <f t="shared" si="2"/>
        <v>1</v>
      </c>
      <c r="Q15" s="387">
        <v>0</v>
      </c>
      <c r="R15" s="387">
        <f t="shared" si="6"/>
        <v>0</v>
      </c>
      <c r="S15" s="387">
        <v>25423790</v>
      </c>
      <c r="T15" s="390">
        <f t="shared" si="3"/>
        <v>807754</v>
      </c>
      <c r="U15" s="391" t="s">
        <v>253</v>
      </c>
      <c r="V15" s="391"/>
      <c r="W15" s="391"/>
      <c r="X15" s="348"/>
      <c r="Y15" s="347"/>
      <c r="Z15" s="347"/>
      <c r="AA15" s="347"/>
      <c r="AB15" s="347" t="e">
        <f t="shared" si="4"/>
        <v>#DIV/0!</v>
      </c>
      <c r="AC15" s="349"/>
      <c r="AD15" s="349"/>
      <c r="AE15" s="349"/>
      <c r="AF15" s="349"/>
      <c r="AG15" s="349"/>
      <c r="AH15" s="349"/>
      <c r="AI15" s="349"/>
      <c r="AJ15" s="349"/>
      <c r="AK15" s="349"/>
      <c r="AL15" s="349"/>
      <c r="AM15" s="350"/>
      <c r="AN15" s="350"/>
      <c r="AO15" s="350"/>
      <c r="AP15" s="350"/>
      <c r="AQ15" s="350"/>
      <c r="AR15" s="350"/>
      <c r="AS15" s="350"/>
      <c r="AT15" s="350"/>
    </row>
    <row r="16" spans="1:46" ht="21" customHeight="1" x14ac:dyDescent="0.15">
      <c r="A16" s="346">
        <v>25810014</v>
      </c>
      <c r="B16" s="347" t="s">
        <v>40</v>
      </c>
      <c r="C16" s="347" t="s">
        <v>56</v>
      </c>
      <c r="D16" s="347" t="s">
        <v>62</v>
      </c>
      <c r="E16" s="347" t="s">
        <v>40</v>
      </c>
      <c r="F16" s="347"/>
      <c r="G16" s="348" t="s">
        <v>244</v>
      </c>
      <c r="H16" s="348" t="s">
        <v>284</v>
      </c>
      <c r="I16" s="348" t="s">
        <v>241</v>
      </c>
      <c r="J16" s="387">
        <v>1000000</v>
      </c>
      <c r="K16" s="387">
        <v>0</v>
      </c>
      <c r="L16" s="387">
        <v>0</v>
      </c>
      <c r="M16" s="387">
        <f t="shared" si="5"/>
        <v>1000000</v>
      </c>
      <c r="N16" s="387">
        <v>3037518</v>
      </c>
      <c r="O16" s="387">
        <v>0</v>
      </c>
      <c r="P16" s="388">
        <f t="shared" si="2"/>
        <v>0</v>
      </c>
      <c r="Q16" s="387">
        <v>0</v>
      </c>
      <c r="R16" s="387">
        <f t="shared" si="6"/>
        <v>3037518</v>
      </c>
      <c r="S16" s="387">
        <v>0</v>
      </c>
      <c r="T16" s="390">
        <f t="shared" si="3"/>
        <v>3037518</v>
      </c>
      <c r="U16" s="391" t="s">
        <v>339</v>
      </c>
      <c r="V16" s="391"/>
      <c r="W16" s="391" t="s">
        <v>338</v>
      </c>
      <c r="X16" s="348"/>
      <c r="Y16" s="347"/>
      <c r="Z16" s="347"/>
      <c r="AA16" s="347"/>
      <c r="AB16" s="347" t="e">
        <f t="shared" si="4"/>
        <v>#DIV/0!</v>
      </c>
      <c r="AC16" s="349"/>
      <c r="AD16" s="349"/>
      <c r="AE16" s="349"/>
      <c r="AF16" s="349"/>
      <c r="AG16" s="349"/>
      <c r="AH16" s="349"/>
      <c r="AI16" s="349"/>
      <c r="AJ16" s="349"/>
      <c r="AK16" s="349"/>
      <c r="AL16" s="349"/>
      <c r="AM16" s="350"/>
      <c r="AN16" s="350"/>
      <c r="AO16" s="350"/>
      <c r="AP16" s="350"/>
      <c r="AQ16" s="350"/>
      <c r="AR16" s="350"/>
      <c r="AS16" s="350"/>
      <c r="AT16" s="350"/>
    </row>
    <row r="17" spans="1:46" ht="21" customHeight="1" x14ac:dyDescent="0.15">
      <c r="A17" s="346">
        <v>25810015</v>
      </c>
      <c r="B17" s="347" t="s">
        <v>40</v>
      </c>
      <c r="C17" s="347" t="s">
        <v>56</v>
      </c>
      <c r="D17" s="352" t="s">
        <v>296</v>
      </c>
      <c r="E17" s="347" t="s">
        <v>40</v>
      </c>
      <c r="F17" s="347"/>
      <c r="G17" s="348" t="s">
        <v>269</v>
      </c>
      <c r="H17" s="348" t="s">
        <v>284</v>
      </c>
      <c r="I17" s="348" t="s">
        <v>241</v>
      </c>
      <c r="J17" s="387">
        <v>0</v>
      </c>
      <c r="K17" s="387">
        <v>0</v>
      </c>
      <c r="L17" s="387">
        <v>0</v>
      </c>
      <c r="M17" s="387">
        <f t="shared" si="5"/>
        <v>0</v>
      </c>
      <c r="N17" s="387">
        <v>0</v>
      </c>
      <c r="O17" s="387">
        <v>0</v>
      </c>
      <c r="P17" s="388" t="str">
        <f t="shared" si="2"/>
        <v>-</v>
      </c>
      <c r="Q17" s="387">
        <v>0</v>
      </c>
      <c r="R17" s="387">
        <f t="shared" si="6"/>
        <v>0</v>
      </c>
      <c r="S17" s="387">
        <v>403900</v>
      </c>
      <c r="T17" s="390">
        <f t="shared" si="3"/>
        <v>-403900</v>
      </c>
      <c r="U17" s="391"/>
      <c r="V17" s="391"/>
      <c r="W17" s="391" t="s">
        <v>310</v>
      </c>
      <c r="X17" s="348"/>
      <c r="Y17" s="347"/>
      <c r="Z17" s="347"/>
      <c r="AA17" s="347"/>
      <c r="AB17" s="347" t="e">
        <f t="shared" si="4"/>
        <v>#DIV/0!</v>
      </c>
      <c r="AC17" s="349"/>
      <c r="AD17" s="349"/>
      <c r="AE17" s="349"/>
      <c r="AF17" s="349"/>
      <c r="AG17" s="349"/>
      <c r="AH17" s="349"/>
      <c r="AI17" s="349"/>
      <c r="AJ17" s="349"/>
      <c r="AK17" s="349"/>
      <c r="AL17" s="349"/>
      <c r="AM17" s="350"/>
      <c r="AN17" s="350"/>
      <c r="AO17" s="350"/>
      <c r="AP17" s="350"/>
      <c r="AQ17" s="350"/>
      <c r="AR17" s="350"/>
      <c r="AS17" s="350"/>
      <c r="AT17" s="350"/>
    </row>
    <row r="18" spans="1:46" ht="21" customHeight="1" x14ac:dyDescent="0.15">
      <c r="A18" s="379">
        <v>25810016</v>
      </c>
      <c r="B18" s="386" t="s">
        <v>40</v>
      </c>
      <c r="C18" s="386" t="s">
        <v>64</v>
      </c>
      <c r="D18" s="386"/>
      <c r="E18" s="386"/>
      <c r="F18" s="386"/>
      <c r="G18" s="381" t="s">
        <v>245</v>
      </c>
      <c r="H18" s="381" t="s">
        <v>284</v>
      </c>
      <c r="I18" s="381" t="s">
        <v>273</v>
      </c>
      <c r="J18" s="383">
        <f>SUM(J19:J20)</f>
        <v>852000</v>
      </c>
      <c r="K18" s="383">
        <f t="shared" ref="K18:O18" si="13">SUM(K19:K20)</f>
        <v>20047000</v>
      </c>
      <c r="L18" s="383">
        <f t="shared" si="13"/>
        <v>0</v>
      </c>
      <c r="M18" s="383">
        <f t="shared" si="13"/>
        <v>20899000</v>
      </c>
      <c r="N18" s="383">
        <f t="shared" si="13"/>
        <v>20901142</v>
      </c>
      <c r="O18" s="383">
        <f t="shared" si="13"/>
        <v>20806336</v>
      </c>
      <c r="P18" s="384">
        <f t="shared" si="2"/>
        <v>0.99546407559931416</v>
      </c>
      <c r="Q18" s="383">
        <f>SUM(Q19:Q20)</f>
        <v>0</v>
      </c>
      <c r="R18" s="383">
        <f>N18-O18</f>
        <v>94806</v>
      </c>
      <c r="S18" s="383">
        <f>SUM(S19:S20)</f>
        <v>0</v>
      </c>
      <c r="T18" s="385">
        <f t="shared" si="3"/>
        <v>20901142</v>
      </c>
      <c r="U18" s="372"/>
      <c r="V18" s="372"/>
      <c r="W18" s="372"/>
      <c r="X18" s="368"/>
      <c r="Y18" s="369"/>
      <c r="Z18" s="369"/>
      <c r="AA18" s="369"/>
      <c r="AB18" s="392" t="e">
        <f t="shared" si="4"/>
        <v>#DIV/0!</v>
      </c>
      <c r="AC18" s="349"/>
      <c r="AD18" s="349"/>
      <c r="AE18" s="349"/>
      <c r="AF18" s="349"/>
      <c r="AG18" s="349"/>
      <c r="AH18" s="349"/>
      <c r="AI18" s="349"/>
      <c r="AJ18" s="349"/>
      <c r="AK18" s="349"/>
      <c r="AL18" s="349"/>
      <c r="AM18" s="350"/>
      <c r="AN18" s="350"/>
      <c r="AO18" s="350"/>
      <c r="AP18" s="350"/>
      <c r="AQ18" s="350"/>
      <c r="AR18" s="350"/>
      <c r="AS18" s="350"/>
      <c r="AT18" s="350"/>
    </row>
    <row r="19" spans="1:46" ht="21" customHeight="1" x14ac:dyDescent="0.15">
      <c r="A19" s="346">
        <v>25810017</v>
      </c>
      <c r="B19" s="347" t="s">
        <v>40</v>
      </c>
      <c r="C19" s="347" t="s">
        <v>64</v>
      </c>
      <c r="D19" s="347" t="s">
        <v>40</v>
      </c>
      <c r="E19" s="347" t="s">
        <v>40</v>
      </c>
      <c r="F19" s="347"/>
      <c r="G19" s="348" t="s">
        <v>293</v>
      </c>
      <c r="H19" s="348" t="s">
        <v>284</v>
      </c>
      <c r="I19" s="348" t="s">
        <v>241</v>
      </c>
      <c r="J19" s="387">
        <v>0</v>
      </c>
      <c r="K19" s="387">
        <v>302000</v>
      </c>
      <c r="L19" s="387">
        <v>0</v>
      </c>
      <c r="M19" s="387">
        <f t="shared" si="5"/>
        <v>302000</v>
      </c>
      <c r="N19" s="387">
        <v>302584</v>
      </c>
      <c r="O19" s="387">
        <v>302584</v>
      </c>
      <c r="P19" s="388">
        <f t="shared" si="2"/>
        <v>1</v>
      </c>
      <c r="Q19" s="387">
        <v>0</v>
      </c>
      <c r="R19" s="387">
        <f t="shared" si="6"/>
        <v>0</v>
      </c>
      <c r="S19" s="387">
        <v>0</v>
      </c>
      <c r="T19" s="390">
        <f t="shared" si="3"/>
        <v>302584</v>
      </c>
      <c r="U19" s="391" t="s">
        <v>306</v>
      </c>
      <c r="V19" s="391"/>
      <c r="W19" s="391" t="s">
        <v>297</v>
      </c>
      <c r="X19" s="348"/>
      <c r="Y19" s="347"/>
      <c r="Z19" s="347"/>
      <c r="AA19" s="347"/>
      <c r="AB19" s="347" t="e">
        <f t="shared" si="4"/>
        <v>#DIV/0!</v>
      </c>
      <c r="AC19" s="349"/>
      <c r="AD19" s="349"/>
      <c r="AE19" s="349"/>
      <c r="AF19" s="349"/>
      <c r="AG19" s="349"/>
      <c r="AH19" s="349"/>
      <c r="AI19" s="349"/>
      <c r="AJ19" s="349"/>
      <c r="AK19" s="349"/>
      <c r="AL19" s="349"/>
      <c r="AM19" s="350"/>
      <c r="AN19" s="350"/>
      <c r="AO19" s="350"/>
      <c r="AP19" s="350"/>
      <c r="AQ19" s="350"/>
      <c r="AR19" s="350"/>
      <c r="AS19" s="350"/>
      <c r="AT19" s="350"/>
    </row>
    <row r="20" spans="1:46" ht="21" customHeight="1" x14ac:dyDescent="0.15">
      <c r="A20" s="346">
        <v>25810018</v>
      </c>
      <c r="B20" s="347" t="s">
        <v>40</v>
      </c>
      <c r="C20" s="347" t="s">
        <v>64</v>
      </c>
      <c r="D20" s="347" t="s">
        <v>56</v>
      </c>
      <c r="E20" s="347" t="s">
        <v>40</v>
      </c>
      <c r="F20" s="347"/>
      <c r="G20" s="348" t="s">
        <v>246</v>
      </c>
      <c r="H20" s="348" t="s">
        <v>284</v>
      </c>
      <c r="I20" s="348" t="s">
        <v>241</v>
      </c>
      <c r="J20" s="387">
        <v>852000</v>
      </c>
      <c r="K20" s="387">
        <v>19745000</v>
      </c>
      <c r="L20" s="387">
        <v>0</v>
      </c>
      <c r="M20" s="387">
        <f t="shared" ref="M20" si="14">J20+K20+L20</f>
        <v>20597000</v>
      </c>
      <c r="N20" s="387">
        <v>20598558</v>
      </c>
      <c r="O20" s="387">
        <v>20503752</v>
      </c>
      <c r="P20" s="388">
        <f t="shared" ref="P20" si="15">IFERROR(O20/N20,"-")</f>
        <v>0.99539744481142811</v>
      </c>
      <c r="Q20" s="387">
        <v>0</v>
      </c>
      <c r="R20" s="387">
        <f t="shared" ref="R20" si="16">N20-O20</f>
        <v>94806</v>
      </c>
      <c r="S20" s="387">
        <v>0</v>
      </c>
      <c r="T20" s="390">
        <f t="shared" ref="T20" si="17">N20-S20</f>
        <v>20598558</v>
      </c>
      <c r="U20" s="391" t="s">
        <v>309</v>
      </c>
      <c r="V20" s="391"/>
      <c r="W20" s="391" t="s">
        <v>311</v>
      </c>
      <c r="X20" s="348"/>
      <c r="Y20" s="347"/>
      <c r="Z20" s="347"/>
      <c r="AA20" s="347"/>
      <c r="AB20" s="347" t="e">
        <f t="shared" ref="AB20" si="18">N20/Z20</f>
        <v>#DIV/0!</v>
      </c>
      <c r="AC20" s="349"/>
      <c r="AD20" s="349"/>
      <c r="AE20" s="349"/>
      <c r="AF20" s="349"/>
      <c r="AG20" s="349"/>
      <c r="AH20" s="349"/>
      <c r="AI20" s="349"/>
      <c r="AJ20" s="349"/>
      <c r="AK20" s="349"/>
      <c r="AL20" s="349"/>
      <c r="AM20" s="350"/>
      <c r="AN20" s="350"/>
      <c r="AO20" s="350"/>
      <c r="AP20" s="350"/>
      <c r="AQ20" s="350"/>
      <c r="AR20" s="350"/>
      <c r="AS20" s="350"/>
      <c r="AT20" s="350"/>
    </row>
    <row r="21" spans="1:46" ht="21" customHeight="1" x14ac:dyDescent="0.15">
      <c r="A21" s="379">
        <v>25810019</v>
      </c>
      <c r="B21" s="380" t="s">
        <v>40</v>
      </c>
      <c r="C21" s="380" t="s">
        <v>38</v>
      </c>
      <c r="D21" s="380" t="s">
        <v>38</v>
      </c>
      <c r="E21" s="380" t="s">
        <v>38</v>
      </c>
      <c r="F21" s="380" t="s">
        <v>38</v>
      </c>
      <c r="G21" s="381" t="s">
        <v>247</v>
      </c>
      <c r="H21" s="381" t="s">
        <v>284</v>
      </c>
      <c r="I21" s="381" t="s">
        <v>273</v>
      </c>
      <c r="J21" s="382">
        <f>J22+J25+J27+J29</f>
        <v>89821000</v>
      </c>
      <c r="K21" s="382">
        <f>K22+K25+K27+K29</f>
        <v>2376000</v>
      </c>
      <c r="L21" s="382">
        <f t="shared" ref="L21:N21" si="19">L22+L25+L27+L29</f>
        <v>5450000</v>
      </c>
      <c r="M21" s="382">
        <f>M22+M25+M27+M29</f>
        <v>97647000</v>
      </c>
      <c r="N21" s="382">
        <f t="shared" si="19"/>
        <v>90147000</v>
      </c>
      <c r="O21" s="382">
        <f>O22+O25+O27+O29</f>
        <v>90147000</v>
      </c>
      <c r="P21" s="384">
        <f t="shared" si="2"/>
        <v>1</v>
      </c>
      <c r="Q21" s="382">
        <f>Q22+Q25+Q27+Q29</f>
        <v>0</v>
      </c>
      <c r="R21" s="383">
        <f t="shared" si="6"/>
        <v>0</v>
      </c>
      <c r="S21" s="382">
        <f>S22+S25+S27+S29</f>
        <v>77815000</v>
      </c>
      <c r="T21" s="385">
        <f t="shared" si="3"/>
        <v>12332000</v>
      </c>
      <c r="U21" s="372"/>
      <c r="V21" s="372"/>
      <c r="W21" s="372"/>
      <c r="X21" s="368"/>
      <c r="Y21" s="369"/>
      <c r="Z21" s="369"/>
      <c r="AA21" s="369"/>
      <c r="AB21" s="392" t="e">
        <f t="shared" si="4"/>
        <v>#DIV/0!</v>
      </c>
      <c r="AC21" s="353"/>
      <c r="AD21" s="353"/>
      <c r="AE21" s="353"/>
      <c r="AF21" s="353"/>
      <c r="AG21" s="353"/>
      <c r="AH21" s="353"/>
      <c r="AI21" s="353"/>
      <c r="AJ21" s="353"/>
      <c r="AK21" s="353"/>
      <c r="AL21" s="353"/>
      <c r="AM21" s="353"/>
      <c r="AN21" s="353"/>
      <c r="AO21" s="353"/>
      <c r="AP21" s="353"/>
      <c r="AQ21" s="353"/>
      <c r="AR21" s="353"/>
      <c r="AS21" s="353"/>
      <c r="AT21" s="353"/>
    </row>
    <row r="22" spans="1:46" ht="21" customHeight="1" x14ac:dyDescent="0.15">
      <c r="A22" s="379">
        <v>25810020</v>
      </c>
      <c r="B22" s="380" t="s">
        <v>40</v>
      </c>
      <c r="C22" s="380" t="s">
        <v>40</v>
      </c>
      <c r="D22" s="380" t="s">
        <v>38</v>
      </c>
      <c r="E22" s="380" t="s">
        <v>38</v>
      </c>
      <c r="F22" s="380" t="s">
        <v>38</v>
      </c>
      <c r="G22" s="381" t="s">
        <v>248</v>
      </c>
      <c r="H22" s="381" t="s">
        <v>284</v>
      </c>
      <c r="I22" s="381" t="s">
        <v>273</v>
      </c>
      <c r="J22" s="382">
        <f t="shared" ref="J22:O22" si="20">SUM(J23:J24)</f>
        <v>72600000</v>
      </c>
      <c r="K22" s="382">
        <f t="shared" si="20"/>
        <v>1800000</v>
      </c>
      <c r="L22" s="382">
        <f t="shared" si="20"/>
        <v>2700000</v>
      </c>
      <c r="M22" s="382">
        <f t="shared" si="20"/>
        <v>77100000</v>
      </c>
      <c r="N22" s="382">
        <f t="shared" si="20"/>
        <v>69600000</v>
      </c>
      <c r="O22" s="383">
        <f t="shared" si="20"/>
        <v>69600000</v>
      </c>
      <c r="P22" s="384">
        <f t="shared" si="2"/>
        <v>1</v>
      </c>
      <c r="Q22" s="382">
        <f>SUM(Q23:Q24)</f>
        <v>0</v>
      </c>
      <c r="R22" s="383">
        <f t="shared" si="6"/>
        <v>0</v>
      </c>
      <c r="S22" s="382">
        <f>SUM(S23:S24)</f>
        <v>51100000</v>
      </c>
      <c r="T22" s="385">
        <f t="shared" si="3"/>
        <v>18500000</v>
      </c>
      <c r="U22" s="372"/>
      <c r="V22" s="372"/>
      <c r="W22" s="372"/>
      <c r="X22" s="368"/>
      <c r="Y22" s="369"/>
      <c r="Z22" s="369"/>
      <c r="AA22" s="369"/>
      <c r="AB22" s="392" t="e">
        <f t="shared" si="4"/>
        <v>#DIV/0!</v>
      </c>
      <c r="AC22" s="353"/>
      <c r="AD22" s="353"/>
      <c r="AE22" s="353"/>
      <c r="AF22" s="353"/>
      <c r="AG22" s="353"/>
      <c r="AH22" s="353"/>
      <c r="AI22" s="353"/>
      <c r="AJ22" s="353"/>
      <c r="AK22" s="353"/>
      <c r="AL22" s="353"/>
      <c r="AM22" s="353"/>
      <c r="AN22" s="353"/>
      <c r="AO22" s="353"/>
      <c r="AP22" s="353"/>
      <c r="AQ22" s="353"/>
      <c r="AR22" s="353"/>
      <c r="AS22" s="353"/>
      <c r="AT22" s="353"/>
    </row>
    <row r="23" spans="1:46" ht="21" customHeight="1" x14ac:dyDescent="0.15">
      <c r="A23" s="346">
        <v>25810021</v>
      </c>
      <c r="B23" s="352" t="s">
        <v>40</v>
      </c>
      <c r="C23" s="352" t="s">
        <v>40</v>
      </c>
      <c r="D23" s="352" t="s">
        <v>40</v>
      </c>
      <c r="E23" s="347" t="s">
        <v>40</v>
      </c>
      <c r="F23" s="352"/>
      <c r="G23" s="348" t="s">
        <v>270</v>
      </c>
      <c r="H23" s="348" t="s">
        <v>284</v>
      </c>
      <c r="I23" s="348" t="s">
        <v>241</v>
      </c>
      <c r="J23" s="389">
        <v>24400000</v>
      </c>
      <c r="K23" s="389">
        <v>1800000</v>
      </c>
      <c r="L23" s="389">
        <v>2700000</v>
      </c>
      <c r="M23" s="389">
        <f>J23+K23+L23</f>
        <v>28900000</v>
      </c>
      <c r="N23" s="389">
        <v>21400000</v>
      </c>
      <c r="O23" s="389">
        <v>21400000</v>
      </c>
      <c r="P23" s="388">
        <f t="shared" si="2"/>
        <v>1</v>
      </c>
      <c r="Q23" s="389">
        <v>0</v>
      </c>
      <c r="R23" s="387">
        <f t="shared" si="6"/>
        <v>0</v>
      </c>
      <c r="S23" s="389">
        <v>15200000</v>
      </c>
      <c r="T23" s="390">
        <f t="shared" si="3"/>
        <v>6200000</v>
      </c>
      <c r="U23" s="391" t="s">
        <v>301</v>
      </c>
      <c r="V23" s="391"/>
      <c r="W23" s="391" t="s">
        <v>304</v>
      </c>
      <c r="X23" s="348"/>
      <c r="Y23" s="347"/>
      <c r="Z23" s="347"/>
      <c r="AA23" s="347"/>
      <c r="AB23" s="347" t="e">
        <f t="shared" si="4"/>
        <v>#DIV/0!</v>
      </c>
      <c r="AC23" s="353"/>
      <c r="AD23" s="353"/>
      <c r="AE23" s="353"/>
      <c r="AF23" s="353"/>
      <c r="AG23" s="353"/>
      <c r="AH23" s="353"/>
      <c r="AI23" s="353"/>
      <c r="AJ23" s="353"/>
      <c r="AK23" s="353"/>
      <c r="AL23" s="353"/>
      <c r="AM23" s="353"/>
      <c r="AN23" s="353"/>
      <c r="AO23" s="353"/>
      <c r="AP23" s="353"/>
      <c r="AQ23" s="353"/>
      <c r="AR23" s="353"/>
      <c r="AS23" s="353"/>
      <c r="AT23" s="353"/>
    </row>
    <row r="24" spans="1:46" ht="21" customHeight="1" x14ac:dyDescent="0.15">
      <c r="A24" s="346">
        <v>25810022</v>
      </c>
      <c r="B24" s="347" t="s">
        <v>40</v>
      </c>
      <c r="C24" s="347" t="s">
        <v>40</v>
      </c>
      <c r="D24" s="347" t="s">
        <v>40</v>
      </c>
      <c r="E24" s="347" t="s">
        <v>56</v>
      </c>
      <c r="F24" s="347"/>
      <c r="G24" s="348" t="s">
        <v>271</v>
      </c>
      <c r="H24" s="348" t="s">
        <v>284</v>
      </c>
      <c r="I24" s="348" t="s">
        <v>241</v>
      </c>
      <c r="J24" s="387">
        <v>48200000</v>
      </c>
      <c r="K24" s="387">
        <v>0</v>
      </c>
      <c r="L24" s="387">
        <v>0</v>
      </c>
      <c r="M24" s="387">
        <f t="shared" ref="M24:M33" si="21">J24+K24+L24</f>
        <v>48200000</v>
      </c>
      <c r="N24" s="387">
        <v>48200000</v>
      </c>
      <c r="O24" s="387">
        <v>48200000</v>
      </c>
      <c r="P24" s="388">
        <f t="shared" si="2"/>
        <v>1</v>
      </c>
      <c r="Q24" s="387">
        <v>0</v>
      </c>
      <c r="R24" s="387">
        <f t="shared" si="6"/>
        <v>0</v>
      </c>
      <c r="S24" s="387">
        <v>35900000</v>
      </c>
      <c r="T24" s="390">
        <f t="shared" si="3"/>
        <v>12300000</v>
      </c>
      <c r="U24" s="391" t="s">
        <v>298</v>
      </c>
      <c r="V24" s="391"/>
      <c r="W24" s="391" t="s">
        <v>299</v>
      </c>
      <c r="X24" s="348"/>
      <c r="Y24" s="347"/>
      <c r="Z24" s="347"/>
      <c r="AA24" s="347"/>
      <c r="AB24" s="347" t="e">
        <f t="shared" si="4"/>
        <v>#DIV/0!</v>
      </c>
      <c r="AC24" s="349"/>
      <c r="AD24" s="349"/>
      <c r="AE24" s="349"/>
      <c r="AF24" s="349"/>
      <c r="AG24" s="349"/>
      <c r="AH24" s="349"/>
      <c r="AI24" s="349"/>
      <c r="AJ24" s="349"/>
      <c r="AK24" s="349"/>
      <c r="AL24" s="349"/>
      <c r="AM24" s="350"/>
      <c r="AN24" s="350"/>
      <c r="AO24" s="350"/>
      <c r="AP24" s="350"/>
      <c r="AQ24" s="350"/>
      <c r="AR24" s="350"/>
      <c r="AS24" s="350"/>
      <c r="AT24" s="350"/>
    </row>
    <row r="25" spans="1:46" ht="21" customHeight="1" x14ac:dyDescent="0.15">
      <c r="A25" s="379">
        <v>25810023</v>
      </c>
      <c r="B25" s="380" t="s">
        <v>40</v>
      </c>
      <c r="C25" s="380" t="s">
        <v>276</v>
      </c>
      <c r="D25" s="380" t="s">
        <v>38</v>
      </c>
      <c r="E25" s="380" t="s">
        <v>38</v>
      </c>
      <c r="F25" s="380" t="s">
        <v>38</v>
      </c>
      <c r="G25" s="381" t="s">
        <v>275</v>
      </c>
      <c r="H25" s="381" t="s">
        <v>284</v>
      </c>
      <c r="I25" s="381" t="s">
        <v>273</v>
      </c>
      <c r="J25" s="382">
        <f>SUM(J26)</f>
        <v>5500000</v>
      </c>
      <c r="K25" s="382">
        <f t="shared" ref="K25:N27" si="22">SUM(K26)</f>
        <v>-330000</v>
      </c>
      <c r="L25" s="382">
        <f t="shared" si="22"/>
        <v>2750000</v>
      </c>
      <c r="M25" s="382">
        <f t="shared" si="22"/>
        <v>7920000</v>
      </c>
      <c r="N25" s="382">
        <f t="shared" si="22"/>
        <v>7920000</v>
      </c>
      <c r="O25" s="383">
        <f>SUM(O26)</f>
        <v>7920000</v>
      </c>
      <c r="P25" s="384">
        <f t="shared" si="2"/>
        <v>1</v>
      </c>
      <c r="Q25" s="382">
        <f>SUM(Q26)</f>
        <v>0</v>
      </c>
      <c r="R25" s="383">
        <f>N25-O25</f>
        <v>0</v>
      </c>
      <c r="S25" s="382">
        <f>SUM(S26)</f>
        <v>0</v>
      </c>
      <c r="T25" s="385">
        <f>N25-S25</f>
        <v>7920000</v>
      </c>
      <c r="U25" s="372"/>
      <c r="V25" s="372"/>
      <c r="W25" s="372"/>
      <c r="X25" s="368"/>
      <c r="Y25" s="369"/>
      <c r="Z25" s="369"/>
      <c r="AA25" s="369"/>
      <c r="AB25" s="392" t="e">
        <f t="shared" si="4"/>
        <v>#DIV/0!</v>
      </c>
      <c r="AC25" s="353"/>
      <c r="AD25" s="353"/>
      <c r="AE25" s="353"/>
      <c r="AF25" s="353"/>
      <c r="AG25" s="353"/>
      <c r="AH25" s="353"/>
      <c r="AI25" s="353"/>
      <c r="AJ25" s="353"/>
      <c r="AK25" s="353"/>
      <c r="AL25" s="353"/>
      <c r="AM25" s="353"/>
      <c r="AN25" s="353"/>
      <c r="AO25" s="353"/>
      <c r="AP25" s="353"/>
      <c r="AQ25" s="353"/>
      <c r="AR25" s="353"/>
      <c r="AS25" s="353"/>
      <c r="AT25" s="353"/>
    </row>
    <row r="26" spans="1:46" ht="21" customHeight="1" x14ac:dyDescent="0.15">
      <c r="A26" s="346">
        <v>25810024</v>
      </c>
      <c r="B26" s="347" t="s">
        <v>40</v>
      </c>
      <c r="C26" s="347" t="s">
        <v>56</v>
      </c>
      <c r="D26" s="347" t="s">
        <v>40</v>
      </c>
      <c r="E26" s="347" t="s">
        <v>40</v>
      </c>
      <c r="F26" s="347"/>
      <c r="G26" s="348" t="s">
        <v>277</v>
      </c>
      <c r="H26" s="348" t="s">
        <v>284</v>
      </c>
      <c r="I26" s="348" t="s">
        <v>241</v>
      </c>
      <c r="J26" s="387">
        <v>5500000</v>
      </c>
      <c r="K26" s="387">
        <v>-330000</v>
      </c>
      <c r="L26" s="387">
        <v>2750000</v>
      </c>
      <c r="M26" s="387">
        <f t="shared" si="21"/>
        <v>7920000</v>
      </c>
      <c r="N26" s="387">
        <v>7920000</v>
      </c>
      <c r="O26" s="387">
        <v>7920000</v>
      </c>
      <c r="P26" s="388">
        <f t="shared" si="2"/>
        <v>1</v>
      </c>
      <c r="Q26" s="387">
        <v>0</v>
      </c>
      <c r="R26" s="387">
        <f>N26-O26</f>
        <v>0</v>
      </c>
      <c r="S26" s="387">
        <v>0</v>
      </c>
      <c r="T26" s="390">
        <f t="shared" si="3"/>
        <v>7920000</v>
      </c>
      <c r="U26" s="391" t="s">
        <v>278</v>
      </c>
      <c r="V26" s="391"/>
      <c r="W26" s="391" t="s">
        <v>305</v>
      </c>
      <c r="X26" s="348"/>
      <c r="Y26" s="347"/>
      <c r="Z26" s="347"/>
      <c r="AA26" s="347"/>
      <c r="AB26" s="347" t="e">
        <f t="shared" si="4"/>
        <v>#DIV/0!</v>
      </c>
      <c r="AC26" s="349"/>
      <c r="AD26" s="349"/>
      <c r="AE26" s="349"/>
      <c r="AF26" s="349"/>
      <c r="AG26" s="349"/>
      <c r="AH26" s="349"/>
      <c r="AI26" s="349"/>
      <c r="AJ26" s="349"/>
      <c r="AK26" s="349"/>
      <c r="AL26" s="349"/>
      <c r="AM26" s="350"/>
      <c r="AN26" s="350"/>
      <c r="AO26" s="350"/>
      <c r="AP26" s="350"/>
      <c r="AQ26" s="350"/>
      <c r="AR26" s="350"/>
      <c r="AS26" s="350"/>
      <c r="AT26" s="350"/>
    </row>
    <row r="27" spans="1:46" ht="21" customHeight="1" x14ac:dyDescent="0.15">
      <c r="A27" s="379">
        <v>25810025</v>
      </c>
      <c r="B27" s="380" t="s">
        <v>40</v>
      </c>
      <c r="C27" s="380" t="s">
        <v>64</v>
      </c>
      <c r="D27" s="380" t="s">
        <v>38</v>
      </c>
      <c r="E27" s="380" t="s">
        <v>38</v>
      </c>
      <c r="F27" s="380" t="s">
        <v>38</v>
      </c>
      <c r="G27" s="381" t="s">
        <v>249</v>
      </c>
      <c r="H27" s="381" t="s">
        <v>284</v>
      </c>
      <c r="I27" s="381" t="s">
        <v>273</v>
      </c>
      <c r="J27" s="382">
        <f>SUM(J28)</f>
        <v>350000</v>
      </c>
      <c r="K27" s="382">
        <f t="shared" si="22"/>
        <v>0</v>
      </c>
      <c r="L27" s="382">
        <f t="shared" si="22"/>
        <v>0</v>
      </c>
      <c r="M27" s="382">
        <f t="shared" si="22"/>
        <v>350000</v>
      </c>
      <c r="N27" s="382">
        <f t="shared" si="22"/>
        <v>350000</v>
      </c>
      <c r="O27" s="383">
        <f>SUM(O28)</f>
        <v>350000</v>
      </c>
      <c r="P27" s="384">
        <f t="shared" si="2"/>
        <v>1</v>
      </c>
      <c r="Q27" s="382">
        <f>SUM(Q28)</f>
        <v>0</v>
      </c>
      <c r="R27" s="383">
        <f t="shared" si="6"/>
        <v>0</v>
      </c>
      <c r="S27" s="382">
        <f>SUM(S28)</f>
        <v>400000</v>
      </c>
      <c r="T27" s="385">
        <f t="shared" si="3"/>
        <v>-50000</v>
      </c>
      <c r="U27" s="372"/>
      <c r="V27" s="372"/>
      <c r="W27" s="372"/>
      <c r="X27" s="368"/>
      <c r="Y27" s="369"/>
      <c r="Z27" s="369"/>
      <c r="AA27" s="369"/>
      <c r="AB27" s="392" t="e">
        <f t="shared" si="4"/>
        <v>#DIV/0!</v>
      </c>
      <c r="AC27" s="353"/>
      <c r="AD27" s="353"/>
      <c r="AE27" s="353"/>
      <c r="AF27" s="353"/>
      <c r="AG27" s="353"/>
      <c r="AH27" s="353"/>
      <c r="AI27" s="353"/>
      <c r="AJ27" s="353"/>
      <c r="AK27" s="353"/>
      <c r="AL27" s="353"/>
      <c r="AM27" s="353"/>
      <c r="AN27" s="353"/>
      <c r="AO27" s="353"/>
      <c r="AP27" s="353"/>
      <c r="AQ27" s="353"/>
      <c r="AR27" s="353"/>
      <c r="AS27" s="353"/>
      <c r="AT27" s="353"/>
    </row>
    <row r="28" spans="1:46" ht="21" customHeight="1" x14ac:dyDescent="0.15">
      <c r="A28" s="346">
        <v>25810026</v>
      </c>
      <c r="B28" s="352" t="s">
        <v>40</v>
      </c>
      <c r="C28" s="352" t="s">
        <v>64</v>
      </c>
      <c r="D28" s="352" t="s">
        <v>40</v>
      </c>
      <c r="E28" s="347" t="s">
        <v>40</v>
      </c>
      <c r="F28" s="352"/>
      <c r="G28" s="348" t="s">
        <v>272</v>
      </c>
      <c r="H28" s="348" t="s">
        <v>284</v>
      </c>
      <c r="I28" s="348" t="s">
        <v>241</v>
      </c>
      <c r="J28" s="389">
        <v>350000</v>
      </c>
      <c r="K28" s="389">
        <v>0</v>
      </c>
      <c r="L28" s="389">
        <v>0</v>
      </c>
      <c r="M28" s="389">
        <f t="shared" si="21"/>
        <v>350000</v>
      </c>
      <c r="N28" s="389">
        <v>350000</v>
      </c>
      <c r="O28" s="389">
        <v>350000</v>
      </c>
      <c r="P28" s="388">
        <f t="shared" si="2"/>
        <v>1</v>
      </c>
      <c r="Q28" s="389">
        <v>0</v>
      </c>
      <c r="R28" s="387">
        <f t="shared" si="6"/>
        <v>0</v>
      </c>
      <c r="S28" s="389">
        <v>400000</v>
      </c>
      <c r="T28" s="390">
        <f t="shared" si="3"/>
        <v>-50000</v>
      </c>
      <c r="U28" s="391" t="s">
        <v>254</v>
      </c>
      <c r="V28" s="391"/>
      <c r="W28" s="391"/>
      <c r="X28" s="348"/>
      <c r="Y28" s="347"/>
      <c r="Z28" s="347"/>
      <c r="AA28" s="347"/>
      <c r="AB28" s="347" t="e">
        <f t="shared" si="4"/>
        <v>#DIV/0!</v>
      </c>
      <c r="AC28" s="353"/>
      <c r="AD28" s="353"/>
      <c r="AE28" s="353"/>
      <c r="AF28" s="353"/>
      <c r="AG28" s="353"/>
      <c r="AH28" s="353"/>
      <c r="AI28" s="353"/>
      <c r="AJ28" s="353"/>
      <c r="AK28" s="353"/>
      <c r="AL28" s="353"/>
      <c r="AM28" s="353"/>
      <c r="AN28" s="353"/>
      <c r="AO28" s="353"/>
      <c r="AP28" s="353"/>
      <c r="AQ28" s="353"/>
      <c r="AR28" s="353"/>
      <c r="AS28" s="353"/>
      <c r="AT28" s="353"/>
    </row>
    <row r="29" spans="1:46" ht="21" customHeight="1" x14ac:dyDescent="0.15">
      <c r="A29" s="379">
        <v>25810027</v>
      </c>
      <c r="B29" s="380" t="s">
        <v>40</v>
      </c>
      <c r="C29" s="380" t="s">
        <v>59</v>
      </c>
      <c r="D29" s="380" t="s">
        <v>38</v>
      </c>
      <c r="E29" s="380" t="s">
        <v>38</v>
      </c>
      <c r="F29" s="380" t="s">
        <v>38</v>
      </c>
      <c r="G29" s="381" t="s">
        <v>250</v>
      </c>
      <c r="H29" s="381" t="s">
        <v>284</v>
      </c>
      <c r="I29" s="381" t="s">
        <v>273</v>
      </c>
      <c r="J29" s="382">
        <f t="shared" ref="J29:O29" si="23">SUM(J30)</f>
        <v>11371000</v>
      </c>
      <c r="K29" s="382">
        <f t="shared" si="23"/>
        <v>906000</v>
      </c>
      <c r="L29" s="382">
        <f t="shared" si="23"/>
        <v>0</v>
      </c>
      <c r="M29" s="382">
        <f t="shared" si="23"/>
        <v>12277000</v>
      </c>
      <c r="N29" s="382">
        <f t="shared" si="23"/>
        <v>12277000</v>
      </c>
      <c r="O29" s="383">
        <f t="shared" si="23"/>
        <v>12277000</v>
      </c>
      <c r="P29" s="384">
        <f t="shared" si="2"/>
        <v>1</v>
      </c>
      <c r="Q29" s="382">
        <f>SUM(Q30)</f>
        <v>0</v>
      </c>
      <c r="R29" s="383">
        <f t="shared" si="6"/>
        <v>0</v>
      </c>
      <c r="S29" s="382">
        <f>SUM(S30)</f>
        <v>26315000</v>
      </c>
      <c r="T29" s="385">
        <f t="shared" si="3"/>
        <v>-14038000</v>
      </c>
      <c r="U29" s="372"/>
      <c r="V29" s="372"/>
      <c r="W29" s="372"/>
      <c r="X29" s="368"/>
      <c r="Y29" s="369"/>
      <c r="Z29" s="369"/>
      <c r="AA29" s="369"/>
      <c r="AB29" s="392" t="e">
        <f t="shared" si="4"/>
        <v>#DIV/0!</v>
      </c>
      <c r="AC29" s="353"/>
      <c r="AD29" s="353"/>
      <c r="AE29" s="353"/>
      <c r="AF29" s="353"/>
      <c r="AG29" s="353"/>
      <c r="AH29" s="353"/>
      <c r="AI29" s="353"/>
      <c r="AJ29" s="353"/>
      <c r="AK29" s="353"/>
      <c r="AL29" s="353"/>
      <c r="AM29" s="353"/>
      <c r="AN29" s="353"/>
      <c r="AO29" s="353"/>
      <c r="AP29" s="353"/>
      <c r="AQ29" s="353"/>
      <c r="AR29" s="353"/>
      <c r="AS29" s="353"/>
      <c r="AT29" s="353"/>
    </row>
    <row r="30" spans="1:46" ht="21" customHeight="1" x14ac:dyDescent="0.15">
      <c r="A30" s="346">
        <v>25810028</v>
      </c>
      <c r="B30" s="352" t="s">
        <v>40</v>
      </c>
      <c r="C30" s="352" t="s">
        <v>59</v>
      </c>
      <c r="D30" s="352" t="s">
        <v>40</v>
      </c>
      <c r="E30" s="347" t="s">
        <v>40</v>
      </c>
      <c r="F30" s="352"/>
      <c r="G30" s="348" t="s">
        <v>263</v>
      </c>
      <c r="H30" s="348" t="s">
        <v>284</v>
      </c>
      <c r="I30" s="348" t="s">
        <v>241</v>
      </c>
      <c r="J30" s="389">
        <v>11371000</v>
      </c>
      <c r="K30" s="389">
        <v>906000</v>
      </c>
      <c r="L30" s="389">
        <v>0</v>
      </c>
      <c r="M30" s="389">
        <f t="shared" si="21"/>
        <v>12277000</v>
      </c>
      <c r="N30" s="389">
        <v>12277000</v>
      </c>
      <c r="O30" s="389">
        <v>12277000</v>
      </c>
      <c r="P30" s="388">
        <f t="shared" si="2"/>
        <v>1</v>
      </c>
      <c r="Q30" s="389">
        <v>0</v>
      </c>
      <c r="R30" s="387">
        <f t="shared" si="6"/>
        <v>0</v>
      </c>
      <c r="S30" s="389">
        <v>26315000</v>
      </c>
      <c r="T30" s="390">
        <f t="shared" si="3"/>
        <v>-14038000</v>
      </c>
      <c r="U30" s="391" t="s">
        <v>255</v>
      </c>
      <c r="V30" s="391"/>
      <c r="W30" s="391" t="s">
        <v>312</v>
      </c>
      <c r="X30" s="348"/>
      <c r="Y30" s="347"/>
      <c r="Z30" s="347"/>
      <c r="AA30" s="347"/>
      <c r="AB30" s="347" t="e">
        <f t="shared" si="4"/>
        <v>#DIV/0!</v>
      </c>
      <c r="AC30" s="353"/>
      <c r="AD30" s="353"/>
      <c r="AE30" s="353"/>
      <c r="AF30" s="353"/>
      <c r="AG30" s="353"/>
      <c r="AH30" s="353"/>
      <c r="AI30" s="353"/>
      <c r="AJ30" s="353"/>
      <c r="AK30" s="353"/>
      <c r="AL30" s="353"/>
      <c r="AM30" s="353"/>
      <c r="AN30" s="353"/>
      <c r="AO30" s="353"/>
      <c r="AP30" s="353"/>
      <c r="AQ30" s="353"/>
      <c r="AR30" s="353"/>
      <c r="AS30" s="353"/>
      <c r="AT30" s="353"/>
    </row>
    <row r="31" spans="1:46" ht="21" customHeight="1" x14ac:dyDescent="0.15">
      <c r="A31" s="379">
        <v>25810029</v>
      </c>
      <c r="B31" s="380"/>
      <c r="C31" s="380" t="s">
        <v>38</v>
      </c>
      <c r="D31" s="380" t="s">
        <v>38</v>
      </c>
      <c r="E31" s="380" t="s">
        <v>38</v>
      </c>
      <c r="F31" s="380" t="s">
        <v>38</v>
      </c>
      <c r="G31" s="381" t="s">
        <v>251</v>
      </c>
      <c r="H31" s="381" t="s">
        <v>284</v>
      </c>
      <c r="I31" s="381" t="s">
        <v>273</v>
      </c>
      <c r="J31" s="382">
        <f t="shared" ref="J31:O31" si="24">SUM(J32:J33)</f>
        <v>5600000</v>
      </c>
      <c r="K31" s="382">
        <f t="shared" si="24"/>
        <v>0</v>
      </c>
      <c r="L31" s="382">
        <f t="shared" si="24"/>
        <v>0</v>
      </c>
      <c r="M31" s="382">
        <f t="shared" si="24"/>
        <v>5600000</v>
      </c>
      <c r="N31" s="382">
        <f t="shared" si="24"/>
        <v>5600000</v>
      </c>
      <c r="O31" s="383">
        <f t="shared" si="24"/>
        <v>5600000</v>
      </c>
      <c r="P31" s="384">
        <f t="shared" si="2"/>
        <v>1</v>
      </c>
      <c r="Q31" s="382">
        <f>SUM(Q32:Q33)</f>
        <v>0</v>
      </c>
      <c r="R31" s="383">
        <f t="shared" si="6"/>
        <v>0</v>
      </c>
      <c r="S31" s="382">
        <f>SUM(S32:S33)</f>
        <v>7400000</v>
      </c>
      <c r="T31" s="385">
        <f t="shared" si="3"/>
        <v>-1800000</v>
      </c>
      <c r="U31" s="372"/>
      <c r="V31" s="372"/>
      <c r="W31" s="372"/>
      <c r="X31" s="368"/>
      <c r="Y31" s="369"/>
      <c r="Z31" s="369"/>
      <c r="AA31" s="369"/>
      <c r="AB31" s="392" t="e">
        <f t="shared" si="4"/>
        <v>#DIV/0!</v>
      </c>
      <c r="AC31" s="353"/>
      <c r="AD31" s="353"/>
      <c r="AE31" s="353"/>
      <c r="AF31" s="353"/>
      <c r="AG31" s="353"/>
      <c r="AH31" s="353"/>
      <c r="AI31" s="353"/>
      <c r="AJ31" s="353"/>
      <c r="AK31" s="353"/>
      <c r="AL31" s="353"/>
      <c r="AM31" s="353"/>
      <c r="AN31" s="353"/>
      <c r="AO31" s="353"/>
      <c r="AP31" s="353"/>
      <c r="AQ31" s="353"/>
      <c r="AR31" s="353"/>
      <c r="AS31" s="353"/>
      <c r="AT31" s="353"/>
    </row>
    <row r="32" spans="1:46" ht="21" customHeight="1" x14ac:dyDescent="0.15">
      <c r="A32" s="346">
        <v>25810030</v>
      </c>
      <c r="B32" s="352"/>
      <c r="C32" s="352"/>
      <c r="D32" s="352"/>
      <c r="E32" s="352"/>
      <c r="F32" s="352"/>
      <c r="G32" s="348" t="s">
        <v>279</v>
      </c>
      <c r="H32" s="348" t="s">
        <v>284</v>
      </c>
      <c r="I32" s="348" t="s">
        <v>241</v>
      </c>
      <c r="J32" s="389">
        <v>5600000</v>
      </c>
      <c r="K32" s="389">
        <v>0</v>
      </c>
      <c r="L32" s="389">
        <v>0</v>
      </c>
      <c r="M32" s="389">
        <f t="shared" si="21"/>
        <v>5600000</v>
      </c>
      <c r="N32" s="389">
        <v>5600000</v>
      </c>
      <c r="O32" s="389">
        <v>5600000</v>
      </c>
      <c r="P32" s="388">
        <f t="shared" si="2"/>
        <v>1</v>
      </c>
      <c r="Q32" s="389">
        <v>0</v>
      </c>
      <c r="R32" s="387">
        <f t="shared" si="6"/>
        <v>0</v>
      </c>
      <c r="S32" s="389">
        <v>5600000</v>
      </c>
      <c r="T32" s="390">
        <f t="shared" si="3"/>
        <v>0</v>
      </c>
      <c r="U32" s="391" t="s">
        <v>258</v>
      </c>
      <c r="V32" s="391"/>
      <c r="W32" s="391"/>
      <c r="X32" s="348"/>
      <c r="Y32" s="347"/>
      <c r="Z32" s="347"/>
      <c r="AA32" s="347"/>
      <c r="AB32" s="347" t="e">
        <f t="shared" si="4"/>
        <v>#DIV/0!</v>
      </c>
      <c r="AC32" s="353"/>
      <c r="AD32" s="353"/>
      <c r="AE32" s="353"/>
      <c r="AF32" s="353"/>
      <c r="AG32" s="353"/>
      <c r="AH32" s="353"/>
      <c r="AI32" s="353"/>
      <c r="AJ32" s="353"/>
      <c r="AK32" s="353"/>
      <c r="AL32" s="353"/>
      <c r="AM32" s="353"/>
      <c r="AN32" s="353"/>
      <c r="AO32" s="353"/>
      <c r="AP32" s="353"/>
      <c r="AQ32" s="353"/>
      <c r="AR32" s="353"/>
      <c r="AS32" s="353"/>
      <c r="AT32" s="353"/>
    </row>
    <row r="33" spans="1:46" ht="21" customHeight="1" x14ac:dyDescent="0.15">
      <c r="A33" s="346">
        <v>25810031</v>
      </c>
      <c r="B33" s="352"/>
      <c r="C33" s="352"/>
      <c r="D33" s="352"/>
      <c r="E33" s="352"/>
      <c r="F33" s="352"/>
      <c r="G33" s="348" t="s">
        <v>280</v>
      </c>
      <c r="H33" s="348" t="s">
        <v>284</v>
      </c>
      <c r="I33" s="348" t="s">
        <v>241</v>
      </c>
      <c r="J33" s="389">
        <v>0</v>
      </c>
      <c r="K33" s="389">
        <v>0</v>
      </c>
      <c r="L33" s="389">
        <v>0</v>
      </c>
      <c r="M33" s="389">
        <f t="shared" si="21"/>
        <v>0</v>
      </c>
      <c r="N33" s="389">
        <v>0</v>
      </c>
      <c r="O33" s="389">
        <v>0</v>
      </c>
      <c r="P33" s="388" t="str">
        <f t="shared" si="2"/>
        <v>-</v>
      </c>
      <c r="Q33" s="389">
        <v>0</v>
      </c>
      <c r="R33" s="387">
        <f t="shared" si="6"/>
        <v>0</v>
      </c>
      <c r="S33" s="389">
        <v>1800000</v>
      </c>
      <c r="T33" s="390">
        <f t="shared" si="3"/>
        <v>-1800000</v>
      </c>
      <c r="U33" s="391"/>
      <c r="V33" s="391"/>
      <c r="W33" s="391" t="s">
        <v>315</v>
      </c>
      <c r="X33" s="348"/>
      <c r="Y33" s="347"/>
      <c r="Z33" s="347"/>
      <c r="AA33" s="347"/>
      <c r="AB33" s="347" t="e">
        <f t="shared" si="4"/>
        <v>#DIV/0!</v>
      </c>
      <c r="AC33" s="353"/>
      <c r="AD33" s="353"/>
      <c r="AE33" s="353"/>
      <c r="AF33" s="353"/>
      <c r="AG33" s="353"/>
      <c r="AH33" s="353"/>
      <c r="AI33" s="353"/>
      <c r="AJ33" s="353"/>
      <c r="AK33" s="353"/>
      <c r="AL33" s="353"/>
      <c r="AM33" s="353"/>
      <c r="AN33" s="353"/>
      <c r="AO33" s="353"/>
      <c r="AP33" s="353"/>
      <c r="AQ33" s="353"/>
      <c r="AR33" s="353"/>
      <c r="AS33" s="353"/>
      <c r="AT33" s="353"/>
    </row>
    <row r="34" spans="1:46" ht="21" customHeight="1" x14ac:dyDescent="0.15">
      <c r="A34" s="354"/>
      <c r="B34" s="355"/>
      <c r="C34" s="355"/>
      <c r="D34" s="355"/>
      <c r="E34" s="355"/>
      <c r="F34" s="355"/>
      <c r="J34" s="356"/>
      <c r="K34" s="356"/>
      <c r="L34" s="356"/>
      <c r="M34" s="356"/>
      <c r="N34" s="356"/>
      <c r="O34" s="356"/>
      <c r="P34" s="357"/>
      <c r="Q34" s="356"/>
      <c r="R34" s="356"/>
      <c r="S34" s="356"/>
      <c r="T34" s="358"/>
      <c r="AB34" s="359"/>
      <c r="AC34" s="360"/>
      <c r="AD34" s="360"/>
      <c r="AE34" s="360"/>
      <c r="AF34" s="360"/>
      <c r="AG34" s="360"/>
      <c r="AH34" s="360"/>
      <c r="AI34" s="360"/>
      <c r="AJ34" s="360"/>
      <c r="AK34" s="360"/>
      <c r="AL34" s="360"/>
      <c r="AM34" s="360"/>
      <c r="AN34" s="360"/>
      <c r="AO34" s="360"/>
      <c r="AP34" s="360"/>
      <c r="AQ34" s="360"/>
      <c r="AR34" s="360"/>
      <c r="AS34" s="360"/>
      <c r="AT34" s="360"/>
    </row>
    <row r="35" spans="1:46" ht="21" customHeight="1" x14ac:dyDescent="0.15">
      <c r="A35" s="354"/>
      <c r="B35" s="355"/>
      <c r="C35" s="355"/>
      <c r="D35" s="355"/>
      <c r="E35" s="355"/>
      <c r="F35" s="355"/>
      <c r="J35" s="356"/>
      <c r="K35" s="356"/>
      <c r="L35" s="356"/>
      <c r="M35" s="356"/>
      <c r="N35" s="356"/>
      <c r="O35" s="356"/>
      <c r="P35" s="357"/>
      <c r="Q35" s="356"/>
      <c r="R35" s="356"/>
      <c r="S35" s="356"/>
      <c r="T35" s="358"/>
      <c r="AB35" s="359"/>
      <c r="AC35" s="360"/>
      <c r="AD35" s="360"/>
      <c r="AE35" s="360"/>
      <c r="AF35" s="360"/>
      <c r="AG35" s="360"/>
      <c r="AH35" s="360"/>
      <c r="AI35" s="360"/>
      <c r="AJ35" s="360"/>
      <c r="AK35" s="360"/>
      <c r="AL35" s="360"/>
      <c r="AM35" s="360"/>
      <c r="AN35" s="360"/>
      <c r="AO35" s="360"/>
      <c r="AP35" s="360"/>
      <c r="AQ35" s="360"/>
      <c r="AR35" s="360"/>
      <c r="AS35" s="360"/>
      <c r="AT35" s="360"/>
    </row>
    <row r="36" spans="1:46" ht="21" customHeight="1" x14ac:dyDescent="0.15">
      <c r="A36" s="354"/>
      <c r="B36" s="355"/>
      <c r="C36" s="355"/>
      <c r="D36" s="355"/>
      <c r="E36" s="355"/>
      <c r="F36" s="355"/>
      <c r="J36" s="356"/>
      <c r="K36" s="356"/>
      <c r="L36" s="356"/>
      <c r="M36" s="356"/>
      <c r="N36" s="356"/>
      <c r="O36" s="356"/>
      <c r="P36" s="357"/>
      <c r="Q36" s="356"/>
      <c r="R36" s="356"/>
      <c r="S36" s="356"/>
      <c r="T36" s="358"/>
      <c r="AB36" s="359"/>
      <c r="AC36" s="360"/>
      <c r="AD36" s="360"/>
      <c r="AE36" s="360"/>
      <c r="AF36" s="360"/>
      <c r="AG36" s="360"/>
      <c r="AH36" s="360"/>
      <c r="AI36" s="360"/>
      <c r="AJ36" s="360"/>
      <c r="AK36" s="360"/>
      <c r="AL36" s="360"/>
      <c r="AM36" s="360"/>
      <c r="AN36" s="360"/>
      <c r="AO36" s="360"/>
      <c r="AP36" s="360"/>
      <c r="AQ36" s="360"/>
      <c r="AR36" s="360"/>
      <c r="AS36" s="360"/>
      <c r="AT36" s="360"/>
    </row>
    <row r="37" spans="1:46" ht="21" customHeight="1" x14ac:dyDescent="0.15">
      <c r="A37" s="354"/>
      <c r="B37" s="355"/>
      <c r="C37" s="355"/>
      <c r="D37" s="355"/>
      <c r="E37" s="355"/>
      <c r="F37" s="355"/>
      <c r="J37" s="356"/>
      <c r="K37" s="356"/>
      <c r="L37" s="356"/>
      <c r="M37" s="356"/>
      <c r="N37" s="356"/>
      <c r="O37" s="356"/>
      <c r="P37" s="357"/>
      <c r="Q37" s="356"/>
      <c r="R37" s="356"/>
      <c r="S37" s="356"/>
      <c r="T37" s="358"/>
      <c r="AB37" s="359"/>
      <c r="AC37" s="360"/>
      <c r="AD37" s="360"/>
      <c r="AE37" s="360"/>
      <c r="AF37" s="360"/>
      <c r="AG37" s="360"/>
      <c r="AH37" s="360"/>
      <c r="AI37" s="360"/>
      <c r="AJ37" s="360"/>
      <c r="AK37" s="360"/>
      <c r="AL37" s="360"/>
      <c r="AM37" s="360"/>
      <c r="AN37" s="360"/>
      <c r="AO37" s="360"/>
      <c r="AP37" s="360"/>
      <c r="AQ37" s="360"/>
      <c r="AR37" s="360"/>
      <c r="AS37" s="360"/>
      <c r="AT37" s="360"/>
    </row>
    <row r="38" spans="1:46" ht="21" customHeight="1" x14ac:dyDescent="0.15">
      <c r="A38" s="354"/>
      <c r="B38" s="355"/>
      <c r="C38" s="355"/>
      <c r="D38" s="355"/>
      <c r="E38" s="355"/>
      <c r="F38" s="355"/>
      <c r="J38" s="356"/>
      <c r="K38" s="356"/>
      <c r="L38" s="356"/>
      <c r="M38" s="356"/>
      <c r="N38" s="356"/>
      <c r="O38" s="356"/>
      <c r="P38" s="357"/>
      <c r="Q38" s="356"/>
      <c r="R38" s="356"/>
      <c r="S38" s="356"/>
      <c r="T38" s="358"/>
      <c r="AB38" s="359"/>
      <c r="AC38" s="360"/>
      <c r="AD38" s="360"/>
      <c r="AE38" s="360"/>
      <c r="AF38" s="360"/>
      <c r="AG38" s="360"/>
      <c r="AH38" s="360"/>
      <c r="AI38" s="360"/>
      <c r="AJ38" s="360"/>
      <c r="AK38" s="360"/>
      <c r="AL38" s="360"/>
      <c r="AM38" s="360"/>
      <c r="AN38" s="360"/>
      <c r="AO38" s="360"/>
      <c r="AP38" s="360"/>
      <c r="AQ38" s="360"/>
      <c r="AR38" s="360"/>
      <c r="AS38" s="360"/>
      <c r="AT38" s="360"/>
    </row>
    <row r="39" spans="1:46" ht="21" customHeight="1" x14ac:dyDescent="0.15">
      <c r="A39" s="354"/>
      <c r="B39" s="355"/>
      <c r="C39" s="355"/>
      <c r="D39" s="355"/>
      <c r="E39" s="355"/>
      <c r="F39" s="355"/>
      <c r="J39" s="356"/>
      <c r="K39" s="356"/>
      <c r="L39" s="356"/>
      <c r="M39" s="356"/>
      <c r="N39" s="356"/>
      <c r="O39" s="356"/>
      <c r="P39" s="357"/>
      <c r="Q39" s="356"/>
      <c r="R39" s="356"/>
      <c r="S39" s="356"/>
      <c r="T39" s="358"/>
      <c r="AB39" s="359"/>
      <c r="AC39" s="360"/>
      <c r="AD39" s="360"/>
      <c r="AE39" s="360"/>
      <c r="AF39" s="360"/>
      <c r="AG39" s="360"/>
      <c r="AH39" s="360"/>
      <c r="AI39" s="360"/>
      <c r="AJ39" s="360"/>
      <c r="AK39" s="360"/>
      <c r="AL39" s="360"/>
      <c r="AM39" s="360"/>
      <c r="AN39" s="360"/>
      <c r="AO39" s="360"/>
      <c r="AP39" s="360"/>
      <c r="AQ39" s="360"/>
      <c r="AR39" s="360"/>
      <c r="AS39" s="360"/>
      <c r="AT39" s="360"/>
    </row>
    <row r="40" spans="1:46" ht="21" customHeight="1" x14ac:dyDescent="0.15">
      <c r="A40" s="354"/>
      <c r="B40" s="355"/>
      <c r="C40" s="355"/>
      <c r="D40" s="355"/>
      <c r="E40" s="355"/>
      <c r="F40" s="355"/>
      <c r="J40" s="356"/>
      <c r="K40" s="356"/>
      <c r="L40" s="356"/>
      <c r="M40" s="356"/>
      <c r="N40" s="356"/>
      <c r="O40" s="356"/>
      <c r="P40" s="357"/>
      <c r="Q40" s="356"/>
      <c r="R40" s="356"/>
      <c r="S40" s="356"/>
      <c r="T40" s="358"/>
      <c r="AB40" s="359"/>
      <c r="AC40" s="360"/>
      <c r="AD40" s="360"/>
      <c r="AE40" s="360"/>
      <c r="AF40" s="360"/>
      <c r="AG40" s="360"/>
      <c r="AH40" s="360"/>
      <c r="AI40" s="360"/>
      <c r="AJ40" s="360"/>
      <c r="AK40" s="360"/>
      <c r="AL40" s="360"/>
      <c r="AM40" s="360"/>
      <c r="AN40" s="360"/>
      <c r="AO40" s="360"/>
      <c r="AP40" s="360"/>
      <c r="AQ40" s="360"/>
      <c r="AR40" s="360"/>
      <c r="AS40" s="360"/>
      <c r="AT40" s="360"/>
    </row>
    <row r="41" spans="1:46" ht="21" customHeight="1" x14ac:dyDescent="0.15">
      <c r="A41" s="354"/>
      <c r="B41" s="355"/>
      <c r="C41" s="355"/>
      <c r="D41" s="355"/>
      <c r="E41" s="355"/>
      <c r="F41" s="355"/>
      <c r="J41" s="356"/>
      <c r="K41" s="356"/>
      <c r="L41" s="356"/>
      <c r="M41" s="356"/>
      <c r="N41" s="356"/>
      <c r="O41" s="356"/>
      <c r="P41" s="357"/>
      <c r="Q41" s="356"/>
      <c r="R41" s="356"/>
      <c r="S41" s="356"/>
      <c r="T41" s="358"/>
      <c r="AB41" s="359"/>
      <c r="AC41" s="360"/>
      <c r="AD41" s="360"/>
      <c r="AE41" s="360"/>
      <c r="AF41" s="360"/>
      <c r="AG41" s="360"/>
      <c r="AH41" s="360"/>
      <c r="AI41" s="360"/>
      <c r="AJ41" s="360"/>
      <c r="AK41" s="360"/>
      <c r="AL41" s="360"/>
      <c r="AM41" s="360"/>
      <c r="AN41" s="360"/>
      <c r="AO41" s="360"/>
      <c r="AP41" s="360"/>
      <c r="AQ41" s="360"/>
      <c r="AR41" s="360"/>
      <c r="AS41" s="360"/>
      <c r="AT41" s="360"/>
    </row>
    <row r="42" spans="1:46" ht="21" customHeight="1" x14ac:dyDescent="0.15">
      <c r="A42" s="354"/>
      <c r="B42" s="355"/>
      <c r="C42" s="355"/>
      <c r="D42" s="355"/>
      <c r="E42" s="355"/>
      <c r="F42" s="355"/>
      <c r="J42" s="356"/>
      <c r="K42" s="356"/>
      <c r="L42" s="356"/>
      <c r="M42" s="356"/>
      <c r="N42" s="356"/>
      <c r="O42" s="356"/>
      <c r="P42" s="357"/>
      <c r="Q42" s="356"/>
      <c r="R42" s="356"/>
      <c r="S42" s="356"/>
      <c r="T42" s="358"/>
      <c r="AB42" s="359"/>
      <c r="AC42" s="360"/>
      <c r="AD42" s="360"/>
      <c r="AE42" s="360"/>
      <c r="AF42" s="360"/>
      <c r="AG42" s="360"/>
      <c r="AH42" s="360"/>
      <c r="AI42" s="360"/>
      <c r="AJ42" s="360"/>
      <c r="AK42" s="360"/>
      <c r="AL42" s="360"/>
      <c r="AM42" s="360"/>
      <c r="AN42" s="360"/>
      <c r="AO42" s="360"/>
      <c r="AP42" s="360"/>
      <c r="AQ42" s="360"/>
      <c r="AR42" s="360"/>
      <c r="AS42" s="360"/>
      <c r="AT42" s="360"/>
    </row>
    <row r="43" spans="1:46" ht="21" customHeight="1" x14ac:dyDescent="0.15">
      <c r="A43" s="354"/>
      <c r="B43" s="355"/>
      <c r="C43" s="355"/>
      <c r="D43" s="355"/>
      <c r="E43" s="355"/>
      <c r="F43" s="355"/>
      <c r="J43" s="361"/>
      <c r="K43" s="361"/>
      <c r="L43" s="361"/>
      <c r="M43" s="361"/>
      <c r="N43" s="361"/>
      <c r="O43" s="361"/>
      <c r="P43" s="357"/>
      <c r="Q43" s="361"/>
      <c r="R43" s="361"/>
      <c r="S43" s="361"/>
      <c r="T43" s="358"/>
      <c r="AB43" s="359"/>
      <c r="AC43" s="362"/>
      <c r="AD43" s="362"/>
      <c r="AE43" s="362"/>
      <c r="AF43" s="362"/>
      <c r="AG43" s="362"/>
      <c r="AH43" s="362"/>
      <c r="AI43" s="362"/>
      <c r="AJ43" s="362"/>
      <c r="AK43" s="362"/>
      <c r="AL43" s="362"/>
      <c r="AM43" s="362"/>
      <c r="AN43" s="362"/>
      <c r="AO43" s="362"/>
      <c r="AP43" s="362"/>
      <c r="AQ43" s="362"/>
      <c r="AR43" s="362"/>
      <c r="AS43" s="362"/>
      <c r="AT43" s="362"/>
    </row>
    <row r="44" spans="1:46" ht="21" customHeight="1" x14ac:dyDescent="0.15">
      <c r="A44" s="354"/>
      <c r="B44" s="355"/>
      <c r="C44" s="355"/>
      <c r="D44" s="355"/>
      <c r="E44" s="355"/>
      <c r="F44" s="355"/>
      <c r="J44" s="361"/>
      <c r="K44" s="361"/>
      <c r="L44" s="361"/>
      <c r="M44" s="361"/>
      <c r="N44" s="361"/>
      <c r="O44" s="361"/>
      <c r="P44" s="357"/>
      <c r="Q44" s="361"/>
      <c r="R44" s="361"/>
      <c r="S44" s="361"/>
      <c r="T44" s="358"/>
      <c r="AB44" s="359"/>
      <c r="AC44" s="362"/>
      <c r="AD44" s="362"/>
      <c r="AE44" s="362"/>
      <c r="AF44" s="362"/>
      <c r="AG44" s="362"/>
      <c r="AH44" s="362"/>
      <c r="AI44" s="362"/>
      <c r="AJ44" s="362"/>
      <c r="AK44" s="362"/>
      <c r="AL44" s="362"/>
      <c r="AM44" s="362"/>
      <c r="AN44" s="362"/>
      <c r="AO44" s="362"/>
      <c r="AP44" s="362"/>
      <c r="AQ44" s="362"/>
      <c r="AR44" s="362"/>
      <c r="AS44" s="362"/>
      <c r="AT44" s="362"/>
    </row>
    <row r="45" spans="1:46" ht="21" customHeight="1" x14ac:dyDescent="0.15">
      <c r="A45" s="354"/>
      <c r="B45" s="355"/>
      <c r="C45" s="355"/>
      <c r="D45" s="355"/>
      <c r="E45" s="355"/>
      <c r="F45" s="355"/>
      <c r="J45" s="356"/>
      <c r="K45" s="356"/>
      <c r="L45" s="356"/>
      <c r="M45" s="356"/>
      <c r="N45" s="356"/>
      <c r="O45" s="356"/>
      <c r="P45" s="357"/>
      <c r="Q45" s="356"/>
      <c r="R45" s="356"/>
      <c r="S45" s="356"/>
      <c r="T45" s="358"/>
      <c r="AB45" s="359"/>
      <c r="AC45" s="360"/>
      <c r="AD45" s="360"/>
      <c r="AE45" s="360"/>
      <c r="AF45" s="360"/>
      <c r="AG45" s="360"/>
      <c r="AH45" s="360"/>
      <c r="AI45" s="360"/>
      <c r="AJ45" s="360"/>
      <c r="AK45" s="360"/>
      <c r="AL45" s="360"/>
      <c r="AM45" s="360"/>
      <c r="AN45" s="360"/>
      <c r="AO45" s="360"/>
      <c r="AP45" s="360"/>
      <c r="AQ45" s="360"/>
      <c r="AR45" s="360"/>
      <c r="AS45" s="360"/>
      <c r="AT45" s="360"/>
    </row>
    <row r="46" spans="1:46" ht="21" customHeight="1" x14ac:dyDescent="0.15">
      <c r="A46" s="354"/>
      <c r="J46" s="361"/>
      <c r="K46" s="361"/>
      <c r="L46" s="361"/>
      <c r="M46" s="361"/>
      <c r="N46" s="361"/>
      <c r="O46" s="361"/>
      <c r="P46" s="357"/>
      <c r="Q46" s="361"/>
      <c r="R46" s="361"/>
      <c r="S46" s="361"/>
      <c r="T46" s="358"/>
      <c r="AB46" s="359"/>
      <c r="AC46" s="362"/>
      <c r="AD46" s="362"/>
      <c r="AE46" s="362"/>
      <c r="AF46" s="362"/>
      <c r="AG46" s="362"/>
      <c r="AH46" s="362"/>
      <c r="AI46" s="362"/>
      <c r="AJ46" s="362"/>
      <c r="AK46" s="362"/>
      <c r="AL46" s="362"/>
      <c r="AM46" s="362"/>
      <c r="AN46" s="362"/>
      <c r="AO46" s="362"/>
      <c r="AP46" s="362"/>
      <c r="AQ46" s="362"/>
      <c r="AR46" s="362"/>
      <c r="AS46" s="362"/>
      <c r="AT46" s="362"/>
    </row>
    <row r="47" spans="1:46" ht="21" customHeight="1" x14ac:dyDescent="0.15">
      <c r="A47" s="354"/>
      <c r="J47" s="361"/>
      <c r="K47" s="361"/>
      <c r="L47" s="361"/>
      <c r="M47" s="361"/>
      <c r="N47" s="361"/>
      <c r="O47" s="361"/>
      <c r="P47" s="357"/>
      <c r="Q47" s="361"/>
      <c r="R47" s="361"/>
      <c r="S47" s="361"/>
      <c r="T47" s="358"/>
      <c r="AB47" s="359"/>
      <c r="AC47" s="362"/>
      <c r="AD47" s="362"/>
      <c r="AE47" s="362"/>
      <c r="AF47" s="362"/>
      <c r="AG47" s="362"/>
      <c r="AH47" s="362"/>
      <c r="AI47" s="362"/>
      <c r="AJ47" s="362"/>
      <c r="AK47" s="362"/>
      <c r="AL47" s="362"/>
      <c r="AM47" s="362"/>
      <c r="AN47" s="362"/>
      <c r="AO47" s="362"/>
      <c r="AP47" s="362"/>
      <c r="AQ47" s="362"/>
      <c r="AR47" s="362"/>
      <c r="AS47" s="362"/>
      <c r="AT47" s="362"/>
    </row>
    <row r="48" spans="1:46" ht="21" customHeight="1" x14ac:dyDescent="0.15">
      <c r="A48" s="354"/>
      <c r="J48" s="361"/>
      <c r="K48" s="361"/>
      <c r="L48" s="361"/>
      <c r="M48" s="361"/>
      <c r="N48" s="361"/>
      <c r="O48" s="361"/>
      <c r="P48" s="357"/>
      <c r="Q48" s="361"/>
      <c r="R48" s="361"/>
      <c r="S48" s="361"/>
      <c r="T48" s="358"/>
      <c r="AB48" s="359"/>
      <c r="AC48" s="362"/>
      <c r="AD48" s="362"/>
      <c r="AE48" s="362"/>
      <c r="AF48" s="362"/>
      <c r="AG48" s="362"/>
      <c r="AH48" s="362"/>
      <c r="AI48" s="362"/>
      <c r="AJ48" s="362"/>
      <c r="AK48" s="362"/>
      <c r="AL48" s="362"/>
      <c r="AM48" s="362"/>
      <c r="AN48" s="362"/>
      <c r="AO48" s="362"/>
      <c r="AP48" s="362"/>
      <c r="AQ48" s="362"/>
      <c r="AR48" s="362"/>
      <c r="AS48" s="362"/>
      <c r="AT48" s="362"/>
    </row>
    <row r="49" spans="1:46" ht="21" customHeight="1" x14ac:dyDescent="0.15">
      <c r="A49" s="354"/>
      <c r="J49" s="361"/>
      <c r="K49" s="361"/>
      <c r="L49" s="361"/>
      <c r="M49" s="361"/>
      <c r="N49" s="361"/>
      <c r="O49" s="361"/>
      <c r="P49" s="357"/>
      <c r="Q49" s="361"/>
      <c r="R49" s="361"/>
      <c r="S49" s="361"/>
      <c r="T49" s="358"/>
      <c r="AB49" s="359"/>
      <c r="AC49" s="362"/>
      <c r="AD49" s="362"/>
      <c r="AE49" s="362"/>
      <c r="AF49" s="362"/>
      <c r="AG49" s="362"/>
      <c r="AH49" s="362"/>
      <c r="AI49" s="362"/>
      <c r="AJ49" s="362"/>
      <c r="AK49" s="362"/>
      <c r="AL49" s="362"/>
      <c r="AM49" s="363"/>
      <c r="AN49" s="363"/>
      <c r="AO49" s="363"/>
      <c r="AP49" s="363"/>
      <c r="AQ49" s="363"/>
      <c r="AR49" s="363"/>
      <c r="AS49" s="363"/>
      <c r="AT49" s="363"/>
    </row>
    <row r="50" spans="1:46" ht="21" customHeight="1" x14ac:dyDescent="0.15">
      <c r="A50" s="354"/>
      <c r="J50" s="361"/>
      <c r="K50" s="361"/>
      <c r="L50" s="361"/>
      <c r="M50" s="361"/>
      <c r="N50" s="361"/>
      <c r="O50" s="361"/>
      <c r="P50" s="357"/>
      <c r="Q50" s="361"/>
      <c r="R50" s="361"/>
      <c r="S50" s="361"/>
      <c r="T50" s="358"/>
      <c r="AB50" s="359"/>
      <c r="AC50" s="362"/>
      <c r="AD50" s="362"/>
      <c r="AE50" s="362"/>
      <c r="AF50" s="362"/>
      <c r="AG50" s="362"/>
      <c r="AH50" s="362"/>
      <c r="AI50" s="362"/>
      <c r="AJ50" s="362"/>
      <c r="AK50" s="362"/>
      <c r="AL50" s="362"/>
      <c r="AM50" s="363"/>
      <c r="AN50" s="363"/>
      <c r="AO50" s="363"/>
      <c r="AP50" s="363"/>
      <c r="AQ50" s="363"/>
      <c r="AR50" s="363"/>
      <c r="AS50" s="363"/>
      <c r="AT50" s="363"/>
    </row>
    <row r="51" spans="1:46" ht="21" customHeight="1" x14ac:dyDescent="0.15">
      <c r="A51" s="354"/>
      <c r="J51" s="361"/>
      <c r="K51" s="361"/>
      <c r="L51" s="361"/>
      <c r="M51" s="361"/>
      <c r="N51" s="361"/>
      <c r="O51" s="361"/>
      <c r="P51" s="357"/>
      <c r="Q51" s="361"/>
      <c r="R51" s="361"/>
      <c r="S51" s="361"/>
      <c r="T51" s="358"/>
      <c r="AB51" s="359"/>
      <c r="AC51" s="362"/>
      <c r="AD51" s="362"/>
      <c r="AE51" s="362"/>
      <c r="AF51" s="362"/>
      <c r="AG51" s="362"/>
      <c r="AH51" s="362"/>
      <c r="AI51" s="362"/>
      <c r="AJ51" s="362"/>
      <c r="AK51" s="362"/>
      <c r="AL51" s="362"/>
      <c r="AM51" s="363"/>
      <c r="AN51" s="363"/>
      <c r="AO51" s="363"/>
      <c r="AP51" s="363"/>
      <c r="AQ51" s="363"/>
      <c r="AR51" s="363"/>
      <c r="AS51" s="363"/>
      <c r="AT51" s="363"/>
    </row>
    <row r="52" spans="1:46" ht="21" customHeight="1" x14ac:dyDescent="0.15">
      <c r="A52" s="354"/>
      <c r="J52" s="361"/>
      <c r="K52" s="361"/>
      <c r="L52" s="361"/>
      <c r="M52" s="361"/>
      <c r="N52" s="361"/>
      <c r="O52" s="361"/>
      <c r="P52" s="357"/>
      <c r="Q52" s="361"/>
      <c r="R52" s="361"/>
      <c r="S52" s="361"/>
      <c r="T52" s="358"/>
      <c r="AB52" s="359"/>
      <c r="AC52" s="362"/>
      <c r="AD52" s="362"/>
      <c r="AE52" s="362"/>
      <c r="AF52" s="362"/>
      <c r="AG52" s="362"/>
      <c r="AH52" s="362"/>
      <c r="AI52" s="362"/>
      <c r="AJ52" s="362"/>
      <c r="AK52" s="362"/>
      <c r="AL52" s="362"/>
      <c r="AM52" s="362"/>
      <c r="AN52" s="362"/>
      <c r="AO52" s="362"/>
      <c r="AP52" s="362"/>
      <c r="AQ52" s="362"/>
      <c r="AR52" s="362"/>
      <c r="AS52" s="362"/>
      <c r="AT52" s="362"/>
    </row>
    <row r="53" spans="1:46" ht="21" customHeight="1" x14ac:dyDescent="0.15">
      <c r="A53" s="354"/>
      <c r="B53" s="359"/>
      <c r="C53" s="359"/>
      <c r="D53" s="359"/>
      <c r="E53" s="359"/>
      <c r="F53" s="359"/>
      <c r="G53" s="364"/>
      <c r="H53" s="364"/>
      <c r="I53" s="364"/>
      <c r="J53" s="361"/>
      <c r="K53" s="361"/>
      <c r="L53" s="361"/>
      <c r="M53" s="361"/>
      <c r="N53" s="361"/>
      <c r="O53" s="361"/>
      <c r="P53" s="357"/>
      <c r="Q53" s="361"/>
      <c r="R53" s="361"/>
      <c r="S53" s="361"/>
      <c r="T53" s="358"/>
      <c r="U53" s="374"/>
      <c r="V53" s="374"/>
      <c r="W53" s="374"/>
      <c r="X53" s="364"/>
      <c r="Y53" s="359"/>
      <c r="Z53" s="359"/>
      <c r="AA53" s="359"/>
      <c r="AB53" s="359"/>
      <c r="AC53" s="362"/>
      <c r="AD53" s="362"/>
      <c r="AE53" s="362"/>
      <c r="AF53" s="362"/>
      <c r="AG53" s="362"/>
      <c r="AH53" s="362"/>
      <c r="AI53" s="362"/>
      <c r="AJ53" s="362"/>
      <c r="AK53" s="362"/>
      <c r="AL53" s="362"/>
      <c r="AM53" s="362"/>
      <c r="AN53" s="362"/>
      <c r="AO53" s="362"/>
      <c r="AP53" s="362"/>
      <c r="AQ53" s="362"/>
      <c r="AR53" s="362"/>
      <c r="AS53" s="362"/>
      <c r="AT53" s="362"/>
    </row>
    <row r="54" spans="1:46" ht="21" customHeight="1" x14ac:dyDescent="0.15">
      <c r="A54" s="354"/>
      <c r="B54" s="359"/>
      <c r="C54" s="359"/>
      <c r="D54" s="359"/>
      <c r="E54" s="359"/>
      <c r="F54" s="359"/>
      <c r="G54" s="364"/>
      <c r="H54" s="364"/>
      <c r="I54" s="364"/>
      <c r="J54" s="361"/>
      <c r="K54" s="361"/>
      <c r="L54" s="361"/>
      <c r="M54" s="361"/>
      <c r="N54" s="361"/>
      <c r="O54" s="361"/>
      <c r="P54" s="357"/>
      <c r="Q54" s="361"/>
      <c r="R54" s="361"/>
      <c r="S54" s="361"/>
      <c r="T54" s="358"/>
      <c r="U54" s="374"/>
      <c r="V54" s="374"/>
      <c r="W54" s="374"/>
      <c r="X54" s="364"/>
      <c r="Y54" s="359"/>
      <c r="Z54" s="359"/>
      <c r="AA54" s="359"/>
      <c r="AB54" s="359"/>
      <c r="AC54" s="362"/>
      <c r="AD54" s="362"/>
      <c r="AE54" s="362"/>
      <c r="AF54" s="362"/>
      <c r="AG54" s="362"/>
      <c r="AH54" s="362"/>
      <c r="AI54" s="362"/>
      <c r="AJ54" s="362"/>
      <c r="AK54" s="362"/>
      <c r="AL54" s="362"/>
      <c r="AM54" s="362"/>
      <c r="AN54" s="362"/>
      <c r="AO54" s="362"/>
      <c r="AP54" s="362"/>
      <c r="AQ54" s="362"/>
      <c r="AR54" s="362"/>
      <c r="AS54" s="362"/>
      <c r="AT54" s="362"/>
    </row>
    <row r="55" spans="1:46" ht="21" customHeight="1" x14ac:dyDescent="0.15">
      <c r="A55" s="354"/>
      <c r="J55" s="361"/>
      <c r="K55" s="361"/>
      <c r="L55" s="361"/>
      <c r="M55" s="361"/>
      <c r="N55" s="361"/>
      <c r="O55" s="361"/>
      <c r="P55" s="357"/>
      <c r="Q55" s="361"/>
      <c r="R55" s="361"/>
      <c r="S55" s="361"/>
      <c r="T55" s="358"/>
      <c r="AB55" s="359"/>
      <c r="AC55" s="362"/>
      <c r="AD55" s="362"/>
      <c r="AE55" s="362"/>
      <c r="AF55" s="362"/>
      <c r="AG55" s="362"/>
      <c r="AH55" s="362"/>
      <c r="AI55" s="362"/>
      <c r="AJ55" s="362"/>
      <c r="AK55" s="362"/>
      <c r="AL55" s="362"/>
      <c r="AM55" s="362"/>
      <c r="AN55" s="362"/>
      <c r="AO55" s="362"/>
      <c r="AP55" s="362"/>
      <c r="AQ55" s="362"/>
      <c r="AR55" s="362"/>
      <c r="AS55" s="362"/>
      <c r="AT55" s="362"/>
    </row>
    <row r="56" spans="1:46" ht="21" customHeight="1" x14ac:dyDescent="0.15">
      <c r="A56" s="354"/>
      <c r="B56" s="355"/>
      <c r="C56" s="355"/>
      <c r="D56" s="355"/>
      <c r="E56" s="355"/>
      <c r="F56" s="355"/>
      <c r="J56" s="361"/>
      <c r="K56" s="361"/>
      <c r="L56" s="361"/>
      <c r="M56" s="361"/>
      <c r="N56" s="361"/>
      <c r="O56" s="361"/>
      <c r="P56" s="357"/>
      <c r="Q56" s="361"/>
      <c r="R56" s="361"/>
      <c r="S56" s="361"/>
      <c r="T56" s="358"/>
      <c r="AB56" s="359"/>
      <c r="AC56" s="362"/>
      <c r="AD56" s="362"/>
      <c r="AE56" s="362"/>
      <c r="AF56" s="362"/>
      <c r="AG56" s="362"/>
      <c r="AH56" s="362"/>
      <c r="AI56" s="362"/>
      <c r="AJ56" s="362"/>
      <c r="AK56" s="362"/>
      <c r="AL56" s="362"/>
      <c r="AM56" s="362"/>
      <c r="AN56" s="362"/>
      <c r="AO56" s="362"/>
      <c r="AP56" s="362"/>
      <c r="AQ56" s="362"/>
      <c r="AR56" s="362"/>
      <c r="AS56" s="362"/>
      <c r="AT56" s="362"/>
    </row>
    <row r="57" spans="1:46" ht="21" customHeight="1" x14ac:dyDescent="0.15">
      <c r="A57" s="354"/>
      <c r="B57" s="355"/>
      <c r="C57" s="355"/>
      <c r="D57" s="355"/>
      <c r="E57" s="355"/>
      <c r="F57" s="355"/>
      <c r="J57" s="356"/>
      <c r="K57" s="356"/>
      <c r="L57" s="356"/>
      <c r="M57" s="356"/>
      <c r="N57" s="356"/>
      <c r="O57" s="356"/>
      <c r="P57" s="357"/>
      <c r="Q57" s="356"/>
      <c r="R57" s="356"/>
      <c r="S57" s="356"/>
      <c r="T57" s="358"/>
      <c r="AB57" s="359"/>
      <c r="AC57" s="360"/>
      <c r="AD57" s="360"/>
      <c r="AE57" s="360"/>
      <c r="AF57" s="360"/>
      <c r="AG57" s="360"/>
      <c r="AH57" s="360"/>
      <c r="AI57" s="360"/>
      <c r="AJ57" s="360"/>
      <c r="AK57" s="360"/>
      <c r="AL57" s="360"/>
      <c r="AM57" s="360"/>
      <c r="AN57" s="360"/>
      <c r="AO57" s="360"/>
      <c r="AP57" s="360"/>
      <c r="AQ57" s="360"/>
      <c r="AR57" s="360"/>
      <c r="AS57" s="360"/>
      <c r="AT57" s="360"/>
    </row>
    <row r="58" spans="1:46" ht="21" customHeight="1" x14ac:dyDescent="0.15">
      <c r="A58" s="354"/>
      <c r="B58" s="355"/>
      <c r="C58" s="355"/>
      <c r="D58" s="355"/>
      <c r="E58" s="355"/>
      <c r="F58" s="355"/>
      <c r="J58" s="356"/>
      <c r="K58" s="356"/>
      <c r="L58" s="356"/>
      <c r="M58" s="356"/>
      <c r="N58" s="356"/>
      <c r="O58" s="356"/>
      <c r="P58" s="357"/>
      <c r="Q58" s="356"/>
      <c r="R58" s="356"/>
      <c r="S58" s="356"/>
      <c r="T58" s="358"/>
      <c r="AB58" s="359"/>
      <c r="AC58" s="360"/>
      <c r="AD58" s="360"/>
      <c r="AE58" s="360"/>
      <c r="AF58" s="360"/>
      <c r="AG58" s="360"/>
      <c r="AH58" s="360"/>
      <c r="AI58" s="360"/>
      <c r="AJ58" s="360"/>
      <c r="AK58" s="360"/>
      <c r="AL58" s="360"/>
      <c r="AM58" s="360"/>
      <c r="AN58" s="360"/>
      <c r="AO58" s="360"/>
      <c r="AP58" s="360"/>
      <c r="AQ58" s="360"/>
      <c r="AR58" s="360"/>
      <c r="AS58" s="360"/>
      <c r="AT58" s="360"/>
    </row>
    <row r="59" spans="1:46" ht="21" customHeight="1" x14ac:dyDescent="0.15">
      <c r="A59" s="354"/>
      <c r="B59" s="355"/>
      <c r="C59" s="355"/>
      <c r="D59" s="355"/>
      <c r="E59" s="355"/>
      <c r="F59" s="355"/>
      <c r="J59" s="356"/>
      <c r="K59" s="356"/>
      <c r="L59" s="356"/>
      <c r="M59" s="356"/>
      <c r="N59" s="356"/>
      <c r="O59" s="356"/>
      <c r="P59" s="357"/>
      <c r="Q59" s="356"/>
      <c r="R59" s="356"/>
      <c r="S59" s="356"/>
      <c r="T59" s="358"/>
      <c r="AB59" s="359"/>
      <c r="AC59" s="360"/>
      <c r="AD59" s="360"/>
      <c r="AE59" s="360"/>
      <c r="AF59" s="360"/>
      <c r="AG59" s="360"/>
      <c r="AH59" s="360"/>
      <c r="AI59" s="360"/>
      <c r="AJ59" s="360"/>
      <c r="AK59" s="360"/>
      <c r="AL59" s="360"/>
      <c r="AM59" s="360"/>
      <c r="AN59" s="360"/>
      <c r="AO59" s="360"/>
      <c r="AP59" s="360"/>
      <c r="AQ59" s="360"/>
      <c r="AR59" s="360"/>
      <c r="AS59" s="360"/>
      <c r="AT59" s="360"/>
    </row>
    <row r="60" spans="1:46" ht="21" customHeight="1" x14ac:dyDescent="0.15">
      <c r="A60" s="354"/>
      <c r="J60" s="361"/>
      <c r="K60" s="361"/>
      <c r="L60" s="361"/>
      <c r="M60" s="361"/>
      <c r="N60" s="361"/>
      <c r="O60" s="361"/>
      <c r="P60" s="357"/>
      <c r="Q60" s="361"/>
      <c r="R60" s="361"/>
      <c r="S60" s="361"/>
      <c r="T60" s="358"/>
      <c r="AB60" s="359"/>
      <c r="AC60" s="362"/>
      <c r="AD60" s="362"/>
      <c r="AE60" s="362"/>
      <c r="AF60" s="362"/>
      <c r="AG60" s="362"/>
      <c r="AH60" s="362"/>
      <c r="AI60" s="362"/>
      <c r="AJ60" s="362"/>
      <c r="AK60" s="362"/>
      <c r="AL60" s="362"/>
      <c r="AM60" s="363"/>
      <c r="AN60" s="363"/>
      <c r="AO60" s="363"/>
      <c r="AP60" s="363"/>
      <c r="AQ60" s="363"/>
      <c r="AR60" s="363"/>
      <c r="AS60" s="363"/>
      <c r="AT60" s="363"/>
    </row>
    <row r="61" spans="1:46" ht="21" customHeight="1" x14ac:dyDescent="0.15">
      <c r="A61" s="354"/>
      <c r="J61" s="361"/>
      <c r="K61" s="361"/>
      <c r="L61" s="361"/>
      <c r="M61" s="361"/>
      <c r="N61" s="361"/>
      <c r="O61" s="361"/>
      <c r="P61" s="357"/>
      <c r="Q61" s="361"/>
      <c r="R61" s="361"/>
      <c r="S61" s="361"/>
      <c r="T61" s="358"/>
      <c r="AB61" s="359"/>
      <c r="AC61" s="362"/>
      <c r="AD61" s="362"/>
      <c r="AE61" s="362"/>
      <c r="AF61" s="362"/>
      <c r="AG61" s="362"/>
      <c r="AH61" s="362"/>
      <c r="AI61" s="362"/>
      <c r="AJ61" s="362"/>
      <c r="AK61" s="362"/>
      <c r="AL61" s="362"/>
      <c r="AM61" s="363"/>
      <c r="AN61" s="363"/>
      <c r="AO61" s="363"/>
      <c r="AP61" s="363"/>
      <c r="AQ61" s="363"/>
      <c r="AR61" s="363"/>
      <c r="AS61" s="363"/>
      <c r="AT61" s="363"/>
    </row>
    <row r="62" spans="1:46" ht="21" customHeight="1" x14ac:dyDescent="0.15">
      <c r="A62" s="354"/>
      <c r="J62" s="361"/>
      <c r="K62" s="361"/>
      <c r="L62" s="361"/>
      <c r="M62" s="361"/>
      <c r="N62" s="361"/>
      <c r="O62" s="361"/>
      <c r="P62" s="357"/>
      <c r="Q62" s="361"/>
      <c r="R62" s="361"/>
      <c r="S62" s="361"/>
      <c r="T62" s="358"/>
      <c r="AB62" s="359"/>
      <c r="AC62" s="362"/>
      <c r="AD62" s="362"/>
      <c r="AE62" s="362"/>
      <c r="AF62" s="362"/>
      <c r="AG62" s="362"/>
      <c r="AH62" s="362"/>
      <c r="AI62" s="362"/>
      <c r="AJ62" s="362"/>
      <c r="AK62" s="362"/>
      <c r="AL62" s="362"/>
      <c r="AM62" s="363"/>
      <c r="AN62" s="363"/>
      <c r="AO62" s="363"/>
      <c r="AP62" s="363"/>
      <c r="AQ62" s="363"/>
      <c r="AR62" s="363"/>
      <c r="AS62" s="363"/>
      <c r="AT62" s="363"/>
    </row>
    <row r="63" spans="1:46" ht="21" customHeight="1" x14ac:dyDescent="0.15">
      <c r="A63" s="354"/>
      <c r="J63" s="361"/>
      <c r="K63" s="361"/>
      <c r="L63" s="361"/>
      <c r="M63" s="361"/>
      <c r="N63" s="361"/>
      <c r="O63" s="361"/>
      <c r="P63" s="357"/>
      <c r="Q63" s="361"/>
      <c r="R63" s="361"/>
      <c r="S63" s="361"/>
      <c r="T63" s="358"/>
      <c r="AB63" s="359"/>
      <c r="AC63" s="362"/>
      <c r="AD63" s="362"/>
      <c r="AE63" s="362"/>
      <c r="AF63" s="362"/>
      <c r="AG63" s="362"/>
      <c r="AH63" s="362"/>
      <c r="AI63" s="362"/>
      <c r="AJ63" s="362"/>
      <c r="AK63" s="362"/>
      <c r="AL63" s="362"/>
      <c r="AM63" s="363"/>
      <c r="AN63" s="363"/>
      <c r="AO63" s="363"/>
      <c r="AP63" s="363"/>
      <c r="AQ63" s="363"/>
      <c r="AR63" s="363"/>
      <c r="AS63" s="363"/>
      <c r="AT63" s="363"/>
    </row>
    <row r="64" spans="1:46" ht="21" customHeight="1" x14ac:dyDescent="0.15">
      <c r="A64" s="354"/>
      <c r="J64" s="361"/>
      <c r="K64" s="361"/>
      <c r="L64" s="361"/>
      <c r="M64" s="361"/>
      <c r="N64" s="361"/>
      <c r="O64" s="361"/>
      <c r="P64" s="357"/>
      <c r="Q64" s="361"/>
      <c r="R64" s="361"/>
      <c r="S64" s="361"/>
      <c r="T64" s="358"/>
      <c r="Y64" s="365"/>
      <c r="Z64" s="365"/>
      <c r="AB64" s="359"/>
      <c r="AC64" s="362"/>
      <c r="AD64" s="362"/>
      <c r="AE64" s="362"/>
      <c r="AF64" s="362"/>
      <c r="AG64" s="362"/>
      <c r="AH64" s="362"/>
      <c r="AI64" s="362"/>
      <c r="AJ64" s="362"/>
      <c r="AK64" s="362"/>
      <c r="AL64" s="362"/>
      <c r="AM64" s="363"/>
      <c r="AN64" s="363"/>
      <c r="AO64" s="363"/>
      <c r="AP64" s="363"/>
      <c r="AQ64" s="363"/>
      <c r="AR64" s="363"/>
      <c r="AS64" s="363"/>
      <c r="AT64" s="363"/>
    </row>
    <row r="65" spans="1:46" ht="21" customHeight="1" x14ac:dyDescent="0.15">
      <c r="A65" s="354"/>
      <c r="J65" s="361"/>
      <c r="K65" s="361"/>
      <c r="L65" s="361"/>
      <c r="M65" s="361"/>
      <c r="N65" s="361"/>
      <c r="O65" s="361"/>
      <c r="P65" s="357"/>
      <c r="Q65" s="361"/>
      <c r="R65" s="361"/>
      <c r="S65" s="361"/>
      <c r="T65" s="358"/>
      <c r="AB65" s="359"/>
      <c r="AC65" s="362"/>
      <c r="AD65" s="362"/>
      <c r="AE65" s="362"/>
      <c r="AF65" s="362"/>
      <c r="AG65" s="362"/>
      <c r="AH65" s="362"/>
      <c r="AI65" s="362"/>
      <c r="AJ65" s="362"/>
      <c r="AK65" s="362"/>
      <c r="AL65" s="362"/>
      <c r="AM65" s="363"/>
      <c r="AN65" s="363"/>
      <c r="AO65" s="363"/>
      <c r="AP65" s="363"/>
      <c r="AQ65" s="363"/>
      <c r="AR65" s="363"/>
      <c r="AS65" s="363"/>
      <c r="AT65" s="363"/>
    </row>
    <row r="66" spans="1:46" ht="21" customHeight="1" x14ac:dyDescent="0.15">
      <c r="A66" s="354"/>
      <c r="J66" s="361"/>
      <c r="K66" s="361"/>
      <c r="L66" s="361"/>
      <c r="M66" s="361"/>
      <c r="N66" s="361"/>
      <c r="O66" s="361"/>
      <c r="P66" s="357"/>
      <c r="Q66" s="361"/>
      <c r="R66" s="361"/>
      <c r="S66" s="361"/>
      <c r="T66" s="358"/>
      <c r="AB66" s="359"/>
      <c r="AC66" s="362"/>
      <c r="AD66" s="362"/>
      <c r="AE66" s="362"/>
      <c r="AF66" s="362"/>
      <c r="AG66" s="362"/>
      <c r="AH66" s="362"/>
      <c r="AI66" s="362"/>
      <c r="AJ66" s="362"/>
      <c r="AK66" s="362"/>
      <c r="AL66" s="362"/>
      <c r="AM66" s="363"/>
      <c r="AN66" s="363"/>
      <c r="AO66" s="363"/>
      <c r="AP66" s="363"/>
      <c r="AQ66" s="363"/>
      <c r="AR66" s="363"/>
      <c r="AS66" s="363"/>
      <c r="AT66" s="363"/>
    </row>
    <row r="67" spans="1:46" ht="21" customHeight="1" x14ac:dyDescent="0.15">
      <c r="A67" s="354"/>
      <c r="J67" s="361"/>
      <c r="K67" s="361"/>
      <c r="L67" s="361"/>
      <c r="M67" s="361"/>
      <c r="N67" s="361"/>
      <c r="O67" s="361"/>
      <c r="P67" s="357"/>
      <c r="Q67" s="361"/>
      <c r="R67" s="361"/>
      <c r="S67" s="361"/>
      <c r="T67" s="358"/>
      <c r="AB67" s="359"/>
      <c r="AC67" s="362"/>
      <c r="AD67" s="362"/>
      <c r="AE67" s="362"/>
      <c r="AF67" s="362"/>
      <c r="AG67" s="362"/>
      <c r="AH67" s="362"/>
      <c r="AI67" s="362"/>
      <c r="AJ67" s="362"/>
      <c r="AK67" s="362"/>
      <c r="AL67" s="362"/>
      <c r="AM67" s="363"/>
      <c r="AN67" s="363"/>
      <c r="AO67" s="363"/>
      <c r="AP67" s="363"/>
      <c r="AQ67" s="363"/>
      <c r="AR67" s="363"/>
      <c r="AS67" s="363"/>
      <c r="AT67" s="363"/>
    </row>
    <row r="68" spans="1:46" ht="21" customHeight="1" x14ac:dyDescent="0.15">
      <c r="A68" s="354"/>
      <c r="J68" s="361"/>
      <c r="K68" s="361"/>
      <c r="L68" s="361"/>
      <c r="M68" s="361"/>
      <c r="N68" s="361"/>
      <c r="O68" s="361"/>
      <c r="P68" s="357"/>
      <c r="Q68" s="361"/>
      <c r="R68" s="361"/>
      <c r="S68" s="361"/>
      <c r="T68" s="358"/>
      <c r="AB68" s="359"/>
      <c r="AC68" s="362"/>
      <c r="AD68" s="362"/>
      <c r="AE68" s="362"/>
      <c r="AF68" s="362"/>
      <c r="AG68" s="362"/>
      <c r="AH68" s="362"/>
      <c r="AI68" s="362"/>
      <c r="AJ68" s="362"/>
      <c r="AK68" s="362"/>
      <c r="AL68" s="362"/>
      <c r="AM68" s="362"/>
      <c r="AN68" s="362"/>
      <c r="AO68" s="362"/>
      <c r="AP68" s="362"/>
      <c r="AQ68" s="362"/>
      <c r="AR68" s="362"/>
      <c r="AS68" s="362"/>
      <c r="AT68" s="362"/>
    </row>
    <row r="69" spans="1:46" ht="21" customHeight="1" x14ac:dyDescent="0.15">
      <c r="A69" s="354"/>
      <c r="J69" s="361"/>
      <c r="K69" s="361"/>
      <c r="L69" s="361"/>
      <c r="M69" s="361"/>
      <c r="N69" s="361"/>
      <c r="O69" s="361"/>
      <c r="P69" s="357"/>
      <c r="Q69" s="361"/>
      <c r="R69" s="361"/>
      <c r="S69" s="361"/>
      <c r="T69" s="358"/>
      <c r="AB69" s="359"/>
      <c r="AC69" s="362"/>
      <c r="AD69" s="362"/>
      <c r="AE69" s="362"/>
      <c r="AF69" s="362"/>
      <c r="AG69" s="362"/>
      <c r="AH69" s="362"/>
      <c r="AI69" s="362"/>
      <c r="AJ69" s="362"/>
      <c r="AK69" s="362"/>
      <c r="AL69" s="362"/>
      <c r="AM69" s="362"/>
      <c r="AN69" s="362"/>
      <c r="AO69" s="362"/>
      <c r="AP69" s="362"/>
      <c r="AQ69" s="362"/>
      <c r="AR69" s="362"/>
      <c r="AS69" s="362"/>
      <c r="AT69" s="362"/>
    </row>
    <row r="70" spans="1:46" ht="21" customHeight="1" x14ac:dyDescent="0.15">
      <c r="A70" s="354"/>
      <c r="J70" s="361"/>
      <c r="K70" s="361"/>
      <c r="L70" s="361"/>
      <c r="M70" s="361"/>
      <c r="N70" s="361"/>
      <c r="O70" s="361"/>
      <c r="P70" s="357"/>
      <c r="Q70" s="361"/>
      <c r="R70" s="361"/>
      <c r="S70" s="361"/>
      <c r="T70" s="358"/>
      <c r="AB70" s="359"/>
      <c r="AC70" s="362"/>
      <c r="AD70" s="362"/>
      <c r="AE70" s="362"/>
      <c r="AF70" s="362"/>
      <c r="AG70" s="362"/>
      <c r="AH70" s="362"/>
      <c r="AI70" s="362"/>
      <c r="AJ70" s="362"/>
      <c r="AK70" s="362"/>
      <c r="AL70" s="362"/>
      <c r="AM70" s="362"/>
      <c r="AN70" s="362"/>
      <c r="AO70" s="362"/>
      <c r="AP70" s="362"/>
      <c r="AQ70" s="362"/>
      <c r="AR70" s="362"/>
      <c r="AS70" s="362"/>
      <c r="AT70" s="362"/>
    </row>
    <row r="71" spans="1:46" ht="21" customHeight="1" x14ac:dyDescent="0.15">
      <c r="A71" s="354"/>
      <c r="J71" s="361"/>
      <c r="K71" s="361"/>
      <c r="L71" s="361"/>
      <c r="M71" s="361"/>
      <c r="N71" s="361"/>
      <c r="O71" s="361"/>
      <c r="P71" s="357"/>
      <c r="Q71" s="361"/>
      <c r="R71" s="361"/>
      <c r="S71" s="361"/>
      <c r="T71" s="358"/>
      <c r="AB71" s="359"/>
      <c r="AC71" s="362"/>
      <c r="AD71" s="362"/>
      <c r="AE71" s="362"/>
      <c r="AF71" s="362"/>
      <c r="AG71" s="362"/>
      <c r="AH71" s="362"/>
      <c r="AI71" s="362"/>
      <c r="AJ71" s="362"/>
      <c r="AK71" s="362"/>
      <c r="AL71" s="362"/>
      <c r="AM71" s="362"/>
      <c r="AN71" s="362"/>
      <c r="AO71" s="362"/>
      <c r="AP71" s="362"/>
      <c r="AQ71" s="362"/>
      <c r="AR71" s="362"/>
      <c r="AS71" s="362"/>
      <c r="AT71" s="362"/>
    </row>
    <row r="72" spans="1:46" ht="21" customHeight="1" x14ac:dyDescent="0.15">
      <c r="A72" s="354"/>
      <c r="J72" s="361"/>
      <c r="K72" s="361"/>
      <c r="L72" s="361"/>
      <c r="M72" s="361"/>
      <c r="N72" s="361"/>
      <c r="O72" s="361"/>
      <c r="P72" s="357"/>
      <c r="Q72" s="361"/>
      <c r="R72" s="361"/>
      <c r="S72" s="361"/>
      <c r="T72" s="358"/>
      <c r="AB72" s="359"/>
      <c r="AC72" s="362"/>
      <c r="AD72" s="362"/>
      <c r="AE72" s="362"/>
      <c r="AF72" s="362"/>
      <c r="AG72" s="362"/>
      <c r="AH72" s="362"/>
      <c r="AI72" s="362"/>
      <c r="AJ72" s="362"/>
      <c r="AK72" s="362"/>
      <c r="AL72" s="362"/>
      <c r="AM72" s="362"/>
      <c r="AN72" s="362"/>
      <c r="AO72" s="362"/>
      <c r="AP72" s="362"/>
      <c r="AQ72" s="362"/>
      <c r="AR72" s="362"/>
      <c r="AS72" s="362"/>
      <c r="AT72" s="362"/>
    </row>
    <row r="73" spans="1:46" ht="21" customHeight="1" x14ac:dyDescent="0.15">
      <c r="A73" s="354"/>
      <c r="J73" s="361"/>
      <c r="K73" s="361"/>
      <c r="L73" s="361"/>
      <c r="M73" s="361"/>
      <c r="N73" s="361"/>
      <c r="O73" s="361"/>
      <c r="P73" s="357"/>
      <c r="Q73" s="361"/>
      <c r="R73" s="361"/>
      <c r="S73" s="361"/>
      <c r="T73" s="358"/>
      <c r="AB73" s="359"/>
      <c r="AC73" s="362"/>
      <c r="AD73" s="362"/>
      <c r="AE73" s="362"/>
      <c r="AF73" s="362"/>
      <c r="AG73" s="362"/>
      <c r="AH73" s="362"/>
      <c r="AI73" s="362"/>
      <c r="AJ73" s="362"/>
      <c r="AK73" s="362"/>
      <c r="AL73" s="362"/>
      <c r="AM73" s="362"/>
      <c r="AN73" s="362"/>
      <c r="AO73" s="362"/>
      <c r="AP73" s="362"/>
      <c r="AQ73" s="362"/>
      <c r="AR73" s="362"/>
      <c r="AS73" s="362"/>
      <c r="AT73" s="362"/>
    </row>
    <row r="74" spans="1:46" ht="21" customHeight="1" x14ac:dyDescent="0.15">
      <c r="A74" s="354"/>
      <c r="J74" s="361"/>
      <c r="K74" s="361"/>
      <c r="L74" s="361"/>
      <c r="M74" s="361"/>
      <c r="N74" s="361"/>
      <c r="O74" s="361"/>
      <c r="P74" s="357"/>
      <c r="Q74" s="361"/>
      <c r="R74" s="361"/>
      <c r="S74" s="361"/>
      <c r="T74" s="358"/>
      <c r="AB74" s="359"/>
      <c r="AC74" s="362"/>
      <c r="AD74" s="362"/>
      <c r="AE74" s="362"/>
      <c r="AF74" s="362"/>
      <c r="AG74" s="362"/>
      <c r="AH74" s="362"/>
      <c r="AI74" s="362"/>
      <c r="AJ74" s="362"/>
      <c r="AK74" s="362"/>
      <c r="AL74" s="362"/>
      <c r="AM74" s="362"/>
      <c r="AN74" s="362"/>
      <c r="AO74" s="362"/>
      <c r="AP74" s="362"/>
      <c r="AQ74" s="362"/>
      <c r="AR74" s="362"/>
      <c r="AS74" s="362"/>
      <c r="AT74" s="362"/>
    </row>
    <row r="75" spans="1:46" ht="21" customHeight="1" x14ac:dyDescent="0.15">
      <c r="A75" s="354"/>
      <c r="B75" s="359"/>
      <c r="C75" s="359"/>
      <c r="D75" s="359"/>
      <c r="E75" s="359"/>
      <c r="F75" s="359"/>
      <c r="G75" s="364"/>
      <c r="H75" s="364"/>
      <c r="I75" s="364"/>
      <c r="J75" s="361"/>
      <c r="K75" s="361"/>
      <c r="L75" s="361"/>
      <c r="M75" s="361"/>
      <c r="N75" s="361"/>
      <c r="O75" s="361"/>
      <c r="P75" s="357"/>
      <c r="Q75" s="361"/>
      <c r="R75" s="361"/>
      <c r="S75" s="361"/>
      <c r="T75" s="358"/>
      <c r="U75" s="374"/>
      <c r="V75" s="374"/>
      <c r="W75" s="374"/>
      <c r="X75" s="364"/>
      <c r="Y75" s="359"/>
      <c r="Z75" s="359"/>
      <c r="AA75" s="359"/>
      <c r="AB75" s="359"/>
      <c r="AC75" s="362"/>
      <c r="AD75" s="362"/>
      <c r="AE75" s="362"/>
      <c r="AF75" s="362"/>
      <c r="AG75" s="362"/>
      <c r="AH75" s="362"/>
      <c r="AI75" s="362"/>
      <c r="AJ75" s="362"/>
      <c r="AK75" s="362"/>
      <c r="AL75" s="362"/>
      <c r="AM75" s="362"/>
      <c r="AN75" s="362"/>
      <c r="AO75" s="362"/>
      <c r="AP75" s="362"/>
      <c r="AQ75" s="362"/>
      <c r="AR75" s="362"/>
      <c r="AS75" s="362"/>
      <c r="AT75" s="362"/>
    </row>
    <row r="76" spans="1:46" ht="21" customHeight="1" x14ac:dyDescent="0.15">
      <c r="A76" s="354"/>
      <c r="B76" s="359"/>
      <c r="C76" s="359"/>
      <c r="D76" s="359"/>
      <c r="E76" s="359"/>
      <c r="F76" s="359"/>
      <c r="G76" s="364"/>
      <c r="H76" s="364"/>
      <c r="I76" s="364"/>
      <c r="J76" s="361"/>
      <c r="K76" s="361"/>
      <c r="L76" s="361"/>
      <c r="M76" s="361"/>
      <c r="N76" s="361"/>
      <c r="O76" s="361"/>
      <c r="P76" s="357"/>
      <c r="Q76" s="361"/>
      <c r="R76" s="361"/>
      <c r="S76" s="361"/>
      <c r="T76" s="358"/>
      <c r="U76" s="374"/>
      <c r="V76" s="374"/>
      <c r="W76" s="374"/>
      <c r="X76" s="364"/>
      <c r="Y76" s="359"/>
      <c r="Z76" s="359"/>
      <c r="AA76" s="359"/>
      <c r="AB76" s="359"/>
      <c r="AC76" s="362"/>
      <c r="AD76" s="362"/>
      <c r="AE76" s="362"/>
      <c r="AF76" s="362"/>
      <c r="AG76" s="362"/>
      <c r="AH76" s="362"/>
      <c r="AI76" s="362"/>
      <c r="AJ76" s="362"/>
      <c r="AK76" s="362"/>
      <c r="AL76" s="362"/>
      <c r="AM76" s="362"/>
      <c r="AN76" s="362"/>
      <c r="AO76" s="362"/>
      <c r="AP76" s="362"/>
      <c r="AQ76" s="362"/>
      <c r="AR76" s="362"/>
      <c r="AS76" s="362"/>
      <c r="AT76" s="362"/>
    </row>
    <row r="77" spans="1:46" ht="21" customHeight="1" x14ac:dyDescent="0.15">
      <c r="A77" s="354"/>
      <c r="B77" s="359"/>
      <c r="C77" s="359"/>
      <c r="D77" s="359"/>
      <c r="E77" s="359"/>
      <c r="F77" s="359"/>
      <c r="G77" s="364"/>
      <c r="H77" s="364"/>
      <c r="I77" s="364"/>
      <c r="J77" s="361"/>
      <c r="K77" s="361"/>
      <c r="L77" s="361"/>
      <c r="M77" s="361"/>
      <c r="N77" s="361"/>
      <c r="O77" s="361"/>
      <c r="P77" s="357"/>
      <c r="Q77" s="361"/>
      <c r="R77" s="361"/>
      <c r="S77" s="361"/>
      <c r="T77" s="358"/>
      <c r="U77" s="374"/>
      <c r="V77" s="374"/>
      <c r="W77" s="374"/>
      <c r="X77" s="364"/>
      <c r="Y77" s="359"/>
      <c r="Z77" s="359"/>
      <c r="AA77" s="359"/>
      <c r="AB77" s="359"/>
      <c r="AC77" s="362"/>
      <c r="AD77" s="362"/>
      <c r="AE77" s="362"/>
      <c r="AF77" s="362"/>
      <c r="AG77" s="362"/>
      <c r="AH77" s="362"/>
      <c r="AI77" s="362"/>
      <c r="AJ77" s="362"/>
      <c r="AK77" s="362"/>
      <c r="AL77" s="362"/>
      <c r="AM77" s="362"/>
      <c r="AN77" s="362"/>
      <c r="AO77" s="362"/>
      <c r="AP77" s="362"/>
      <c r="AQ77" s="362"/>
      <c r="AR77" s="362"/>
      <c r="AS77" s="362"/>
      <c r="AT77" s="362"/>
    </row>
    <row r="78" spans="1:46" ht="21" customHeight="1" x14ac:dyDescent="0.15">
      <c r="A78" s="354"/>
      <c r="B78" s="359"/>
      <c r="C78" s="359"/>
      <c r="D78" s="359"/>
      <c r="E78" s="359"/>
      <c r="F78" s="359"/>
      <c r="G78" s="364"/>
      <c r="H78" s="364"/>
      <c r="I78" s="364"/>
      <c r="J78" s="361"/>
      <c r="K78" s="361"/>
      <c r="L78" s="361"/>
      <c r="M78" s="361"/>
      <c r="N78" s="361"/>
      <c r="O78" s="361"/>
      <c r="P78" s="357"/>
      <c r="Q78" s="361"/>
      <c r="R78" s="361"/>
      <c r="S78" s="361"/>
      <c r="T78" s="358"/>
      <c r="U78" s="374"/>
      <c r="V78" s="374"/>
      <c r="W78" s="374"/>
      <c r="X78" s="364"/>
      <c r="Y78" s="359"/>
      <c r="Z78" s="359"/>
      <c r="AA78" s="359"/>
      <c r="AB78" s="359"/>
      <c r="AC78" s="362"/>
      <c r="AD78" s="362"/>
      <c r="AE78" s="362"/>
      <c r="AF78" s="362"/>
      <c r="AG78" s="362"/>
      <c r="AH78" s="362"/>
      <c r="AI78" s="362"/>
      <c r="AJ78" s="362"/>
      <c r="AK78" s="362"/>
      <c r="AL78" s="362"/>
      <c r="AM78" s="362"/>
      <c r="AN78" s="362"/>
      <c r="AO78" s="362"/>
      <c r="AP78" s="362"/>
      <c r="AQ78" s="362"/>
      <c r="AR78" s="362"/>
      <c r="AS78" s="362"/>
      <c r="AT78" s="362"/>
    </row>
    <row r="79" spans="1:46" ht="21" customHeight="1" x14ac:dyDescent="0.15">
      <c r="A79" s="354"/>
      <c r="B79" s="359"/>
      <c r="C79" s="359"/>
      <c r="D79" s="359"/>
      <c r="E79" s="359"/>
      <c r="F79" s="359"/>
      <c r="G79" s="364"/>
      <c r="H79" s="364"/>
      <c r="I79" s="364"/>
      <c r="J79" s="361"/>
      <c r="K79" s="361"/>
      <c r="L79" s="361"/>
      <c r="M79" s="361"/>
      <c r="N79" s="361"/>
      <c r="O79" s="361"/>
      <c r="P79" s="357"/>
      <c r="Q79" s="361"/>
      <c r="R79" s="361"/>
      <c r="S79" s="361"/>
      <c r="T79" s="358"/>
      <c r="U79" s="374"/>
      <c r="V79" s="374"/>
      <c r="W79" s="374"/>
      <c r="X79" s="364"/>
      <c r="Y79" s="359"/>
      <c r="Z79" s="359"/>
      <c r="AA79" s="359"/>
      <c r="AB79" s="359"/>
      <c r="AC79" s="362"/>
      <c r="AD79" s="362"/>
      <c r="AE79" s="362"/>
      <c r="AF79" s="362"/>
      <c r="AG79" s="362"/>
      <c r="AH79" s="362"/>
      <c r="AI79" s="362"/>
      <c r="AJ79" s="362"/>
      <c r="AK79" s="362"/>
      <c r="AL79" s="362"/>
      <c r="AM79" s="362"/>
      <c r="AN79" s="362"/>
      <c r="AO79" s="362"/>
      <c r="AP79" s="362"/>
      <c r="AQ79" s="362"/>
      <c r="AR79" s="362"/>
      <c r="AS79" s="362"/>
      <c r="AT79" s="362"/>
    </row>
    <row r="80" spans="1:46" ht="21" customHeight="1" x14ac:dyDescent="0.15">
      <c r="A80" s="354"/>
      <c r="B80" s="359"/>
      <c r="C80" s="359"/>
      <c r="D80" s="359"/>
      <c r="E80" s="359"/>
      <c r="F80" s="359"/>
      <c r="G80" s="364"/>
      <c r="H80" s="364"/>
      <c r="I80" s="364"/>
      <c r="J80" s="361"/>
      <c r="K80" s="361"/>
      <c r="L80" s="361"/>
      <c r="M80" s="361"/>
      <c r="N80" s="361"/>
      <c r="O80" s="361"/>
      <c r="P80" s="357"/>
      <c r="Q80" s="361"/>
      <c r="R80" s="361"/>
      <c r="S80" s="361"/>
      <c r="T80" s="358"/>
      <c r="U80" s="374"/>
      <c r="V80" s="374"/>
      <c r="W80" s="374"/>
      <c r="X80" s="364"/>
      <c r="Y80" s="359"/>
      <c r="Z80" s="359"/>
      <c r="AA80" s="359"/>
      <c r="AB80" s="359"/>
      <c r="AC80" s="362"/>
      <c r="AD80" s="362"/>
      <c r="AE80" s="362"/>
      <c r="AF80" s="362"/>
      <c r="AG80" s="362"/>
      <c r="AH80" s="362"/>
      <c r="AI80" s="362"/>
      <c r="AJ80" s="362"/>
      <c r="AK80" s="362"/>
      <c r="AL80" s="362"/>
      <c r="AM80" s="362"/>
      <c r="AN80" s="362"/>
      <c r="AO80" s="362"/>
      <c r="AP80" s="362"/>
      <c r="AQ80" s="362"/>
      <c r="AR80" s="362"/>
      <c r="AS80" s="362"/>
      <c r="AT80" s="362"/>
    </row>
    <row r="81" spans="1:46" ht="21" customHeight="1" x14ac:dyDescent="0.15">
      <c r="A81" s="354"/>
      <c r="B81" s="359"/>
      <c r="C81" s="359"/>
      <c r="D81" s="359"/>
      <c r="E81" s="359"/>
      <c r="F81" s="359"/>
      <c r="G81" s="364"/>
      <c r="H81" s="364"/>
      <c r="I81" s="364"/>
      <c r="J81" s="361"/>
      <c r="K81" s="361"/>
      <c r="L81" s="361"/>
      <c r="M81" s="361"/>
      <c r="N81" s="361"/>
      <c r="O81" s="361"/>
      <c r="P81" s="357"/>
      <c r="Q81" s="361"/>
      <c r="R81" s="361"/>
      <c r="S81" s="361"/>
      <c r="T81" s="358"/>
      <c r="U81" s="374"/>
      <c r="V81" s="374"/>
      <c r="W81" s="374"/>
      <c r="X81" s="364"/>
      <c r="Y81" s="359"/>
      <c r="Z81" s="359"/>
      <c r="AA81" s="359"/>
      <c r="AB81" s="359"/>
      <c r="AC81" s="362"/>
      <c r="AD81" s="362"/>
      <c r="AE81" s="362"/>
      <c r="AF81" s="362"/>
      <c r="AG81" s="362"/>
      <c r="AH81" s="362"/>
      <c r="AI81" s="362"/>
      <c r="AJ81" s="362"/>
      <c r="AK81" s="362"/>
      <c r="AL81" s="362"/>
      <c r="AM81" s="362"/>
      <c r="AN81" s="362"/>
      <c r="AO81" s="362"/>
      <c r="AP81" s="362"/>
      <c r="AQ81" s="362"/>
      <c r="AR81" s="362"/>
      <c r="AS81" s="362"/>
      <c r="AT81" s="362"/>
    </row>
    <row r="82" spans="1:46" ht="21" customHeight="1" x14ac:dyDescent="0.15">
      <c r="A82" s="354"/>
      <c r="J82" s="361"/>
      <c r="K82" s="361"/>
      <c r="L82" s="361"/>
      <c r="M82" s="361"/>
      <c r="N82" s="361"/>
      <c r="O82" s="361"/>
      <c r="P82" s="357"/>
      <c r="Q82" s="361"/>
      <c r="R82" s="361"/>
      <c r="S82" s="361"/>
      <c r="T82" s="358"/>
      <c r="AB82" s="359"/>
      <c r="AC82" s="362"/>
      <c r="AD82" s="362"/>
      <c r="AE82" s="362"/>
      <c r="AF82" s="362"/>
      <c r="AG82" s="362"/>
      <c r="AH82" s="362"/>
      <c r="AI82" s="362"/>
      <c r="AJ82" s="362"/>
      <c r="AK82" s="362"/>
      <c r="AL82" s="362"/>
      <c r="AM82" s="363"/>
      <c r="AN82" s="363"/>
      <c r="AO82" s="363"/>
      <c r="AP82" s="363"/>
      <c r="AQ82" s="363"/>
      <c r="AR82" s="363"/>
      <c r="AS82" s="363"/>
      <c r="AT82" s="363"/>
    </row>
    <row r="83" spans="1:46" ht="21" customHeight="1" x14ac:dyDescent="0.15">
      <c r="A83" s="354"/>
      <c r="J83" s="361"/>
      <c r="K83" s="361"/>
      <c r="L83" s="361"/>
      <c r="M83" s="361"/>
      <c r="N83" s="361"/>
      <c r="O83" s="361"/>
      <c r="P83" s="357"/>
      <c r="Q83" s="361"/>
      <c r="R83" s="361"/>
      <c r="S83" s="361"/>
      <c r="T83" s="358"/>
      <c r="AB83" s="359"/>
      <c r="AC83" s="362"/>
      <c r="AD83" s="362"/>
      <c r="AE83" s="362"/>
      <c r="AF83" s="362"/>
      <c r="AG83" s="362"/>
      <c r="AH83" s="362"/>
      <c r="AI83" s="362"/>
      <c r="AJ83" s="362"/>
      <c r="AK83" s="362"/>
      <c r="AL83" s="362"/>
      <c r="AM83" s="363"/>
      <c r="AN83" s="363"/>
      <c r="AO83" s="363"/>
      <c r="AP83" s="363"/>
      <c r="AQ83" s="363"/>
      <c r="AR83" s="363"/>
      <c r="AS83" s="363"/>
      <c r="AT83" s="363"/>
    </row>
    <row r="84" spans="1:46" ht="21" customHeight="1" x14ac:dyDescent="0.15">
      <c r="A84" s="354"/>
      <c r="J84" s="361"/>
      <c r="K84" s="361"/>
      <c r="L84" s="361"/>
      <c r="M84" s="361"/>
      <c r="N84" s="361"/>
      <c r="O84" s="361"/>
      <c r="P84" s="357"/>
      <c r="Q84" s="361"/>
      <c r="R84" s="361"/>
      <c r="S84" s="361"/>
      <c r="T84" s="358"/>
      <c r="AB84" s="359"/>
      <c r="AC84" s="362"/>
      <c r="AD84" s="362"/>
      <c r="AE84" s="362"/>
      <c r="AF84" s="362"/>
      <c r="AG84" s="362"/>
      <c r="AH84" s="362"/>
      <c r="AI84" s="362"/>
      <c r="AJ84" s="362"/>
      <c r="AK84" s="362"/>
      <c r="AL84" s="362"/>
      <c r="AM84" s="363"/>
      <c r="AN84" s="363"/>
      <c r="AO84" s="363"/>
      <c r="AP84" s="363"/>
      <c r="AQ84" s="363"/>
      <c r="AR84" s="363"/>
      <c r="AS84" s="363"/>
      <c r="AT84" s="363"/>
    </row>
    <row r="85" spans="1:46" ht="21" customHeight="1" x14ac:dyDescent="0.15">
      <c r="A85" s="354"/>
      <c r="J85" s="361"/>
      <c r="K85" s="361"/>
      <c r="L85" s="361"/>
      <c r="M85" s="361"/>
      <c r="N85" s="361"/>
      <c r="O85" s="361"/>
      <c r="P85" s="357"/>
      <c r="Q85" s="361"/>
      <c r="R85" s="361"/>
      <c r="S85" s="361"/>
      <c r="T85" s="358"/>
      <c r="AB85" s="359"/>
      <c r="AC85" s="362"/>
      <c r="AD85" s="362"/>
      <c r="AE85" s="362"/>
      <c r="AF85" s="362"/>
      <c r="AG85" s="362"/>
      <c r="AH85" s="362"/>
      <c r="AI85" s="362"/>
      <c r="AJ85" s="362"/>
      <c r="AK85" s="362"/>
      <c r="AL85" s="362"/>
      <c r="AM85" s="363"/>
      <c r="AN85" s="363"/>
      <c r="AO85" s="363"/>
      <c r="AP85" s="363"/>
      <c r="AQ85" s="363"/>
      <c r="AR85" s="363"/>
      <c r="AS85" s="363"/>
      <c r="AT85" s="363"/>
    </row>
    <row r="86" spans="1:46" ht="21" customHeight="1" x14ac:dyDescent="0.15">
      <c r="A86" s="354"/>
      <c r="J86" s="361"/>
      <c r="K86" s="361"/>
      <c r="L86" s="361"/>
      <c r="M86" s="361"/>
      <c r="N86" s="361"/>
      <c r="O86" s="361"/>
      <c r="P86" s="357"/>
      <c r="Q86" s="361"/>
      <c r="R86" s="361"/>
      <c r="S86" s="361"/>
      <c r="T86" s="358"/>
      <c r="AB86" s="359"/>
      <c r="AC86" s="362"/>
      <c r="AD86" s="362"/>
      <c r="AE86" s="362"/>
      <c r="AF86" s="362"/>
      <c r="AG86" s="362"/>
      <c r="AH86" s="362"/>
      <c r="AI86" s="362"/>
      <c r="AJ86" s="362"/>
      <c r="AK86" s="362"/>
      <c r="AL86" s="362"/>
      <c r="AM86" s="363"/>
      <c r="AN86" s="363"/>
      <c r="AO86" s="363"/>
      <c r="AP86" s="363"/>
      <c r="AQ86" s="363"/>
      <c r="AR86" s="363"/>
      <c r="AS86" s="363"/>
      <c r="AT86" s="363"/>
    </row>
    <row r="87" spans="1:46" ht="21" customHeight="1" x14ac:dyDescent="0.15">
      <c r="A87" s="354"/>
      <c r="J87" s="361"/>
      <c r="K87" s="361"/>
      <c r="L87" s="361"/>
      <c r="M87" s="361"/>
      <c r="N87" s="361"/>
      <c r="O87" s="361"/>
      <c r="P87" s="357"/>
      <c r="Q87" s="361"/>
      <c r="R87" s="361"/>
      <c r="S87" s="361"/>
      <c r="T87" s="358"/>
      <c r="AB87" s="359"/>
      <c r="AC87" s="362"/>
      <c r="AD87" s="362"/>
      <c r="AE87" s="362"/>
      <c r="AF87" s="362"/>
      <c r="AG87" s="362"/>
      <c r="AH87" s="362"/>
      <c r="AI87" s="362"/>
      <c r="AJ87" s="362"/>
      <c r="AK87" s="362"/>
      <c r="AL87" s="362"/>
      <c r="AM87" s="363"/>
      <c r="AN87" s="363"/>
      <c r="AO87" s="363"/>
      <c r="AP87" s="363"/>
      <c r="AQ87" s="363"/>
      <c r="AR87" s="363"/>
      <c r="AS87" s="363"/>
      <c r="AT87" s="363"/>
    </row>
    <row r="88" spans="1:46" ht="21" customHeight="1" x14ac:dyDescent="0.15">
      <c r="A88" s="354"/>
      <c r="J88" s="361"/>
      <c r="K88" s="361"/>
      <c r="L88" s="361"/>
      <c r="M88" s="361"/>
      <c r="N88" s="361"/>
      <c r="O88" s="361"/>
      <c r="P88" s="357"/>
      <c r="Q88" s="361"/>
      <c r="R88" s="361"/>
      <c r="S88" s="361"/>
      <c r="T88" s="358"/>
      <c r="AB88" s="359"/>
      <c r="AC88" s="362"/>
      <c r="AD88" s="362"/>
      <c r="AE88" s="362"/>
      <c r="AF88" s="362"/>
      <c r="AG88" s="362"/>
      <c r="AH88" s="362"/>
      <c r="AI88" s="362"/>
      <c r="AJ88" s="362"/>
      <c r="AK88" s="362"/>
      <c r="AL88" s="362"/>
      <c r="AM88" s="363"/>
      <c r="AN88" s="363"/>
      <c r="AO88" s="363"/>
      <c r="AP88" s="363"/>
      <c r="AQ88" s="363"/>
      <c r="AR88" s="363"/>
      <c r="AS88" s="363"/>
      <c r="AT88" s="363"/>
    </row>
    <row r="89" spans="1:46" ht="21" customHeight="1" x14ac:dyDescent="0.15">
      <c r="A89" s="354"/>
      <c r="J89" s="361"/>
      <c r="K89" s="361"/>
      <c r="L89" s="361"/>
      <c r="M89" s="361"/>
      <c r="N89" s="361"/>
      <c r="O89" s="361"/>
      <c r="P89" s="357"/>
      <c r="Q89" s="361"/>
      <c r="R89" s="361"/>
      <c r="S89" s="361"/>
      <c r="T89" s="358"/>
      <c r="AB89" s="359"/>
      <c r="AC89" s="362"/>
      <c r="AD89" s="362"/>
      <c r="AE89" s="362"/>
      <c r="AF89" s="362"/>
      <c r="AG89" s="362"/>
      <c r="AH89" s="362"/>
      <c r="AI89" s="362"/>
      <c r="AJ89" s="362"/>
      <c r="AK89" s="362"/>
      <c r="AL89" s="362"/>
      <c r="AM89" s="363"/>
      <c r="AN89" s="363"/>
      <c r="AO89" s="363"/>
      <c r="AP89" s="363"/>
      <c r="AQ89" s="363"/>
      <c r="AR89" s="363"/>
      <c r="AS89" s="363"/>
      <c r="AT89" s="363"/>
    </row>
    <row r="90" spans="1:46" ht="21" customHeight="1" x14ac:dyDescent="0.15">
      <c r="A90" s="354"/>
      <c r="J90" s="361"/>
      <c r="K90" s="361"/>
      <c r="L90" s="361"/>
      <c r="M90" s="361"/>
      <c r="N90" s="361"/>
      <c r="O90" s="361"/>
      <c r="P90" s="357"/>
      <c r="Q90" s="361"/>
      <c r="R90" s="361"/>
      <c r="S90" s="361"/>
      <c r="T90" s="358"/>
      <c r="AB90" s="359"/>
      <c r="AC90" s="362"/>
      <c r="AD90" s="362"/>
      <c r="AE90" s="362"/>
      <c r="AF90" s="362"/>
      <c r="AG90" s="362"/>
      <c r="AH90" s="362"/>
      <c r="AI90" s="362"/>
      <c r="AJ90" s="362"/>
      <c r="AK90" s="362"/>
      <c r="AL90" s="362"/>
      <c r="AM90" s="363"/>
      <c r="AN90" s="363"/>
      <c r="AO90" s="363"/>
      <c r="AP90" s="363"/>
      <c r="AQ90" s="363"/>
      <c r="AR90" s="363"/>
      <c r="AS90" s="363"/>
      <c r="AT90" s="363"/>
    </row>
    <row r="91" spans="1:46" ht="21" customHeight="1" x14ac:dyDescent="0.15">
      <c r="A91" s="354"/>
      <c r="J91" s="361"/>
      <c r="K91" s="361"/>
      <c r="L91" s="361"/>
      <c r="M91" s="361"/>
      <c r="N91" s="361"/>
      <c r="O91" s="361"/>
      <c r="P91" s="357"/>
      <c r="Q91" s="361"/>
      <c r="R91" s="361"/>
      <c r="S91" s="361"/>
      <c r="T91" s="358"/>
      <c r="AB91" s="359"/>
      <c r="AC91" s="362"/>
      <c r="AD91" s="362"/>
      <c r="AE91" s="362"/>
      <c r="AF91" s="362"/>
      <c r="AG91" s="362"/>
      <c r="AH91" s="362"/>
      <c r="AI91" s="362"/>
      <c r="AJ91" s="362"/>
      <c r="AK91" s="362"/>
      <c r="AL91" s="362"/>
      <c r="AM91" s="363"/>
      <c r="AN91" s="363"/>
      <c r="AO91" s="363"/>
      <c r="AP91" s="363"/>
      <c r="AQ91" s="363"/>
      <c r="AR91" s="363"/>
      <c r="AS91" s="363"/>
      <c r="AT91" s="363"/>
    </row>
    <row r="92" spans="1:46" ht="21" customHeight="1" x14ac:dyDescent="0.15">
      <c r="A92" s="354"/>
      <c r="J92" s="361"/>
      <c r="K92" s="361"/>
      <c r="L92" s="361"/>
      <c r="M92" s="361"/>
      <c r="N92" s="361"/>
      <c r="O92" s="361"/>
      <c r="P92" s="357"/>
      <c r="Q92" s="361"/>
      <c r="R92" s="361"/>
      <c r="S92" s="361"/>
      <c r="T92" s="358"/>
      <c r="AB92" s="359"/>
      <c r="AC92" s="362"/>
      <c r="AD92" s="362"/>
      <c r="AE92" s="362"/>
      <c r="AF92" s="362"/>
      <c r="AG92" s="362"/>
      <c r="AH92" s="362"/>
      <c r="AI92" s="362"/>
      <c r="AJ92" s="362"/>
      <c r="AK92" s="362"/>
      <c r="AL92" s="362"/>
      <c r="AM92" s="363"/>
      <c r="AN92" s="363"/>
      <c r="AO92" s="363"/>
      <c r="AP92" s="363"/>
      <c r="AQ92" s="363"/>
      <c r="AR92" s="363"/>
      <c r="AS92" s="363"/>
      <c r="AT92" s="363"/>
    </row>
    <row r="93" spans="1:46" ht="21" customHeight="1" x14ac:dyDescent="0.15">
      <c r="A93" s="354"/>
      <c r="J93" s="361"/>
      <c r="K93" s="361"/>
      <c r="L93" s="361"/>
      <c r="M93" s="361"/>
      <c r="N93" s="361"/>
      <c r="O93" s="361"/>
      <c r="P93" s="357"/>
      <c r="Q93" s="361"/>
      <c r="R93" s="361"/>
      <c r="S93" s="361"/>
      <c r="T93" s="358"/>
      <c r="AB93" s="359"/>
      <c r="AC93" s="362"/>
      <c r="AD93" s="362"/>
      <c r="AE93" s="362"/>
      <c r="AF93" s="362"/>
      <c r="AG93" s="362"/>
      <c r="AH93" s="362"/>
      <c r="AI93" s="362"/>
      <c r="AJ93" s="362"/>
      <c r="AK93" s="362"/>
      <c r="AL93" s="362"/>
      <c r="AM93" s="363"/>
      <c r="AN93" s="363"/>
      <c r="AO93" s="363"/>
      <c r="AP93" s="363"/>
      <c r="AQ93" s="363"/>
      <c r="AR93" s="363"/>
      <c r="AS93" s="363"/>
      <c r="AT93" s="363"/>
    </row>
    <row r="94" spans="1:46" ht="21" customHeight="1" x14ac:dyDescent="0.15">
      <c r="A94" s="354"/>
      <c r="J94" s="361"/>
      <c r="K94" s="361"/>
      <c r="L94" s="361"/>
      <c r="M94" s="361"/>
      <c r="N94" s="361"/>
      <c r="O94" s="361"/>
      <c r="P94" s="357"/>
      <c r="Q94" s="361"/>
      <c r="R94" s="361"/>
      <c r="S94" s="361"/>
      <c r="T94" s="358"/>
      <c r="AB94" s="359"/>
      <c r="AC94" s="362"/>
      <c r="AD94" s="362"/>
      <c r="AE94" s="362"/>
      <c r="AF94" s="362"/>
      <c r="AG94" s="362"/>
      <c r="AH94" s="362"/>
      <c r="AI94" s="362"/>
      <c r="AJ94" s="362"/>
      <c r="AK94" s="362"/>
      <c r="AL94" s="362"/>
      <c r="AM94" s="363"/>
      <c r="AN94" s="363"/>
      <c r="AO94" s="363"/>
      <c r="AP94" s="363"/>
      <c r="AQ94" s="363"/>
      <c r="AR94" s="363"/>
      <c r="AS94" s="363"/>
      <c r="AT94" s="363"/>
    </row>
    <row r="95" spans="1:46" ht="21" customHeight="1" x14ac:dyDescent="0.15">
      <c r="A95" s="354"/>
      <c r="J95" s="361"/>
      <c r="K95" s="361"/>
      <c r="L95" s="361"/>
      <c r="M95" s="361"/>
      <c r="N95" s="361"/>
      <c r="O95" s="361"/>
      <c r="P95" s="357"/>
      <c r="Q95" s="361"/>
      <c r="R95" s="361"/>
      <c r="S95" s="361"/>
      <c r="T95" s="361"/>
      <c r="AB95" s="359"/>
      <c r="AC95" s="362"/>
      <c r="AD95" s="362"/>
      <c r="AE95" s="362"/>
      <c r="AF95" s="362"/>
      <c r="AG95" s="362"/>
      <c r="AH95" s="362"/>
      <c r="AI95" s="362"/>
      <c r="AJ95" s="362"/>
      <c r="AK95" s="362"/>
      <c r="AL95" s="362"/>
      <c r="AM95" s="362"/>
      <c r="AN95" s="362"/>
      <c r="AO95" s="362"/>
      <c r="AP95" s="362"/>
      <c r="AQ95" s="362"/>
      <c r="AR95" s="362"/>
      <c r="AS95" s="362"/>
      <c r="AT95" s="362"/>
    </row>
    <row r="96" spans="1:46" ht="21" customHeight="1" x14ac:dyDescent="0.15">
      <c r="A96" s="354"/>
      <c r="J96" s="361"/>
      <c r="K96" s="361"/>
      <c r="L96" s="361"/>
      <c r="M96" s="361"/>
      <c r="N96" s="361"/>
      <c r="O96" s="361"/>
      <c r="P96" s="357"/>
      <c r="Q96" s="361"/>
      <c r="R96" s="361"/>
      <c r="S96" s="361"/>
      <c r="T96" s="358"/>
      <c r="AB96" s="359"/>
      <c r="AC96" s="362"/>
      <c r="AD96" s="362"/>
      <c r="AE96" s="362"/>
      <c r="AF96" s="362"/>
      <c r="AG96" s="362"/>
      <c r="AH96" s="362"/>
      <c r="AI96" s="362"/>
      <c r="AJ96" s="362"/>
      <c r="AK96" s="362"/>
      <c r="AL96" s="362"/>
      <c r="AM96" s="363"/>
      <c r="AN96" s="363"/>
      <c r="AO96" s="363"/>
      <c r="AP96" s="363"/>
      <c r="AQ96" s="363"/>
      <c r="AR96" s="363"/>
      <c r="AS96" s="363"/>
      <c r="AT96" s="363"/>
    </row>
    <row r="97" spans="1:46" ht="21" customHeight="1" x14ac:dyDescent="0.15">
      <c r="A97" s="354"/>
      <c r="J97" s="361"/>
      <c r="K97" s="361"/>
      <c r="L97" s="361"/>
      <c r="M97" s="361"/>
      <c r="N97" s="361"/>
      <c r="O97" s="361"/>
      <c r="P97" s="357"/>
      <c r="Q97" s="361"/>
      <c r="R97" s="361"/>
      <c r="S97" s="361"/>
      <c r="T97" s="361"/>
      <c r="AB97" s="359"/>
      <c r="AC97" s="362"/>
      <c r="AD97" s="362"/>
      <c r="AE97" s="362"/>
      <c r="AF97" s="362"/>
      <c r="AG97" s="362"/>
      <c r="AH97" s="362"/>
      <c r="AI97" s="362"/>
      <c r="AJ97" s="362"/>
      <c r="AK97" s="362"/>
      <c r="AL97" s="362"/>
      <c r="AM97" s="362"/>
      <c r="AN97" s="362"/>
      <c r="AO97" s="362"/>
      <c r="AP97" s="362"/>
      <c r="AQ97" s="362"/>
      <c r="AR97" s="362"/>
      <c r="AS97" s="362"/>
      <c r="AT97" s="362"/>
    </row>
    <row r="98" spans="1:46" ht="21" customHeight="1" x14ac:dyDescent="0.15">
      <c r="A98" s="354"/>
      <c r="J98" s="361"/>
      <c r="K98" s="361"/>
      <c r="L98" s="361"/>
      <c r="M98" s="361"/>
      <c r="N98" s="361"/>
      <c r="O98" s="361"/>
      <c r="P98" s="357"/>
      <c r="Q98" s="361"/>
      <c r="R98" s="361"/>
      <c r="S98" s="361"/>
      <c r="T98" s="361"/>
      <c r="AB98" s="359"/>
      <c r="AC98" s="362"/>
      <c r="AD98" s="362"/>
      <c r="AE98" s="362"/>
      <c r="AF98" s="362"/>
      <c r="AG98" s="362"/>
      <c r="AH98" s="362"/>
      <c r="AI98" s="362"/>
      <c r="AJ98" s="362"/>
      <c r="AK98" s="362"/>
      <c r="AL98" s="362"/>
      <c r="AM98" s="362"/>
      <c r="AN98" s="362"/>
      <c r="AO98" s="362"/>
      <c r="AP98" s="362"/>
      <c r="AQ98" s="362"/>
      <c r="AR98" s="362"/>
      <c r="AS98" s="362"/>
      <c r="AT98" s="362"/>
    </row>
    <row r="99" spans="1:46" ht="21" customHeight="1" x14ac:dyDescent="0.15">
      <c r="A99" s="354"/>
      <c r="J99" s="361"/>
      <c r="K99" s="361"/>
      <c r="L99" s="361"/>
      <c r="M99" s="361"/>
      <c r="N99" s="361"/>
      <c r="O99" s="361"/>
      <c r="P99" s="357"/>
      <c r="Q99" s="361"/>
      <c r="R99" s="361"/>
      <c r="S99" s="361"/>
      <c r="T99" s="361"/>
      <c r="AB99" s="359"/>
      <c r="AC99" s="362"/>
      <c r="AD99" s="362"/>
      <c r="AE99" s="362"/>
      <c r="AF99" s="362"/>
      <c r="AG99" s="362"/>
      <c r="AH99" s="362"/>
      <c r="AI99" s="362"/>
      <c r="AJ99" s="362"/>
      <c r="AK99" s="362"/>
      <c r="AL99" s="362"/>
      <c r="AM99" s="362"/>
      <c r="AN99" s="362"/>
      <c r="AO99" s="362"/>
      <c r="AP99" s="362"/>
      <c r="AQ99" s="362"/>
      <c r="AR99" s="362"/>
      <c r="AS99" s="362"/>
      <c r="AT99" s="362"/>
    </row>
    <row r="100" spans="1:46" ht="21" customHeight="1" x14ac:dyDescent="0.15">
      <c r="A100" s="354"/>
      <c r="J100" s="361"/>
      <c r="K100" s="361"/>
      <c r="L100" s="361"/>
      <c r="M100" s="361"/>
      <c r="N100" s="361"/>
      <c r="O100" s="361"/>
      <c r="P100" s="357"/>
      <c r="Q100" s="361"/>
      <c r="R100" s="361"/>
      <c r="S100" s="361"/>
      <c r="T100" s="361"/>
      <c r="AB100" s="359"/>
      <c r="AC100" s="362"/>
      <c r="AD100" s="362"/>
      <c r="AE100" s="362"/>
      <c r="AF100" s="362"/>
      <c r="AG100" s="362"/>
      <c r="AH100" s="362"/>
      <c r="AI100" s="362"/>
      <c r="AJ100" s="362"/>
      <c r="AK100" s="362"/>
      <c r="AL100" s="362"/>
      <c r="AM100" s="362"/>
      <c r="AN100" s="362"/>
      <c r="AO100" s="362"/>
      <c r="AP100" s="362"/>
      <c r="AQ100" s="362"/>
      <c r="AR100" s="362"/>
      <c r="AS100" s="362"/>
      <c r="AT100" s="362"/>
    </row>
    <row r="101" spans="1:46" ht="21" customHeight="1" x14ac:dyDescent="0.15">
      <c r="A101" s="354"/>
      <c r="J101" s="361"/>
      <c r="K101" s="361"/>
      <c r="L101" s="361"/>
      <c r="M101" s="361"/>
      <c r="N101" s="361"/>
      <c r="O101" s="361"/>
      <c r="P101" s="357"/>
      <c r="Q101" s="361"/>
      <c r="R101" s="361"/>
      <c r="S101" s="361"/>
      <c r="T101" s="361"/>
      <c r="AB101" s="359"/>
      <c r="AC101" s="362"/>
      <c r="AD101" s="362"/>
      <c r="AE101" s="362"/>
      <c r="AF101" s="362"/>
      <c r="AG101" s="362"/>
      <c r="AH101" s="362"/>
      <c r="AI101" s="362"/>
      <c r="AJ101" s="362"/>
      <c r="AK101" s="362"/>
      <c r="AL101" s="362"/>
      <c r="AM101" s="362"/>
      <c r="AN101" s="362"/>
      <c r="AO101" s="362"/>
      <c r="AP101" s="362"/>
      <c r="AQ101" s="362"/>
      <c r="AR101" s="362"/>
      <c r="AS101" s="362"/>
      <c r="AT101" s="362"/>
    </row>
    <row r="102" spans="1:46" ht="21" customHeight="1" x14ac:dyDescent="0.15">
      <c r="A102" s="354"/>
      <c r="J102" s="361"/>
      <c r="K102" s="361"/>
      <c r="L102" s="361"/>
      <c r="M102" s="361"/>
      <c r="N102" s="361"/>
      <c r="O102" s="361"/>
      <c r="P102" s="357"/>
      <c r="Q102" s="361"/>
      <c r="R102" s="361"/>
      <c r="S102" s="361"/>
      <c r="T102" s="361"/>
      <c r="Y102" s="366"/>
      <c r="Z102" s="366"/>
      <c r="AB102" s="359"/>
      <c r="AC102" s="362"/>
      <c r="AD102" s="362"/>
      <c r="AE102" s="362"/>
      <c r="AF102" s="362"/>
      <c r="AG102" s="362"/>
      <c r="AH102" s="362"/>
      <c r="AI102" s="362"/>
      <c r="AJ102" s="362"/>
      <c r="AK102" s="362"/>
      <c r="AL102" s="362"/>
      <c r="AM102" s="362"/>
      <c r="AN102" s="362"/>
      <c r="AO102" s="362"/>
      <c r="AP102" s="362"/>
      <c r="AQ102" s="362"/>
      <c r="AR102" s="362"/>
      <c r="AS102" s="362"/>
      <c r="AT102" s="362"/>
    </row>
    <row r="103" spans="1:46" ht="21" customHeight="1" x14ac:dyDescent="0.15">
      <c r="A103" s="354"/>
      <c r="J103" s="361"/>
      <c r="K103" s="361"/>
      <c r="L103" s="361"/>
      <c r="M103" s="361"/>
      <c r="N103" s="361"/>
      <c r="O103" s="361"/>
      <c r="P103" s="357"/>
      <c r="Q103" s="361"/>
      <c r="R103" s="361"/>
      <c r="S103" s="361"/>
      <c r="T103" s="358"/>
      <c r="AB103" s="359"/>
      <c r="AC103" s="362"/>
      <c r="AD103" s="362"/>
      <c r="AE103" s="362"/>
      <c r="AF103" s="362"/>
      <c r="AG103" s="362"/>
      <c r="AH103" s="362"/>
      <c r="AI103" s="362"/>
      <c r="AJ103" s="362"/>
      <c r="AK103" s="362"/>
      <c r="AL103" s="362"/>
      <c r="AM103" s="363"/>
      <c r="AN103" s="363"/>
      <c r="AO103" s="363"/>
      <c r="AP103" s="363"/>
      <c r="AQ103" s="363"/>
      <c r="AR103" s="363"/>
      <c r="AS103" s="363"/>
      <c r="AT103" s="363"/>
    </row>
    <row r="104" spans="1:46" ht="21" customHeight="1" x14ac:dyDescent="0.15">
      <c r="A104" s="354"/>
      <c r="J104" s="361"/>
      <c r="K104" s="361"/>
      <c r="L104" s="361"/>
      <c r="M104" s="361"/>
      <c r="N104" s="361"/>
      <c r="O104" s="361"/>
      <c r="P104" s="357"/>
      <c r="Q104" s="361"/>
      <c r="R104" s="361"/>
      <c r="S104" s="361"/>
      <c r="T104" s="358"/>
      <c r="AB104" s="359"/>
      <c r="AC104" s="362"/>
      <c r="AD104" s="362"/>
      <c r="AE104" s="362"/>
      <c r="AF104" s="362"/>
      <c r="AG104" s="362"/>
      <c r="AH104" s="362"/>
      <c r="AI104" s="362"/>
      <c r="AJ104" s="362"/>
      <c r="AK104" s="362"/>
      <c r="AL104" s="362"/>
      <c r="AM104" s="363"/>
      <c r="AN104" s="363"/>
      <c r="AO104" s="363"/>
      <c r="AP104" s="363"/>
      <c r="AQ104" s="363"/>
      <c r="AR104" s="363"/>
      <c r="AS104" s="363"/>
      <c r="AT104" s="363"/>
    </row>
    <row r="105" spans="1:46" ht="21" customHeight="1" x14ac:dyDescent="0.15">
      <c r="A105" s="354"/>
      <c r="J105" s="361"/>
      <c r="K105" s="361"/>
      <c r="L105" s="361"/>
      <c r="M105" s="361"/>
      <c r="N105" s="361"/>
      <c r="O105" s="361"/>
      <c r="P105" s="357"/>
      <c r="Q105" s="361"/>
      <c r="R105" s="361"/>
      <c r="S105" s="361"/>
      <c r="T105" s="361"/>
      <c r="AB105" s="359"/>
      <c r="AC105" s="362"/>
      <c r="AD105" s="362"/>
      <c r="AE105" s="362"/>
      <c r="AF105" s="362"/>
      <c r="AG105" s="362"/>
      <c r="AH105" s="362"/>
      <c r="AI105" s="362"/>
      <c r="AJ105" s="362"/>
      <c r="AK105" s="362"/>
      <c r="AL105" s="362"/>
      <c r="AM105" s="362"/>
      <c r="AN105" s="362"/>
      <c r="AO105" s="362"/>
      <c r="AP105" s="362"/>
      <c r="AQ105" s="362"/>
      <c r="AR105" s="362"/>
      <c r="AS105" s="362"/>
      <c r="AT105" s="362"/>
    </row>
    <row r="106" spans="1:46" ht="21" customHeight="1" x14ac:dyDescent="0.15">
      <c r="A106" s="354"/>
      <c r="J106" s="361"/>
      <c r="K106" s="361"/>
      <c r="L106" s="361"/>
      <c r="M106" s="361"/>
      <c r="N106" s="361"/>
      <c r="O106" s="361"/>
      <c r="P106" s="357"/>
      <c r="Q106" s="361"/>
      <c r="R106" s="361"/>
      <c r="S106" s="361"/>
      <c r="T106" s="358"/>
      <c r="AB106" s="359"/>
      <c r="AC106" s="362"/>
      <c r="AD106" s="362"/>
      <c r="AE106" s="362"/>
      <c r="AF106" s="362"/>
      <c r="AG106" s="362"/>
      <c r="AH106" s="362"/>
      <c r="AI106" s="362"/>
      <c r="AJ106" s="362"/>
      <c r="AK106" s="362"/>
      <c r="AL106" s="362"/>
      <c r="AM106" s="363"/>
      <c r="AN106" s="363"/>
      <c r="AO106" s="363"/>
      <c r="AP106" s="363"/>
      <c r="AQ106" s="363"/>
      <c r="AR106" s="363"/>
      <c r="AS106" s="363"/>
      <c r="AT106" s="363"/>
    </row>
    <row r="107" spans="1:46" ht="21" customHeight="1" x14ac:dyDescent="0.15">
      <c r="A107" s="354"/>
      <c r="B107" s="355"/>
      <c r="C107" s="355"/>
      <c r="D107" s="355"/>
      <c r="E107" s="355"/>
      <c r="F107" s="355"/>
      <c r="J107" s="361"/>
      <c r="K107" s="361"/>
      <c r="L107" s="361"/>
      <c r="M107" s="361"/>
      <c r="N107" s="361"/>
      <c r="O107" s="361"/>
      <c r="P107" s="357"/>
      <c r="Q107" s="361"/>
      <c r="R107" s="361"/>
      <c r="S107" s="361"/>
      <c r="T107" s="361"/>
      <c r="AB107" s="359"/>
      <c r="AC107" s="362"/>
      <c r="AD107" s="362"/>
      <c r="AE107" s="362"/>
      <c r="AF107" s="362"/>
      <c r="AG107" s="362"/>
      <c r="AH107" s="362"/>
      <c r="AI107" s="362"/>
      <c r="AJ107" s="362"/>
      <c r="AK107" s="362"/>
      <c r="AL107" s="362"/>
      <c r="AM107" s="362"/>
      <c r="AN107" s="362"/>
      <c r="AO107" s="362"/>
      <c r="AP107" s="362"/>
      <c r="AQ107" s="362"/>
      <c r="AR107" s="362"/>
      <c r="AS107" s="362"/>
      <c r="AT107" s="362"/>
    </row>
    <row r="108" spans="1:46" ht="21" customHeight="1" x14ac:dyDescent="0.15">
      <c r="A108" s="354"/>
      <c r="B108" s="355"/>
      <c r="C108" s="355"/>
      <c r="D108" s="355"/>
      <c r="E108" s="355"/>
      <c r="F108" s="355"/>
      <c r="J108" s="361"/>
      <c r="K108" s="361"/>
      <c r="L108" s="361"/>
      <c r="M108" s="361"/>
      <c r="N108" s="361"/>
      <c r="O108" s="361"/>
      <c r="P108" s="357"/>
      <c r="Q108" s="361"/>
      <c r="R108" s="361"/>
      <c r="S108" s="361"/>
      <c r="T108" s="361"/>
      <c r="AB108" s="359"/>
      <c r="AC108" s="362"/>
      <c r="AD108" s="362"/>
      <c r="AE108" s="362"/>
      <c r="AF108" s="362"/>
      <c r="AG108" s="362"/>
      <c r="AH108" s="362"/>
      <c r="AI108" s="362"/>
      <c r="AJ108" s="362"/>
      <c r="AK108" s="362"/>
      <c r="AL108" s="362"/>
      <c r="AM108" s="362"/>
      <c r="AN108" s="362"/>
      <c r="AO108" s="362"/>
      <c r="AP108" s="362"/>
      <c r="AQ108" s="362"/>
      <c r="AR108" s="362"/>
      <c r="AS108" s="362"/>
      <c r="AT108" s="362"/>
    </row>
    <row r="109" spans="1:46" ht="21" customHeight="1" x14ac:dyDescent="0.15">
      <c r="A109" s="354"/>
      <c r="J109" s="361"/>
      <c r="K109" s="361"/>
      <c r="L109" s="361"/>
      <c r="M109" s="361"/>
      <c r="N109" s="361"/>
      <c r="O109" s="361"/>
      <c r="P109" s="357"/>
      <c r="Q109" s="361"/>
      <c r="R109" s="361"/>
      <c r="S109" s="361"/>
      <c r="T109" s="358"/>
      <c r="AB109" s="359"/>
      <c r="AC109" s="362"/>
      <c r="AD109" s="362"/>
      <c r="AE109" s="362"/>
      <c r="AF109" s="362"/>
      <c r="AG109" s="362"/>
      <c r="AH109" s="362"/>
      <c r="AI109" s="362"/>
      <c r="AJ109" s="362"/>
      <c r="AK109" s="362"/>
      <c r="AL109" s="362"/>
      <c r="AM109" s="363"/>
      <c r="AN109" s="363"/>
      <c r="AO109" s="363"/>
      <c r="AP109" s="363"/>
      <c r="AQ109" s="363"/>
      <c r="AR109" s="363"/>
      <c r="AS109" s="363"/>
      <c r="AT109" s="363"/>
    </row>
    <row r="110" spans="1:46" ht="21" customHeight="1" x14ac:dyDescent="0.15">
      <c r="A110" s="354"/>
      <c r="J110" s="361"/>
      <c r="K110" s="361"/>
      <c r="L110" s="361"/>
      <c r="M110" s="361"/>
      <c r="N110" s="361"/>
      <c r="O110" s="361"/>
      <c r="P110" s="357"/>
      <c r="Q110" s="361"/>
      <c r="R110" s="361"/>
      <c r="S110" s="361"/>
      <c r="T110" s="358"/>
      <c r="AB110" s="359"/>
      <c r="AC110" s="362"/>
      <c r="AD110" s="362"/>
      <c r="AE110" s="362"/>
      <c r="AF110" s="362"/>
      <c r="AG110" s="362"/>
      <c r="AH110" s="362"/>
      <c r="AI110" s="362"/>
      <c r="AJ110" s="362"/>
      <c r="AK110" s="362"/>
      <c r="AL110" s="362"/>
      <c r="AM110" s="363"/>
      <c r="AN110" s="363"/>
      <c r="AO110" s="363"/>
      <c r="AP110" s="363"/>
      <c r="AQ110" s="363"/>
      <c r="AR110" s="363"/>
      <c r="AS110" s="363"/>
      <c r="AT110" s="363"/>
    </row>
    <row r="111" spans="1:46" ht="21" customHeight="1" x14ac:dyDescent="0.15">
      <c r="A111" s="354"/>
      <c r="J111" s="361"/>
      <c r="K111" s="361"/>
      <c r="L111" s="361"/>
      <c r="M111" s="361"/>
      <c r="N111" s="361"/>
      <c r="O111" s="361"/>
      <c r="P111" s="357"/>
      <c r="Q111" s="361"/>
      <c r="R111" s="361"/>
      <c r="S111" s="361"/>
      <c r="T111" s="358"/>
      <c r="AB111" s="359"/>
      <c r="AC111" s="362"/>
      <c r="AD111" s="362"/>
      <c r="AE111" s="362"/>
      <c r="AF111" s="362"/>
      <c r="AG111" s="362"/>
      <c r="AH111" s="362"/>
      <c r="AI111" s="362"/>
      <c r="AJ111" s="362"/>
      <c r="AK111" s="362"/>
      <c r="AL111" s="362"/>
      <c r="AM111" s="363"/>
      <c r="AN111" s="363"/>
      <c r="AO111" s="363"/>
      <c r="AP111" s="363"/>
      <c r="AQ111" s="363"/>
      <c r="AR111" s="363"/>
      <c r="AS111" s="363"/>
      <c r="AT111" s="363"/>
    </row>
    <row r="112" spans="1:46" ht="21" customHeight="1" x14ac:dyDescent="0.15">
      <c r="A112" s="354"/>
      <c r="J112" s="361"/>
      <c r="K112" s="361"/>
      <c r="L112" s="361"/>
      <c r="M112" s="361"/>
      <c r="N112" s="361"/>
      <c r="O112" s="361"/>
      <c r="P112" s="357"/>
      <c r="Q112" s="361"/>
      <c r="R112" s="361"/>
      <c r="S112" s="361"/>
      <c r="T112" s="358"/>
      <c r="AB112" s="359"/>
      <c r="AC112" s="362"/>
      <c r="AD112" s="362"/>
      <c r="AE112" s="362"/>
      <c r="AF112" s="362"/>
      <c r="AG112" s="362"/>
      <c r="AH112" s="362"/>
      <c r="AI112" s="362"/>
      <c r="AJ112" s="362"/>
      <c r="AK112" s="362"/>
      <c r="AL112" s="362"/>
      <c r="AM112" s="363"/>
      <c r="AN112" s="363"/>
      <c r="AO112" s="363"/>
      <c r="AP112" s="363"/>
      <c r="AQ112" s="363"/>
      <c r="AR112" s="363"/>
      <c r="AS112" s="363"/>
      <c r="AT112" s="363"/>
    </row>
    <row r="113" spans="1:46" ht="21" customHeight="1" x14ac:dyDescent="0.15">
      <c r="A113" s="354"/>
      <c r="J113" s="361"/>
      <c r="K113" s="361"/>
      <c r="L113" s="361"/>
      <c r="M113" s="361"/>
      <c r="N113" s="361"/>
      <c r="O113" s="361"/>
      <c r="P113" s="357"/>
      <c r="Q113" s="361"/>
      <c r="R113" s="361"/>
      <c r="S113" s="361"/>
      <c r="T113" s="361"/>
      <c r="AB113" s="359"/>
      <c r="AC113" s="362"/>
      <c r="AD113" s="362"/>
      <c r="AE113" s="362"/>
      <c r="AF113" s="362"/>
      <c r="AG113" s="362"/>
      <c r="AH113" s="362"/>
      <c r="AI113" s="362"/>
      <c r="AJ113" s="362"/>
      <c r="AK113" s="362"/>
      <c r="AL113" s="362"/>
      <c r="AM113" s="362"/>
      <c r="AN113" s="362"/>
      <c r="AO113" s="362"/>
      <c r="AP113" s="362"/>
      <c r="AQ113" s="362"/>
      <c r="AR113" s="362"/>
      <c r="AS113" s="362"/>
      <c r="AT113" s="362"/>
    </row>
    <row r="114" spans="1:46" ht="21" customHeight="1" x14ac:dyDescent="0.15">
      <c r="A114" s="354"/>
      <c r="J114" s="361"/>
      <c r="K114" s="361"/>
      <c r="L114" s="361"/>
      <c r="M114" s="361"/>
      <c r="N114" s="361"/>
      <c r="O114" s="361"/>
      <c r="P114" s="357"/>
      <c r="Q114" s="361"/>
      <c r="R114" s="361"/>
      <c r="S114" s="361"/>
      <c r="T114" s="361"/>
      <c r="AB114" s="359"/>
      <c r="AC114" s="362"/>
      <c r="AD114" s="362"/>
      <c r="AE114" s="362"/>
      <c r="AF114" s="362"/>
      <c r="AG114" s="362"/>
      <c r="AH114" s="362"/>
      <c r="AI114" s="362"/>
      <c r="AJ114" s="362"/>
      <c r="AK114" s="362"/>
      <c r="AL114" s="362"/>
      <c r="AM114" s="362"/>
      <c r="AN114" s="362"/>
      <c r="AO114" s="362"/>
      <c r="AP114" s="362"/>
      <c r="AQ114" s="362"/>
      <c r="AR114" s="362"/>
      <c r="AS114" s="362"/>
      <c r="AT114" s="362"/>
    </row>
    <row r="115" spans="1:46" ht="21" customHeight="1" x14ac:dyDescent="0.15">
      <c r="A115" s="354"/>
      <c r="J115" s="361"/>
      <c r="K115" s="361"/>
      <c r="L115" s="361"/>
      <c r="M115" s="361"/>
      <c r="N115" s="361"/>
      <c r="O115" s="361"/>
      <c r="P115" s="357"/>
      <c r="Q115" s="361"/>
      <c r="R115" s="361"/>
      <c r="S115" s="361"/>
      <c r="T115" s="361"/>
      <c r="AB115" s="359"/>
      <c r="AC115" s="362"/>
      <c r="AD115" s="362"/>
      <c r="AE115" s="362"/>
      <c r="AF115" s="362"/>
      <c r="AG115" s="362"/>
      <c r="AH115" s="362"/>
      <c r="AI115" s="362"/>
      <c r="AJ115" s="362"/>
      <c r="AK115" s="362"/>
      <c r="AL115" s="362"/>
      <c r="AM115" s="362"/>
      <c r="AN115" s="362"/>
      <c r="AO115" s="362"/>
      <c r="AP115" s="362"/>
      <c r="AQ115" s="362"/>
      <c r="AR115" s="362"/>
      <c r="AS115" s="362"/>
      <c r="AT115" s="362"/>
    </row>
    <row r="116" spans="1:46" ht="21" customHeight="1" x14ac:dyDescent="0.15">
      <c r="A116" s="354"/>
      <c r="J116" s="361"/>
      <c r="K116" s="361"/>
      <c r="L116" s="361"/>
      <c r="M116" s="361"/>
      <c r="N116" s="361"/>
      <c r="O116" s="361"/>
      <c r="P116" s="357"/>
      <c r="Q116" s="361"/>
      <c r="R116" s="361"/>
      <c r="S116" s="361"/>
      <c r="T116" s="361"/>
      <c r="AB116" s="359"/>
      <c r="AC116" s="362"/>
      <c r="AD116" s="362"/>
      <c r="AE116" s="362"/>
      <c r="AF116" s="362"/>
      <c r="AG116" s="362"/>
      <c r="AH116" s="362"/>
      <c r="AI116" s="362"/>
      <c r="AJ116" s="362"/>
      <c r="AK116" s="362"/>
      <c r="AL116" s="362"/>
      <c r="AM116" s="362"/>
      <c r="AN116" s="362"/>
      <c r="AO116" s="362"/>
      <c r="AP116" s="362"/>
      <c r="AQ116" s="362"/>
      <c r="AR116" s="362"/>
      <c r="AS116" s="362"/>
      <c r="AT116" s="362"/>
    </row>
    <row r="117" spans="1:46" ht="21" customHeight="1" x14ac:dyDescent="0.15">
      <c r="A117" s="354"/>
      <c r="J117" s="361"/>
      <c r="K117" s="361"/>
      <c r="L117" s="361"/>
      <c r="M117" s="361"/>
      <c r="N117" s="361"/>
      <c r="O117" s="361"/>
      <c r="P117" s="357"/>
      <c r="Q117" s="361"/>
      <c r="R117" s="361"/>
      <c r="S117" s="361"/>
      <c r="T117" s="361"/>
      <c r="AB117" s="359"/>
      <c r="AC117" s="362"/>
      <c r="AD117" s="362"/>
      <c r="AE117" s="362"/>
      <c r="AF117" s="362"/>
      <c r="AG117" s="362"/>
      <c r="AH117" s="362"/>
      <c r="AI117" s="362"/>
      <c r="AJ117" s="362"/>
      <c r="AK117" s="362"/>
      <c r="AL117" s="362"/>
      <c r="AM117" s="362"/>
      <c r="AN117" s="362"/>
      <c r="AO117" s="362"/>
      <c r="AP117" s="362"/>
      <c r="AQ117" s="362"/>
      <c r="AR117" s="362"/>
      <c r="AS117" s="362"/>
      <c r="AT117" s="362"/>
    </row>
    <row r="118" spans="1:46" ht="21" customHeight="1" x14ac:dyDescent="0.15">
      <c r="A118" s="354"/>
      <c r="J118" s="361"/>
      <c r="K118" s="361"/>
      <c r="L118" s="361"/>
      <c r="M118" s="361"/>
      <c r="N118" s="361"/>
      <c r="O118" s="361"/>
      <c r="P118" s="357"/>
      <c r="Q118" s="361"/>
      <c r="R118" s="361"/>
      <c r="S118" s="361"/>
      <c r="T118" s="361"/>
      <c r="AB118" s="359"/>
      <c r="AC118" s="362"/>
      <c r="AD118" s="362"/>
      <c r="AE118" s="362"/>
      <c r="AF118" s="362"/>
      <c r="AG118" s="362"/>
      <c r="AH118" s="362"/>
      <c r="AI118" s="362"/>
      <c r="AJ118" s="362"/>
      <c r="AK118" s="362"/>
      <c r="AL118" s="362"/>
      <c r="AM118" s="362"/>
      <c r="AN118" s="362"/>
      <c r="AO118" s="362"/>
      <c r="AP118" s="362"/>
      <c r="AQ118" s="362"/>
      <c r="AR118" s="362"/>
      <c r="AS118" s="362"/>
      <c r="AT118" s="362"/>
    </row>
    <row r="119" spans="1:46" ht="21" customHeight="1" x14ac:dyDescent="0.15">
      <c r="A119" s="354"/>
      <c r="J119" s="361"/>
      <c r="K119" s="361"/>
      <c r="L119" s="361"/>
      <c r="M119" s="361"/>
      <c r="N119" s="361"/>
      <c r="O119" s="361"/>
      <c r="P119" s="357"/>
      <c r="Q119" s="361"/>
      <c r="R119" s="361"/>
      <c r="S119" s="361"/>
      <c r="T119" s="361"/>
      <c r="AB119" s="359"/>
      <c r="AC119" s="362"/>
      <c r="AD119" s="362"/>
      <c r="AE119" s="362"/>
      <c r="AF119" s="362"/>
      <c r="AG119" s="362"/>
      <c r="AH119" s="362"/>
      <c r="AI119" s="362"/>
      <c r="AJ119" s="362"/>
      <c r="AK119" s="362"/>
      <c r="AL119" s="362"/>
      <c r="AM119" s="362"/>
      <c r="AN119" s="362"/>
      <c r="AO119" s="362"/>
      <c r="AP119" s="362"/>
      <c r="AQ119" s="362"/>
      <c r="AR119" s="362"/>
      <c r="AS119" s="362"/>
      <c r="AT119" s="362"/>
    </row>
    <row r="120" spans="1:46" ht="21" customHeight="1" x14ac:dyDescent="0.15">
      <c r="A120" s="354"/>
      <c r="J120" s="361"/>
      <c r="K120" s="361"/>
      <c r="L120" s="361"/>
      <c r="M120" s="361"/>
      <c r="N120" s="361"/>
      <c r="O120" s="361"/>
      <c r="P120" s="357"/>
      <c r="Q120" s="361"/>
      <c r="R120" s="361"/>
      <c r="S120" s="361"/>
      <c r="T120" s="361"/>
      <c r="AB120" s="359"/>
      <c r="AC120" s="362"/>
      <c r="AD120" s="362"/>
      <c r="AE120" s="362"/>
      <c r="AF120" s="362"/>
      <c r="AG120" s="362"/>
      <c r="AH120" s="362"/>
      <c r="AI120" s="362"/>
      <c r="AJ120" s="362"/>
      <c r="AK120" s="362"/>
      <c r="AL120" s="362"/>
      <c r="AM120" s="362"/>
      <c r="AN120" s="362"/>
      <c r="AO120" s="362"/>
      <c r="AP120" s="362"/>
      <c r="AQ120" s="362"/>
      <c r="AR120" s="362"/>
      <c r="AS120" s="362"/>
      <c r="AT120" s="362"/>
    </row>
    <row r="121" spans="1:46" ht="21" customHeight="1" x14ac:dyDescent="0.15">
      <c r="A121" s="354"/>
      <c r="J121" s="361"/>
      <c r="K121" s="361"/>
      <c r="L121" s="361"/>
      <c r="M121" s="361"/>
      <c r="N121" s="361"/>
      <c r="O121" s="361"/>
      <c r="P121" s="357"/>
      <c r="Q121" s="361"/>
      <c r="R121" s="361"/>
      <c r="S121" s="361"/>
      <c r="T121" s="358"/>
      <c r="AB121" s="359"/>
      <c r="AC121" s="362"/>
      <c r="AD121" s="362"/>
      <c r="AE121" s="362"/>
      <c r="AF121" s="362"/>
      <c r="AG121" s="362"/>
      <c r="AH121" s="362"/>
      <c r="AI121" s="362"/>
      <c r="AJ121" s="362"/>
      <c r="AK121" s="362"/>
      <c r="AL121" s="362"/>
      <c r="AM121" s="363"/>
      <c r="AN121" s="363"/>
      <c r="AO121" s="363"/>
      <c r="AP121" s="363"/>
      <c r="AQ121" s="363"/>
      <c r="AR121" s="363"/>
      <c r="AS121" s="363"/>
      <c r="AT121" s="363"/>
    </row>
    <row r="122" spans="1:46" ht="21" customHeight="1" x14ac:dyDescent="0.15">
      <c r="A122" s="354"/>
      <c r="J122" s="361"/>
      <c r="K122" s="361"/>
      <c r="L122" s="361"/>
      <c r="M122" s="361"/>
      <c r="N122" s="361"/>
      <c r="O122" s="361"/>
      <c r="P122" s="357"/>
      <c r="Q122" s="361"/>
      <c r="R122" s="361"/>
      <c r="S122" s="361"/>
      <c r="T122" s="361"/>
      <c r="AB122" s="359"/>
      <c r="AC122" s="362"/>
      <c r="AD122" s="362"/>
      <c r="AE122" s="362"/>
      <c r="AF122" s="362"/>
      <c r="AG122" s="362"/>
      <c r="AH122" s="362"/>
      <c r="AI122" s="362"/>
      <c r="AJ122" s="362"/>
      <c r="AK122" s="362"/>
      <c r="AL122" s="362"/>
      <c r="AM122" s="362"/>
      <c r="AN122" s="362"/>
      <c r="AO122" s="362"/>
      <c r="AP122" s="362"/>
      <c r="AQ122" s="362"/>
      <c r="AR122" s="362"/>
      <c r="AS122" s="362"/>
      <c r="AT122" s="362"/>
    </row>
    <row r="123" spans="1:46" ht="21" customHeight="1" x14ac:dyDescent="0.15">
      <c r="A123" s="354"/>
      <c r="J123" s="361"/>
      <c r="K123" s="361"/>
      <c r="L123" s="361"/>
      <c r="M123" s="361"/>
      <c r="N123" s="361"/>
      <c r="O123" s="361"/>
      <c r="P123" s="357"/>
      <c r="Q123" s="361"/>
      <c r="R123" s="361"/>
      <c r="S123" s="361"/>
      <c r="T123" s="358"/>
      <c r="AB123" s="359"/>
      <c r="AC123" s="362"/>
      <c r="AD123" s="362"/>
      <c r="AE123" s="362"/>
      <c r="AF123" s="362"/>
      <c r="AG123" s="362"/>
      <c r="AH123" s="362"/>
      <c r="AI123" s="362"/>
      <c r="AJ123" s="362"/>
      <c r="AK123" s="362"/>
      <c r="AL123" s="362"/>
      <c r="AM123" s="363"/>
      <c r="AN123" s="363"/>
      <c r="AO123" s="363"/>
      <c r="AP123" s="363"/>
      <c r="AQ123" s="363"/>
      <c r="AR123" s="363"/>
      <c r="AS123" s="363"/>
      <c r="AT123" s="363"/>
    </row>
    <row r="124" spans="1:46" ht="21" customHeight="1" x14ac:dyDescent="0.15">
      <c r="A124" s="354"/>
      <c r="J124" s="361"/>
      <c r="K124" s="361"/>
      <c r="L124" s="361"/>
      <c r="M124" s="361"/>
      <c r="N124" s="361"/>
      <c r="O124" s="361"/>
      <c r="P124" s="357"/>
      <c r="Q124" s="361"/>
      <c r="R124" s="361"/>
      <c r="S124" s="361"/>
      <c r="T124" s="358"/>
      <c r="AB124" s="359"/>
      <c r="AC124" s="362"/>
      <c r="AD124" s="362"/>
      <c r="AE124" s="362"/>
      <c r="AF124" s="362"/>
      <c r="AG124" s="362"/>
      <c r="AH124" s="362"/>
      <c r="AI124" s="362"/>
      <c r="AJ124" s="362"/>
      <c r="AK124" s="362"/>
      <c r="AL124" s="362"/>
      <c r="AM124" s="363"/>
      <c r="AN124" s="363"/>
      <c r="AO124" s="363"/>
      <c r="AP124" s="363"/>
      <c r="AQ124" s="363"/>
      <c r="AR124" s="363"/>
      <c r="AS124" s="363"/>
      <c r="AT124" s="363"/>
    </row>
    <row r="125" spans="1:46" ht="21" customHeight="1" x14ac:dyDescent="0.15">
      <c r="A125" s="354"/>
      <c r="J125" s="361"/>
      <c r="K125" s="361"/>
      <c r="L125" s="361"/>
      <c r="M125" s="361"/>
      <c r="N125" s="361"/>
      <c r="O125" s="361"/>
      <c r="P125" s="357"/>
      <c r="Q125" s="361"/>
      <c r="R125" s="361"/>
      <c r="S125" s="361"/>
      <c r="T125" s="358"/>
      <c r="AB125" s="359"/>
      <c r="AC125" s="362"/>
      <c r="AD125" s="362"/>
      <c r="AE125" s="362"/>
      <c r="AF125" s="362"/>
      <c r="AG125" s="362"/>
      <c r="AH125" s="362"/>
      <c r="AI125" s="362"/>
      <c r="AJ125" s="362"/>
      <c r="AK125" s="362"/>
      <c r="AL125" s="362"/>
      <c r="AM125" s="363"/>
      <c r="AN125" s="363"/>
      <c r="AO125" s="363"/>
      <c r="AP125" s="363"/>
      <c r="AQ125" s="363"/>
      <c r="AR125" s="363"/>
      <c r="AS125" s="363"/>
      <c r="AT125" s="363"/>
    </row>
    <row r="126" spans="1:46" ht="21" customHeight="1" x14ac:dyDescent="0.15">
      <c r="A126" s="354"/>
      <c r="J126" s="361"/>
      <c r="K126" s="361"/>
      <c r="L126" s="361"/>
      <c r="M126" s="361"/>
      <c r="N126" s="361"/>
      <c r="O126" s="361"/>
      <c r="P126" s="357"/>
      <c r="Q126" s="361"/>
      <c r="R126" s="361"/>
      <c r="S126" s="361"/>
      <c r="T126" s="358"/>
      <c r="AB126" s="359"/>
      <c r="AC126" s="362"/>
      <c r="AD126" s="362"/>
      <c r="AE126" s="362"/>
      <c r="AF126" s="362"/>
      <c r="AG126" s="362"/>
      <c r="AH126" s="362"/>
      <c r="AI126" s="362"/>
      <c r="AJ126" s="362"/>
      <c r="AK126" s="362"/>
      <c r="AL126" s="362"/>
      <c r="AM126" s="363"/>
      <c r="AN126" s="363"/>
      <c r="AO126" s="363"/>
      <c r="AP126" s="363"/>
      <c r="AQ126" s="363"/>
      <c r="AR126" s="363"/>
      <c r="AS126" s="363"/>
      <c r="AT126" s="363"/>
    </row>
    <row r="127" spans="1:46" ht="21" customHeight="1" x14ac:dyDescent="0.15">
      <c r="A127" s="354"/>
      <c r="J127" s="361"/>
      <c r="K127" s="361"/>
      <c r="L127" s="361"/>
      <c r="M127" s="361"/>
      <c r="N127" s="361"/>
      <c r="O127" s="361"/>
      <c r="P127" s="357"/>
      <c r="Q127" s="361"/>
      <c r="R127" s="361"/>
      <c r="S127" s="361"/>
      <c r="T127" s="361"/>
      <c r="U127" s="375"/>
      <c r="AB127" s="359"/>
      <c r="AC127" s="362"/>
      <c r="AD127" s="362"/>
      <c r="AE127" s="362"/>
      <c r="AF127" s="362"/>
      <c r="AG127" s="362"/>
      <c r="AH127" s="362"/>
      <c r="AI127" s="362"/>
      <c r="AJ127" s="362"/>
      <c r="AK127" s="362"/>
      <c r="AL127" s="362"/>
      <c r="AM127" s="362"/>
      <c r="AN127" s="362"/>
      <c r="AO127" s="362"/>
      <c r="AP127" s="362"/>
      <c r="AQ127" s="362"/>
      <c r="AR127" s="362"/>
      <c r="AS127" s="362"/>
      <c r="AT127" s="362"/>
    </row>
    <row r="128" spans="1:46" ht="21" customHeight="1" x14ac:dyDescent="0.15">
      <c r="A128" s="354"/>
      <c r="J128" s="361"/>
      <c r="K128" s="361"/>
      <c r="L128" s="361"/>
      <c r="M128" s="361"/>
      <c r="N128" s="361"/>
      <c r="O128" s="361"/>
      <c r="P128" s="357"/>
      <c r="Q128" s="361"/>
      <c r="R128" s="361"/>
      <c r="S128" s="361"/>
      <c r="T128" s="361"/>
      <c r="AB128" s="359"/>
      <c r="AC128" s="362"/>
      <c r="AD128" s="362"/>
      <c r="AE128" s="362"/>
      <c r="AF128" s="362"/>
      <c r="AG128" s="362"/>
      <c r="AH128" s="362"/>
      <c r="AI128" s="362"/>
      <c r="AJ128" s="362"/>
      <c r="AK128" s="362"/>
      <c r="AL128" s="362"/>
      <c r="AM128" s="362"/>
      <c r="AN128" s="362"/>
      <c r="AO128" s="362"/>
      <c r="AP128" s="362"/>
      <c r="AQ128" s="362"/>
      <c r="AR128" s="362"/>
      <c r="AS128" s="362"/>
      <c r="AT128" s="362"/>
    </row>
    <row r="129" spans="1:46" ht="21" customHeight="1" x14ac:dyDescent="0.15">
      <c r="A129" s="354"/>
      <c r="J129" s="361"/>
      <c r="K129" s="361"/>
      <c r="L129" s="361"/>
      <c r="M129" s="361"/>
      <c r="N129" s="361"/>
      <c r="O129" s="361"/>
      <c r="P129" s="357"/>
      <c r="Q129" s="361"/>
      <c r="R129" s="361"/>
      <c r="S129" s="361"/>
      <c r="T129" s="361"/>
      <c r="AB129" s="359"/>
      <c r="AC129" s="362"/>
      <c r="AD129" s="362"/>
      <c r="AE129" s="362"/>
      <c r="AF129" s="362"/>
      <c r="AG129" s="362"/>
      <c r="AH129" s="362"/>
      <c r="AI129" s="362"/>
      <c r="AJ129" s="362"/>
      <c r="AK129" s="362"/>
      <c r="AL129" s="362"/>
      <c r="AM129" s="362"/>
      <c r="AN129" s="362"/>
      <c r="AO129" s="362"/>
      <c r="AP129" s="362"/>
      <c r="AQ129" s="362"/>
      <c r="AR129" s="362"/>
      <c r="AS129" s="362"/>
      <c r="AT129" s="362"/>
    </row>
    <row r="130" spans="1:46" ht="21" customHeight="1" x14ac:dyDescent="0.15">
      <c r="A130" s="354"/>
      <c r="B130" s="359"/>
      <c r="C130" s="359"/>
      <c r="D130" s="359"/>
      <c r="E130" s="359"/>
      <c r="F130" s="359"/>
      <c r="G130" s="364"/>
      <c r="H130" s="364"/>
      <c r="I130" s="364"/>
      <c r="J130" s="361"/>
      <c r="K130" s="361"/>
      <c r="L130" s="361"/>
      <c r="M130" s="361"/>
      <c r="N130" s="361"/>
      <c r="O130" s="361"/>
      <c r="P130" s="357"/>
      <c r="Q130" s="361"/>
      <c r="R130" s="361"/>
      <c r="S130" s="361"/>
      <c r="T130" s="361"/>
      <c r="V130" s="374"/>
      <c r="X130" s="364"/>
      <c r="Y130" s="359"/>
      <c r="Z130" s="359"/>
      <c r="AA130" s="359"/>
      <c r="AB130" s="359"/>
      <c r="AC130" s="362"/>
      <c r="AD130" s="362"/>
      <c r="AE130" s="362"/>
      <c r="AF130" s="362"/>
      <c r="AG130" s="362"/>
      <c r="AH130" s="362"/>
      <c r="AI130" s="362"/>
      <c r="AJ130" s="362"/>
      <c r="AK130" s="362"/>
      <c r="AL130" s="362"/>
      <c r="AM130" s="362"/>
      <c r="AN130" s="362"/>
      <c r="AO130" s="362"/>
      <c r="AP130" s="362"/>
      <c r="AQ130" s="362"/>
      <c r="AR130" s="362"/>
      <c r="AS130" s="362"/>
      <c r="AT130" s="362"/>
    </row>
    <row r="131" spans="1:46" ht="21" customHeight="1" x14ac:dyDescent="0.15">
      <c r="A131" s="354"/>
      <c r="B131" s="359"/>
      <c r="C131" s="359"/>
      <c r="D131" s="359"/>
      <c r="E131" s="359"/>
      <c r="F131" s="359"/>
      <c r="G131" s="364"/>
      <c r="H131" s="364"/>
      <c r="I131" s="364"/>
      <c r="J131" s="361"/>
      <c r="K131" s="361"/>
      <c r="L131" s="361"/>
      <c r="M131" s="361"/>
      <c r="N131" s="361"/>
      <c r="O131" s="361"/>
      <c r="P131" s="357"/>
      <c r="Q131" s="361"/>
      <c r="R131" s="361"/>
      <c r="S131" s="361"/>
      <c r="T131" s="361"/>
      <c r="V131" s="374"/>
      <c r="X131" s="364"/>
      <c r="Y131" s="359"/>
      <c r="Z131" s="359"/>
      <c r="AA131" s="359"/>
      <c r="AB131" s="359"/>
      <c r="AC131" s="362"/>
      <c r="AD131" s="362"/>
      <c r="AE131" s="362"/>
      <c r="AF131" s="362"/>
      <c r="AG131" s="362"/>
      <c r="AH131" s="362"/>
      <c r="AI131" s="362"/>
      <c r="AJ131" s="362"/>
      <c r="AK131" s="362"/>
      <c r="AL131" s="362"/>
      <c r="AM131" s="362"/>
      <c r="AN131" s="362"/>
      <c r="AO131" s="362"/>
      <c r="AP131" s="362"/>
      <c r="AQ131" s="362"/>
      <c r="AR131" s="362"/>
      <c r="AS131" s="362"/>
      <c r="AT131" s="362"/>
    </row>
    <row r="132" spans="1:46" ht="21" customHeight="1" x14ac:dyDescent="0.15">
      <c r="A132" s="354"/>
      <c r="B132" s="359"/>
      <c r="C132" s="359"/>
      <c r="D132" s="359"/>
      <c r="E132" s="359"/>
      <c r="F132" s="359"/>
      <c r="G132" s="364"/>
      <c r="H132" s="364"/>
      <c r="I132" s="364"/>
      <c r="J132" s="361"/>
      <c r="K132" s="361"/>
      <c r="L132" s="361"/>
      <c r="M132" s="361"/>
      <c r="N132" s="361"/>
      <c r="O132" s="361"/>
      <c r="P132" s="357"/>
      <c r="Q132" s="361"/>
      <c r="R132" s="361"/>
      <c r="S132" s="361"/>
      <c r="T132" s="361"/>
      <c r="U132" s="374"/>
      <c r="V132" s="374"/>
      <c r="W132" s="374"/>
      <c r="X132" s="364"/>
      <c r="Y132" s="359"/>
      <c r="Z132" s="359"/>
      <c r="AA132" s="359"/>
      <c r="AB132" s="359"/>
      <c r="AC132" s="362"/>
      <c r="AD132" s="362"/>
      <c r="AE132" s="362"/>
      <c r="AF132" s="362"/>
      <c r="AG132" s="362"/>
      <c r="AH132" s="362"/>
      <c r="AI132" s="362"/>
      <c r="AJ132" s="362"/>
      <c r="AK132" s="362"/>
      <c r="AL132" s="362"/>
      <c r="AM132" s="362"/>
      <c r="AN132" s="362"/>
      <c r="AO132" s="362"/>
      <c r="AP132" s="362"/>
      <c r="AQ132" s="362"/>
      <c r="AR132" s="362"/>
      <c r="AS132" s="362"/>
      <c r="AT132" s="362"/>
    </row>
    <row r="133" spans="1:46" ht="21" customHeight="1" x14ac:dyDescent="0.15">
      <c r="A133" s="354"/>
      <c r="J133" s="361"/>
      <c r="K133" s="361"/>
      <c r="L133" s="361"/>
      <c r="M133" s="361"/>
      <c r="N133" s="361"/>
      <c r="O133" s="361"/>
      <c r="P133" s="357"/>
      <c r="Q133" s="361"/>
      <c r="R133" s="361"/>
      <c r="S133" s="361"/>
      <c r="T133" s="358"/>
      <c r="AB133" s="359"/>
      <c r="AC133" s="362"/>
      <c r="AD133" s="362"/>
      <c r="AE133" s="362"/>
      <c r="AF133" s="362"/>
      <c r="AG133" s="362"/>
      <c r="AH133" s="362"/>
      <c r="AI133" s="362"/>
      <c r="AJ133" s="362"/>
      <c r="AK133" s="362"/>
      <c r="AL133" s="362"/>
      <c r="AM133" s="363"/>
      <c r="AN133" s="363"/>
      <c r="AO133" s="363"/>
      <c r="AP133" s="363"/>
      <c r="AQ133" s="363"/>
      <c r="AR133" s="363"/>
      <c r="AS133" s="363"/>
      <c r="AT133" s="363"/>
    </row>
    <row r="134" spans="1:46" ht="21" customHeight="1" x14ac:dyDescent="0.15">
      <c r="A134" s="354"/>
      <c r="J134" s="361"/>
      <c r="K134" s="361"/>
      <c r="L134" s="361"/>
      <c r="M134" s="361"/>
      <c r="N134" s="361"/>
      <c r="O134" s="361"/>
      <c r="P134" s="357"/>
      <c r="Q134" s="361"/>
      <c r="R134" s="361"/>
      <c r="S134" s="361"/>
      <c r="T134" s="358"/>
      <c r="AB134" s="359"/>
      <c r="AC134" s="362"/>
      <c r="AD134" s="362"/>
      <c r="AE134" s="362"/>
      <c r="AF134" s="362"/>
      <c r="AG134" s="362"/>
      <c r="AH134" s="362"/>
      <c r="AI134" s="362"/>
      <c r="AJ134" s="362"/>
      <c r="AK134" s="362"/>
      <c r="AL134" s="362"/>
      <c r="AM134" s="363"/>
      <c r="AN134" s="363"/>
      <c r="AO134" s="363"/>
      <c r="AP134" s="363"/>
      <c r="AQ134" s="363"/>
      <c r="AR134" s="363"/>
      <c r="AS134" s="363"/>
      <c r="AT134" s="363"/>
    </row>
    <row r="135" spans="1:46" ht="21" customHeight="1" x14ac:dyDescent="0.15">
      <c r="A135" s="354"/>
      <c r="J135" s="361"/>
      <c r="K135" s="361"/>
      <c r="L135" s="361"/>
      <c r="M135" s="361"/>
      <c r="N135" s="361"/>
      <c r="O135" s="361"/>
      <c r="P135" s="357"/>
      <c r="Q135" s="361"/>
      <c r="R135" s="361"/>
      <c r="S135" s="361"/>
      <c r="T135" s="358"/>
      <c r="AB135" s="359"/>
      <c r="AC135" s="362"/>
      <c r="AD135" s="362"/>
      <c r="AE135" s="362"/>
      <c r="AF135" s="362"/>
      <c r="AG135" s="362"/>
      <c r="AH135" s="362"/>
      <c r="AI135" s="362"/>
      <c r="AJ135" s="362"/>
      <c r="AK135" s="362"/>
      <c r="AL135" s="362"/>
      <c r="AM135" s="363"/>
      <c r="AN135" s="363"/>
      <c r="AO135" s="363"/>
      <c r="AP135" s="363"/>
      <c r="AQ135" s="363"/>
      <c r="AR135" s="363"/>
      <c r="AS135" s="363"/>
      <c r="AT135" s="363"/>
    </row>
    <row r="136" spans="1:46" ht="21" customHeight="1" x14ac:dyDescent="0.15">
      <c r="A136" s="354"/>
      <c r="J136" s="361"/>
      <c r="K136" s="361"/>
      <c r="L136" s="361"/>
      <c r="M136" s="361"/>
      <c r="N136" s="361"/>
      <c r="O136" s="361"/>
      <c r="P136" s="357"/>
      <c r="Q136" s="361"/>
      <c r="R136" s="361"/>
      <c r="S136" s="361"/>
      <c r="T136" s="358"/>
      <c r="AB136" s="359"/>
      <c r="AC136" s="362"/>
      <c r="AD136" s="362"/>
      <c r="AE136" s="362"/>
      <c r="AF136" s="362"/>
      <c r="AG136" s="362"/>
      <c r="AH136" s="362"/>
      <c r="AI136" s="362"/>
      <c r="AJ136" s="362"/>
      <c r="AK136" s="362"/>
      <c r="AL136" s="362"/>
      <c r="AM136" s="363"/>
      <c r="AN136" s="363"/>
      <c r="AO136" s="363"/>
      <c r="AP136" s="363"/>
      <c r="AQ136" s="363"/>
      <c r="AR136" s="363"/>
      <c r="AS136" s="363"/>
      <c r="AT136" s="363"/>
    </row>
    <row r="137" spans="1:46" ht="21" customHeight="1" x14ac:dyDescent="0.15">
      <c r="A137" s="354"/>
      <c r="J137" s="361"/>
      <c r="K137" s="361"/>
      <c r="L137" s="361"/>
      <c r="M137" s="361"/>
      <c r="N137" s="361"/>
      <c r="O137" s="361"/>
      <c r="P137" s="357"/>
      <c r="Q137" s="361"/>
      <c r="R137" s="361"/>
      <c r="S137" s="361"/>
      <c r="T137" s="361"/>
      <c r="AB137" s="359"/>
      <c r="AC137" s="362"/>
      <c r="AD137" s="362"/>
      <c r="AE137" s="362"/>
      <c r="AF137" s="362"/>
      <c r="AG137" s="362"/>
      <c r="AH137" s="362"/>
      <c r="AI137" s="362"/>
      <c r="AJ137" s="362"/>
      <c r="AK137" s="362"/>
      <c r="AL137" s="362"/>
      <c r="AM137" s="362"/>
      <c r="AN137" s="362"/>
      <c r="AO137" s="362"/>
      <c r="AP137" s="362"/>
      <c r="AQ137" s="362"/>
      <c r="AR137" s="362"/>
      <c r="AS137" s="362"/>
      <c r="AT137" s="362"/>
    </row>
    <row r="138" spans="1:46" ht="21" customHeight="1" x14ac:dyDescent="0.15">
      <c r="A138" s="354"/>
      <c r="B138" s="355"/>
      <c r="C138" s="355"/>
      <c r="D138" s="355"/>
      <c r="E138" s="355"/>
      <c r="F138" s="355"/>
      <c r="J138" s="361"/>
      <c r="K138" s="361"/>
      <c r="L138" s="361"/>
      <c r="M138" s="361"/>
      <c r="N138" s="361"/>
      <c r="O138" s="361"/>
      <c r="P138" s="357"/>
      <c r="Q138" s="361"/>
      <c r="R138" s="361"/>
      <c r="S138" s="361"/>
      <c r="T138" s="361"/>
      <c r="AB138" s="359"/>
      <c r="AC138" s="362"/>
      <c r="AD138" s="362"/>
      <c r="AE138" s="362"/>
      <c r="AF138" s="362"/>
      <c r="AG138" s="362"/>
      <c r="AH138" s="362"/>
      <c r="AI138" s="362"/>
      <c r="AJ138" s="362"/>
      <c r="AK138" s="362"/>
      <c r="AL138" s="362"/>
      <c r="AM138" s="362"/>
      <c r="AN138" s="362"/>
      <c r="AO138" s="362"/>
      <c r="AP138" s="362"/>
      <c r="AQ138" s="362"/>
      <c r="AR138" s="362"/>
      <c r="AS138" s="362"/>
      <c r="AT138" s="362"/>
    </row>
    <row r="139" spans="1:46" ht="21" customHeight="1" x14ac:dyDescent="0.15">
      <c r="A139" s="354"/>
      <c r="B139" s="355"/>
      <c r="C139" s="355"/>
      <c r="D139" s="355"/>
      <c r="E139" s="355"/>
      <c r="F139" s="355"/>
      <c r="J139" s="361"/>
      <c r="K139" s="361"/>
      <c r="L139" s="361"/>
      <c r="M139" s="361"/>
      <c r="N139" s="361"/>
      <c r="O139" s="361"/>
      <c r="P139" s="357"/>
      <c r="Q139" s="361"/>
      <c r="R139" s="361"/>
      <c r="S139" s="361"/>
      <c r="T139" s="361"/>
      <c r="AB139" s="359"/>
      <c r="AC139" s="362"/>
      <c r="AD139" s="362"/>
      <c r="AE139" s="362"/>
      <c r="AF139" s="362"/>
      <c r="AG139" s="362"/>
      <c r="AH139" s="362"/>
      <c r="AI139" s="362"/>
      <c r="AJ139" s="362"/>
      <c r="AK139" s="362"/>
      <c r="AL139" s="362"/>
      <c r="AM139" s="362"/>
      <c r="AN139" s="362"/>
      <c r="AO139" s="362"/>
      <c r="AP139" s="362"/>
      <c r="AQ139" s="362"/>
      <c r="AR139" s="362"/>
      <c r="AS139" s="362"/>
      <c r="AT139" s="362"/>
    </row>
    <row r="140" spans="1:46" ht="21" customHeight="1" x14ac:dyDescent="0.15">
      <c r="A140" s="354"/>
      <c r="B140" s="355"/>
      <c r="C140" s="355"/>
      <c r="D140" s="355"/>
      <c r="E140" s="355"/>
      <c r="F140" s="355"/>
      <c r="J140" s="361"/>
      <c r="K140" s="361"/>
      <c r="L140" s="361"/>
      <c r="M140" s="361"/>
      <c r="N140" s="361"/>
      <c r="O140" s="361"/>
      <c r="P140" s="357"/>
      <c r="Q140" s="361"/>
      <c r="R140" s="361"/>
      <c r="S140" s="361"/>
      <c r="T140" s="361"/>
      <c r="AB140" s="359"/>
      <c r="AC140" s="362"/>
      <c r="AD140" s="362"/>
      <c r="AE140" s="362"/>
      <c r="AF140" s="362"/>
      <c r="AG140" s="362"/>
      <c r="AH140" s="362"/>
      <c r="AI140" s="362"/>
      <c r="AJ140" s="362"/>
      <c r="AK140" s="362"/>
      <c r="AL140" s="362"/>
      <c r="AM140" s="362"/>
      <c r="AN140" s="362"/>
      <c r="AO140" s="362"/>
      <c r="AP140" s="362"/>
      <c r="AQ140" s="362"/>
      <c r="AR140" s="362"/>
      <c r="AS140" s="362"/>
      <c r="AT140" s="362"/>
    </row>
    <row r="141" spans="1:46" ht="21" customHeight="1" x14ac:dyDescent="0.15">
      <c r="A141" s="354"/>
      <c r="B141" s="355"/>
      <c r="C141" s="355"/>
      <c r="D141" s="355"/>
      <c r="E141" s="355"/>
      <c r="F141" s="355"/>
      <c r="J141" s="361"/>
      <c r="K141" s="361"/>
      <c r="L141" s="361"/>
      <c r="M141" s="361"/>
      <c r="N141" s="361"/>
      <c r="O141" s="361"/>
      <c r="P141" s="357"/>
      <c r="Q141" s="361"/>
      <c r="R141" s="361"/>
      <c r="S141" s="361"/>
      <c r="T141" s="361"/>
      <c r="AB141" s="359"/>
      <c r="AC141" s="362"/>
      <c r="AD141" s="362"/>
      <c r="AE141" s="362"/>
      <c r="AF141" s="362"/>
      <c r="AG141" s="362"/>
      <c r="AH141" s="362"/>
      <c r="AI141" s="362"/>
      <c r="AJ141" s="362"/>
      <c r="AK141" s="362"/>
      <c r="AL141" s="362"/>
      <c r="AM141" s="362"/>
      <c r="AN141" s="362"/>
      <c r="AO141" s="362"/>
      <c r="AP141" s="362"/>
      <c r="AQ141" s="362"/>
      <c r="AR141" s="362"/>
      <c r="AS141" s="362"/>
      <c r="AT141" s="362"/>
    </row>
    <row r="142" spans="1:46" ht="21" customHeight="1" x14ac:dyDescent="0.15">
      <c r="A142" s="354"/>
      <c r="B142" s="355"/>
      <c r="C142" s="355"/>
      <c r="D142" s="355"/>
      <c r="E142" s="355"/>
      <c r="F142" s="355"/>
      <c r="J142" s="361"/>
      <c r="K142" s="361"/>
      <c r="L142" s="361"/>
      <c r="M142" s="361"/>
      <c r="N142" s="361"/>
      <c r="O142" s="361"/>
      <c r="P142" s="357"/>
      <c r="Q142" s="361"/>
      <c r="R142" s="361"/>
      <c r="S142" s="361"/>
      <c r="T142" s="361"/>
      <c r="AB142" s="359"/>
      <c r="AC142" s="362"/>
      <c r="AD142" s="362"/>
      <c r="AE142" s="362"/>
      <c r="AF142" s="362"/>
      <c r="AG142" s="362"/>
      <c r="AH142" s="362"/>
      <c r="AI142" s="362"/>
      <c r="AJ142" s="362"/>
      <c r="AK142" s="362"/>
      <c r="AL142" s="362"/>
      <c r="AM142" s="362"/>
      <c r="AN142" s="362"/>
      <c r="AO142" s="362"/>
      <c r="AP142" s="362"/>
      <c r="AQ142" s="362"/>
      <c r="AR142" s="362"/>
      <c r="AS142" s="362"/>
      <c r="AT142" s="362"/>
    </row>
    <row r="143" spans="1:46" ht="21" customHeight="1" x14ac:dyDescent="0.15">
      <c r="A143" s="354"/>
      <c r="J143" s="361"/>
      <c r="K143" s="361"/>
      <c r="L143" s="361"/>
      <c r="M143" s="361"/>
      <c r="N143" s="361"/>
      <c r="O143" s="361"/>
      <c r="P143" s="357"/>
      <c r="Q143" s="361"/>
      <c r="R143" s="361"/>
      <c r="S143" s="361"/>
      <c r="T143" s="358"/>
      <c r="AB143" s="359"/>
      <c r="AC143" s="362"/>
      <c r="AD143" s="362"/>
      <c r="AE143" s="362"/>
      <c r="AF143" s="362"/>
      <c r="AG143" s="362"/>
      <c r="AH143" s="362"/>
      <c r="AI143" s="362"/>
      <c r="AJ143" s="362"/>
      <c r="AK143" s="362"/>
      <c r="AL143" s="362"/>
      <c r="AM143" s="363"/>
      <c r="AN143" s="363"/>
      <c r="AO143" s="363"/>
      <c r="AP143" s="363"/>
      <c r="AQ143" s="363"/>
      <c r="AR143" s="363"/>
      <c r="AS143" s="363"/>
      <c r="AT143" s="363"/>
    </row>
    <row r="144" spans="1:46" ht="21" customHeight="1" x14ac:dyDescent="0.15">
      <c r="A144" s="354"/>
      <c r="J144" s="361"/>
      <c r="K144" s="361"/>
      <c r="L144" s="361"/>
      <c r="M144" s="361"/>
      <c r="N144" s="361"/>
      <c r="O144" s="361"/>
      <c r="P144" s="357"/>
      <c r="Q144" s="361"/>
      <c r="R144" s="361"/>
      <c r="S144" s="361"/>
      <c r="T144" s="361"/>
      <c r="AB144" s="359"/>
      <c r="AC144" s="362"/>
      <c r="AD144" s="362"/>
      <c r="AE144" s="362"/>
      <c r="AF144" s="362"/>
      <c r="AG144" s="362"/>
      <c r="AH144" s="362"/>
      <c r="AI144" s="362"/>
      <c r="AJ144" s="362"/>
      <c r="AK144" s="362"/>
      <c r="AL144" s="362"/>
      <c r="AM144" s="362"/>
      <c r="AN144" s="362"/>
      <c r="AO144" s="362"/>
      <c r="AP144" s="362"/>
      <c r="AQ144" s="362"/>
      <c r="AR144" s="362"/>
      <c r="AS144" s="362"/>
      <c r="AT144" s="362"/>
    </row>
    <row r="145" spans="1:46" ht="21" customHeight="1" x14ac:dyDescent="0.15">
      <c r="A145" s="354"/>
      <c r="J145" s="361"/>
      <c r="K145" s="361"/>
      <c r="L145" s="361"/>
      <c r="M145" s="361"/>
      <c r="N145" s="361"/>
      <c r="O145" s="361"/>
      <c r="P145" s="357"/>
      <c r="Q145" s="361"/>
      <c r="R145" s="361"/>
      <c r="S145" s="361"/>
      <c r="T145" s="361"/>
      <c r="AB145" s="359"/>
      <c r="AC145" s="362"/>
      <c r="AD145" s="362"/>
      <c r="AE145" s="362"/>
      <c r="AF145" s="362"/>
      <c r="AG145" s="362"/>
      <c r="AH145" s="362"/>
      <c r="AI145" s="362"/>
      <c r="AJ145" s="362"/>
      <c r="AK145" s="362"/>
      <c r="AL145" s="362"/>
      <c r="AM145" s="362"/>
      <c r="AN145" s="362"/>
      <c r="AO145" s="362"/>
      <c r="AP145" s="362"/>
      <c r="AQ145" s="362"/>
      <c r="AR145" s="362"/>
      <c r="AS145" s="362"/>
      <c r="AT145" s="362"/>
    </row>
    <row r="146" spans="1:46" ht="21" customHeight="1" x14ac:dyDescent="0.15">
      <c r="A146" s="354"/>
      <c r="J146" s="361"/>
      <c r="K146" s="361"/>
      <c r="L146" s="361"/>
      <c r="M146" s="361"/>
      <c r="N146" s="361"/>
      <c r="O146" s="361"/>
      <c r="P146" s="357"/>
      <c r="Q146" s="361"/>
      <c r="R146" s="361"/>
      <c r="S146" s="361"/>
      <c r="T146" s="361"/>
      <c r="AB146" s="359"/>
      <c r="AC146" s="362"/>
      <c r="AD146" s="362"/>
      <c r="AE146" s="362"/>
      <c r="AF146" s="362"/>
      <c r="AG146" s="362"/>
      <c r="AH146" s="362"/>
      <c r="AI146" s="362"/>
      <c r="AJ146" s="362"/>
      <c r="AK146" s="362"/>
      <c r="AL146" s="362"/>
      <c r="AM146" s="362"/>
      <c r="AN146" s="362"/>
      <c r="AO146" s="362"/>
      <c r="AP146" s="362"/>
      <c r="AQ146" s="362"/>
      <c r="AR146" s="362"/>
      <c r="AS146" s="362"/>
      <c r="AT146" s="362"/>
    </row>
    <row r="147" spans="1:46" ht="21" customHeight="1" x14ac:dyDescent="0.15">
      <c r="A147" s="354"/>
      <c r="J147" s="361"/>
      <c r="K147" s="361"/>
      <c r="L147" s="361"/>
      <c r="M147" s="361"/>
      <c r="N147" s="361"/>
      <c r="O147" s="361"/>
      <c r="P147" s="357"/>
      <c r="Q147" s="361"/>
      <c r="R147" s="361"/>
      <c r="S147" s="361"/>
      <c r="T147" s="361"/>
      <c r="AB147" s="359"/>
      <c r="AC147" s="362"/>
      <c r="AD147" s="362"/>
      <c r="AE147" s="362"/>
      <c r="AF147" s="362"/>
      <c r="AG147" s="362"/>
      <c r="AH147" s="362"/>
      <c r="AI147" s="362"/>
      <c r="AJ147" s="362"/>
      <c r="AK147" s="362"/>
      <c r="AL147" s="362"/>
      <c r="AM147" s="362"/>
      <c r="AN147" s="362"/>
      <c r="AO147" s="362"/>
      <c r="AP147" s="362"/>
      <c r="AQ147" s="362"/>
      <c r="AR147" s="362"/>
      <c r="AS147" s="362"/>
      <c r="AT147" s="362"/>
    </row>
    <row r="148" spans="1:46" ht="21" customHeight="1" x14ac:dyDescent="0.15">
      <c r="A148" s="354"/>
      <c r="J148" s="361"/>
      <c r="K148" s="361"/>
      <c r="L148" s="361"/>
      <c r="M148" s="361"/>
      <c r="N148" s="361"/>
      <c r="O148" s="361"/>
      <c r="P148" s="357"/>
      <c r="Q148" s="361"/>
      <c r="R148" s="361"/>
      <c r="S148" s="361"/>
      <c r="T148" s="361"/>
      <c r="AB148" s="359"/>
      <c r="AC148" s="362"/>
      <c r="AD148" s="362"/>
      <c r="AE148" s="362"/>
      <c r="AF148" s="362"/>
      <c r="AG148" s="362"/>
      <c r="AH148" s="362"/>
      <c r="AI148" s="362"/>
      <c r="AJ148" s="362"/>
      <c r="AK148" s="362"/>
      <c r="AL148" s="362"/>
      <c r="AM148" s="362"/>
      <c r="AN148" s="362"/>
      <c r="AO148" s="362"/>
      <c r="AP148" s="362"/>
      <c r="AQ148" s="362"/>
      <c r="AR148" s="362"/>
      <c r="AS148" s="362"/>
      <c r="AT148" s="362"/>
    </row>
    <row r="149" spans="1:46" ht="21" customHeight="1" x14ac:dyDescent="0.15">
      <c r="A149" s="354"/>
      <c r="J149" s="361"/>
      <c r="K149" s="361"/>
      <c r="L149" s="361"/>
      <c r="M149" s="361"/>
      <c r="N149" s="361"/>
      <c r="O149" s="361"/>
      <c r="P149" s="357"/>
      <c r="Q149" s="361"/>
      <c r="R149" s="361"/>
      <c r="S149" s="361"/>
      <c r="T149" s="361"/>
      <c r="AB149" s="359"/>
      <c r="AC149" s="362"/>
      <c r="AD149" s="362"/>
      <c r="AE149" s="362"/>
      <c r="AF149" s="362"/>
      <c r="AG149" s="362"/>
      <c r="AH149" s="362"/>
      <c r="AI149" s="362"/>
      <c r="AJ149" s="362"/>
      <c r="AK149" s="362"/>
      <c r="AL149" s="362"/>
      <c r="AM149" s="362"/>
      <c r="AN149" s="362"/>
      <c r="AO149" s="362"/>
      <c r="AP149" s="362"/>
      <c r="AQ149" s="362"/>
      <c r="AR149" s="362"/>
      <c r="AS149" s="362"/>
      <c r="AT149" s="362"/>
    </row>
    <row r="150" spans="1:46" ht="21" customHeight="1" x14ac:dyDescent="0.15">
      <c r="A150" s="354"/>
      <c r="J150" s="361"/>
      <c r="K150" s="361"/>
      <c r="L150" s="361"/>
      <c r="M150" s="361"/>
      <c r="N150" s="361"/>
      <c r="O150" s="361"/>
      <c r="P150" s="357"/>
      <c r="Q150" s="361"/>
      <c r="R150" s="361"/>
      <c r="S150" s="361"/>
      <c r="T150" s="361"/>
      <c r="AB150" s="359"/>
      <c r="AC150" s="362"/>
      <c r="AD150" s="362"/>
      <c r="AE150" s="362"/>
      <c r="AF150" s="362"/>
      <c r="AG150" s="362"/>
      <c r="AH150" s="362"/>
      <c r="AI150" s="362"/>
      <c r="AJ150" s="362"/>
      <c r="AK150" s="362"/>
      <c r="AL150" s="362"/>
      <c r="AM150" s="362"/>
      <c r="AN150" s="362"/>
      <c r="AO150" s="362"/>
      <c r="AP150" s="362"/>
      <c r="AQ150" s="362"/>
      <c r="AR150" s="362"/>
      <c r="AS150" s="362"/>
      <c r="AT150" s="362"/>
    </row>
    <row r="151" spans="1:46" ht="21" customHeight="1" x14ac:dyDescent="0.15">
      <c r="A151" s="354"/>
      <c r="J151" s="361"/>
      <c r="K151" s="361"/>
      <c r="L151" s="361"/>
      <c r="M151" s="361"/>
      <c r="N151" s="361"/>
      <c r="O151" s="361"/>
      <c r="P151" s="357"/>
      <c r="Q151" s="361"/>
      <c r="R151" s="361"/>
      <c r="S151" s="361"/>
      <c r="T151" s="361"/>
      <c r="AB151" s="359"/>
      <c r="AC151" s="362"/>
      <c r="AD151" s="362"/>
      <c r="AE151" s="362"/>
      <c r="AF151" s="362"/>
      <c r="AG151" s="362"/>
      <c r="AH151" s="362"/>
      <c r="AI151" s="362"/>
      <c r="AJ151" s="362"/>
      <c r="AK151" s="362"/>
      <c r="AL151" s="362"/>
      <c r="AM151" s="362"/>
      <c r="AN151" s="362"/>
      <c r="AO151" s="362"/>
      <c r="AP151" s="362"/>
      <c r="AQ151" s="362"/>
      <c r="AR151" s="362"/>
      <c r="AS151" s="362"/>
      <c r="AT151" s="362"/>
    </row>
    <row r="152" spans="1:46" ht="21" customHeight="1" x14ac:dyDescent="0.15">
      <c r="A152" s="354"/>
      <c r="J152" s="361"/>
      <c r="K152" s="361"/>
      <c r="L152" s="361"/>
      <c r="M152" s="361"/>
      <c r="N152" s="361"/>
      <c r="O152" s="361"/>
      <c r="P152" s="357"/>
      <c r="Q152" s="361"/>
      <c r="R152" s="361"/>
      <c r="S152" s="361"/>
      <c r="T152" s="361"/>
      <c r="AB152" s="359"/>
      <c r="AC152" s="362"/>
      <c r="AD152" s="362"/>
      <c r="AE152" s="362"/>
      <c r="AF152" s="362"/>
      <c r="AG152" s="362"/>
      <c r="AH152" s="362"/>
      <c r="AI152" s="362"/>
      <c r="AJ152" s="362"/>
      <c r="AK152" s="362"/>
      <c r="AL152" s="362"/>
      <c r="AM152" s="362"/>
      <c r="AN152" s="362"/>
      <c r="AO152" s="362"/>
      <c r="AP152" s="362"/>
      <c r="AQ152" s="362"/>
      <c r="AR152" s="362"/>
      <c r="AS152" s="362"/>
      <c r="AT152" s="362"/>
    </row>
    <row r="153" spans="1:46" ht="21" customHeight="1" x14ac:dyDescent="0.15">
      <c r="A153" s="354"/>
      <c r="J153" s="361"/>
      <c r="K153" s="361"/>
      <c r="L153" s="361"/>
      <c r="M153" s="361"/>
      <c r="N153" s="361"/>
      <c r="O153" s="361"/>
      <c r="P153" s="357"/>
      <c r="Q153" s="361"/>
      <c r="R153" s="361"/>
      <c r="S153" s="361"/>
      <c r="T153" s="361"/>
      <c r="AB153" s="359"/>
      <c r="AC153" s="362"/>
      <c r="AD153" s="362"/>
      <c r="AE153" s="362"/>
      <c r="AF153" s="362"/>
      <c r="AG153" s="362"/>
      <c r="AH153" s="362"/>
      <c r="AI153" s="362"/>
      <c r="AJ153" s="362"/>
      <c r="AK153" s="362"/>
      <c r="AL153" s="362"/>
      <c r="AM153" s="362"/>
      <c r="AN153" s="362"/>
      <c r="AO153" s="362"/>
      <c r="AP153" s="362"/>
      <c r="AQ153" s="362"/>
      <c r="AR153" s="362"/>
      <c r="AS153" s="362"/>
      <c r="AT153" s="362"/>
    </row>
    <row r="154" spans="1:46" ht="21" customHeight="1" x14ac:dyDescent="0.15">
      <c r="A154" s="354"/>
      <c r="J154" s="361"/>
      <c r="K154" s="361"/>
      <c r="L154" s="361"/>
      <c r="M154" s="361"/>
      <c r="N154" s="361"/>
      <c r="O154" s="361"/>
      <c r="P154" s="357"/>
      <c r="Q154" s="361"/>
      <c r="R154" s="361"/>
      <c r="S154" s="361"/>
      <c r="T154" s="361"/>
      <c r="Y154" s="367"/>
      <c r="Z154" s="367"/>
      <c r="AB154" s="359"/>
      <c r="AC154" s="362"/>
      <c r="AD154" s="362"/>
      <c r="AE154" s="362"/>
      <c r="AF154" s="362"/>
      <c r="AG154" s="362"/>
      <c r="AH154" s="362"/>
      <c r="AI154" s="362"/>
      <c r="AJ154" s="362"/>
      <c r="AK154" s="362"/>
      <c r="AL154" s="362"/>
      <c r="AM154" s="362"/>
      <c r="AN154" s="362"/>
      <c r="AO154" s="362"/>
      <c r="AP154" s="362"/>
      <c r="AQ154" s="362"/>
      <c r="AR154" s="362"/>
      <c r="AS154" s="362"/>
      <c r="AT154" s="362"/>
    </row>
    <row r="155" spans="1:46" ht="21" customHeight="1" x14ac:dyDescent="0.15">
      <c r="A155" s="354"/>
      <c r="J155" s="361"/>
      <c r="K155" s="361"/>
      <c r="L155" s="361"/>
      <c r="M155" s="361"/>
      <c r="N155" s="361"/>
      <c r="O155" s="361"/>
      <c r="P155" s="357"/>
      <c r="Q155" s="361"/>
      <c r="R155" s="361"/>
      <c r="S155" s="361"/>
      <c r="T155" s="358"/>
      <c r="AB155" s="359"/>
      <c r="AC155" s="362"/>
      <c r="AD155" s="362"/>
      <c r="AE155" s="362"/>
      <c r="AF155" s="362"/>
      <c r="AG155" s="362"/>
      <c r="AH155" s="362"/>
      <c r="AI155" s="362"/>
      <c r="AJ155" s="362"/>
      <c r="AK155" s="362"/>
      <c r="AL155" s="362"/>
      <c r="AM155" s="363"/>
      <c r="AN155" s="363"/>
      <c r="AO155" s="363"/>
      <c r="AP155" s="363"/>
      <c r="AQ155" s="363"/>
      <c r="AR155" s="363"/>
      <c r="AS155" s="363"/>
      <c r="AT155" s="363"/>
    </row>
    <row r="156" spans="1:46" ht="21" customHeight="1" x14ac:dyDescent="0.15">
      <c r="A156" s="354"/>
      <c r="J156" s="361"/>
      <c r="K156" s="361"/>
      <c r="L156" s="361"/>
      <c r="M156" s="361"/>
      <c r="N156" s="361"/>
      <c r="O156" s="361"/>
      <c r="P156" s="357"/>
      <c r="Q156" s="361"/>
      <c r="R156" s="361"/>
      <c r="S156" s="361"/>
      <c r="T156" s="358"/>
      <c r="AB156" s="359"/>
      <c r="AC156" s="362"/>
      <c r="AD156" s="362"/>
      <c r="AE156" s="362"/>
      <c r="AF156" s="362"/>
      <c r="AG156" s="362"/>
      <c r="AH156" s="362"/>
      <c r="AI156" s="362"/>
      <c r="AJ156" s="362"/>
      <c r="AK156" s="362"/>
      <c r="AL156" s="362"/>
      <c r="AM156" s="363"/>
      <c r="AN156" s="363"/>
      <c r="AO156" s="363"/>
      <c r="AP156" s="363"/>
      <c r="AQ156" s="363"/>
      <c r="AR156" s="363"/>
      <c r="AS156" s="363"/>
      <c r="AT156" s="363"/>
    </row>
    <row r="157" spans="1:46" ht="21" customHeight="1" x14ac:dyDescent="0.15">
      <c r="A157" s="354"/>
      <c r="J157" s="361"/>
      <c r="K157" s="361"/>
      <c r="L157" s="361"/>
      <c r="M157" s="361"/>
      <c r="N157" s="361"/>
      <c r="O157" s="361"/>
      <c r="P157" s="357"/>
      <c r="Q157" s="361"/>
      <c r="R157" s="361"/>
      <c r="S157" s="361"/>
      <c r="T157" s="358"/>
      <c r="AB157" s="359"/>
      <c r="AC157" s="362"/>
      <c r="AD157" s="362"/>
      <c r="AE157" s="362"/>
      <c r="AF157" s="362"/>
      <c r="AG157" s="362"/>
      <c r="AH157" s="362"/>
      <c r="AI157" s="362"/>
      <c r="AJ157" s="362"/>
      <c r="AK157" s="362"/>
      <c r="AL157" s="362"/>
      <c r="AM157" s="363"/>
      <c r="AN157" s="363"/>
      <c r="AO157" s="363"/>
      <c r="AP157" s="363"/>
      <c r="AQ157" s="363"/>
      <c r="AR157" s="363"/>
      <c r="AS157" s="363"/>
      <c r="AT157" s="363"/>
    </row>
    <row r="158" spans="1:46" ht="21" customHeight="1" x14ac:dyDescent="0.15">
      <c r="A158" s="354"/>
      <c r="J158" s="361"/>
      <c r="K158" s="361"/>
      <c r="L158" s="361"/>
      <c r="M158" s="361"/>
      <c r="N158" s="361"/>
      <c r="O158" s="361"/>
      <c r="P158" s="357"/>
      <c r="Q158" s="361"/>
      <c r="R158" s="361"/>
      <c r="S158" s="361"/>
      <c r="T158" s="361"/>
      <c r="AB158" s="359"/>
      <c r="AC158" s="362"/>
      <c r="AD158" s="362"/>
      <c r="AE158" s="362"/>
      <c r="AF158" s="362"/>
      <c r="AG158" s="362"/>
      <c r="AH158" s="362"/>
      <c r="AI158" s="362"/>
      <c r="AJ158" s="362"/>
      <c r="AK158" s="362"/>
      <c r="AL158" s="362"/>
      <c r="AM158" s="362"/>
      <c r="AN158" s="362"/>
      <c r="AO158" s="362"/>
      <c r="AP158" s="362"/>
      <c r="AQ158" s="362"/>
      <c r="AR158" s="362"/>
      <c r="AS158" s="362"/>
      <c r="AT158" s="362"/>
    </row>
    <row r="159" spans="1:46" ht="21" customHeight="1" x14ac:dyDescent="0.15">
      <c r="A159" s="354"/>
      <c r="J159" s="361"/>
      <c r="K159" s="361"/>
      <c r="L159" s="361"/>
      <c r="M159" s="361"/>
      <c r="N159" s="361"/>
      <c r="O159" s="361"/>
      <c r="P159" s="357"/>
      <c r="Q159" s="361"/>
      <c r="R159" s="361"/>
      <c r="S159" s="361"/>
      <c r="T159" s="361"/>
      <c r="U159" s="375"/>
      <c r="AB159" s="359"/>
      <c r="AC159" s="362"/>
      <c r="AD159" s="362"/>
      <c r="AE159" s="362"/>
      <c r="AF159" s="362"/>
      <c r="AG159" s="362"/>
      <c r="AH159" s="362"/>
      <c r="AI159" s="362"/>
      <c r="AJ159" s="362"/>
      <c r="AK159" s="362"/>
      <c r="AL159" s="362"/>
      <c r="AM159" s="362"/>
      <c r="AN159" s="362"/>
      <c r="AO159" s="362"/>
      <c r="AP159" s="362"/>
      <c r="AQ159" s="362"/>
      <c r="AR159" s="362"/>
      <c r="AS159" s="362"/>
      <c r="AT159" s="362"/>
    </row>
    <row r="160" spans="1:46" ht="21" customHeight="1" x14ac:dyDescent="0.15">
      <c r="A160" s="354"/>
      <c r="B160" s="355"/>
      <c r="C160" s="355"/>
      <c r="D160" s="355"/>
      <c r="E160" s="355"/>
      <c r="F160" s="355"/>
      <c r="J160" s="361"/>
      <c r="K160" s="361"/>
      <c r="L160" s="361"/>
      <c r="M160" s="361"/>
      <c r="N160" s="361"/>
      <c r="O160" s="361"/>
      <c r="P160" s="357"/>
      <c r="Q160" s="361"/>
      <c r="R160" s="361"/>
      <c r="S160" s="361"/>
      <c r="T160" s="361"/>
      <c r="AB160" s="359"/>
      <c r="AC160" s="362"/>
      <c r="AD160" s="362"/>
      <c r="AE160" s="362"/>
      <c r="AF160" s="362"/>
      <c r="AG160" s="362"/>
      <c r="AH160" s="362"/>
      <c r="AI160" s="362"/>
      <c r="AJ160" s="362"/>
      <c r="AK160" s="362"/>
      <c r="AL160" s="362"/>
      <c r="AM160" s="362"/>
      <c r="AN160" s="362"/>
      <c r="AO160" s="362"/>
      <c r="AP160" s="362"/>
      <c r="AQ160" s="362"/>
      <c r="AR160" s="362"/>
      <c r="AS160" s="362"/>
      <c r="AT160" s="362"/>
    </row>
    <row r="161" spans="1:46" ht="21" customHeight="1" x14ac:dyDescent="0.15">
      <c r="A161" s="354"/>
      <c r="J161" s="361"/>
      <c r="K161" s="361"/>
      <c r="L161" s="361"/>
      <c r="M161" s="361"/>
      <c r="N161" s="361"/>
      <c r="O161" s="361"/>
      <c r="P161" s="357"/>
      <c r="Q161" s="361"/>
      <c r="R161" s="361"/>
      <c r="S161" s="361"/>
      <c r="T161" s="361"/>
      <c r="AB161" s="359"/>
      <c r="AC161" s="362"/>
      <c r="AD161" s="362"/>
      <c r="AE161" s="362"/>
      <c r="AF161" s="362"/>
      <c r="AG161" s="362"/>
      <c r="AH161" s="362"/>
      <c r="AI161" s="362"/>
      <c r="AJ161" s="362"/>
      <c r="AK161" s="362"/>
      <c r="AL161" s="362"/>
      <c r="AM161" s="362"/>
      <c r="AN161" s="362"/>
      <c r="AO161" s="362"/>
      <c r="AP161" s="362"/>
      <c r="AQ161" s="362"/>
      <c r="AR161" s="362"/>
      <c r="AS161" s="362"/>
      <c r="AT161" s="362"/>
    </row>
    <row r="162" spans="1:46" ht="21" customHeight="1" x14ac:dyDescent="0.15">
      <c r="A162" s="354"/>
      <c r="J162" s="361"/>
      <c r="K162" s="361"/>
      <c r="L162" s="361"/>
      <c r="M162" s="361"/>
      <c r="N162" s="361"/>
      <c r="O162" s="361"/>
      <c r="P162" s="357"/>
      <c r="Q162" s="361"/>
      <c r="R162" s="361"/>
      <c r="S162" s="361"/>
      <c r="T162" s="361"/>
      <c r="AB162" s="359"/>
      <c r="AC162" s="362"/>
      <c r="AD162" s="362"/>
      <c r="AE162" s="362"/>
      <c r="AF162" s="362"/>
      <c r="AG162" s="362"/>
      <c r="AH162" s="362"/>
      <c r="AI162" s="362"/>
      <c r="AJ162" s="362"/>
      <c r="AK162" s="362"/>
      <c r="AL162" s="362"/>
      <c r="AM162" s="362"/>
      <c r="AN162" s="362"/>
      <c r="AO162" s="362"/>
      <c r="AP162" s="362"/>
      <c r="AQ162" s="362"/>
      <c r="AR162" s="362"/>
      <c r="AS162" s="362"/>
      <c r="AT162" s="362"/>
    </row>
    <row r="163" spans="1:46" ht="21" customHeight="1" x14ac:dyDescent="0.15">
      <c r="A163" s="354"/>
      <c r="J163" s="361"/>
      <c r="K163" s="361"/>
      <c r="L163" s="361"/>
      <c r="M163" s="361"/>
      <c r="N163" s="361"/>
      <c r="O163" s="361"/>
      <c r="P163" s="357"/>
      <c r="Q163" s="361"/>
      <c r="R163" s="361"/>
      <c r="S163" s="361"/>
      <c r="T163" s="361"/>
      <c r="AB163" s="359"/>
      <c r="AC163" s="362"/>
      <c r="AD163" s="362"/>
      <c r="AE163" s="362"/>
      <c r="AF163" s="362"/>
      <c r="AG163" s="362"/>
      <c r="AH163" s="362"/>
      <c r="AI163" s="362"/>
      <c r="AJ163" s="362"/>
      <c r="AK163" s="362"/>
      <c r="AL163" s="362"/>
      <c r="AM163" s="362"/>
      <c r="AN163" s="362"/>
      <c r="AO163" s="362"/>
      <c r="AP163" s="362"/>
      <c r="AQ163" s="362"/>
      <c r="AR163" s="362"/>
      <c r="AS163" s="362"/>
      <c r="AT163" s="362"/>
    </row>
    <row r="164" spans="1:46" ht="21" customHeight="1" x14ac:dyDescent="0.15">
      <c r="A164" s="354"/>
      <c r="J164" s="361"/>
      <c r="K164" s="361"/>
      <c r="L164" s="361"/>
      <c r="M164" s="361"/>
      <c r="N164" s="361"/>
      <c r="O164" s="361"/>
      <c r="P164" s="357"/>
      <c r="Q164" s="361"/>
      <c r="R164" s="361"/>
      <c r="S164" s="361"/>
      <c r="T164" s="361"/>
      <c r="AB164" s="359"/>
      <c r="AC164" s="362"/>
      <c r="AD164" s="362"/>
      <c r="AE164" s="362"/>
      <c r="AF164" s="362"/>
      <c r="AG164" s="362"/>
      <c r="AH164" s="362"/>
      <c r="AI164" s="362"/>
      <c r="AJ164" s="362"/>
      <c r="AK164" s="362"/>
      <c r="AL164" s="362"/>
      <c r="AM164" s="362"/>
      <c r="AN164" s="362"/>
      <c r="AO164" s="362"/>
      <c r="AP164" s="362"/>
      <c r="AQ164" s="362"/>
      <c r="AR164" s="362"/>
      <c r="AS164" s="362"/>
      <c r="AT164" s="362"/>
    </row>
    <row r="165" spans="1:46" ht="21" customHeight="1" x14ac:dyDescent="0.15">
      <c r="A165" s="354"/>
      <c r="J165" s="361"/>
      <c r="K165" s="361"/>
      <c r="L165" s="361"/>
      <c r="M165" s="361"/>
      <c r="N165" s="361"/>
      <c r="O165" s="361"/>
      <c r="P165" s="357"/>
      <c r="Q165" s="361"/>
      <c r="R165" s="361"/>
      <c r="S165" s="361"/>
      <c r="T165" s="361"/>
      <c r="AB165" s="359"/>
      <c r="AC165" s="362"/>
      <c r="AD165" s="362"/>
      <c r="AE165" s="362"/>
      <c r="AF165" s="362"/>
      <c r="AG165" s="362"/>
      <c r="AH165" s="362"/>
      <c r="AI165" s="362"/>
      <c r="AJ165" s="362"/>
      <c r="AK165" s="362"/>
      <c r="AL165" s="362"/>
      <c r="AM165" s="362"/>
      <c r="AN165" s="362"/>
      <c r="AO165" s="362"/>
      <c r="AP165" s="362"/>
      <c r="AQ165" s="362"/>
      <c r="AR165" s="362"/>
      <c r="AS165" s="362"/>
      <c r="AT165" s="362"/>
    </row>
    <row r="166" spans="1:46" ht="21" customHeight="1" x14ac:dyDescent="0.15">
      <c r="A166" s="354"/>
      <c r="J166" s="361"/>
      <c r="K166" s="361"/>
      <c r="L166" s="361"/>
      <c r="M166" s="361"/>
      <c r="N166" s="361"/>
      <c r="O166" s="361"/>
      <c r="P166" s="357"/>
      <c r="Q166" s="361"/>
      <c r="R166" s="361"/>
      <c r="S166" s="361"/>
      <c r="T166" s="361"/>
      <c r="AB166" s="359"/>
      <c r="AC166" s="362"/>
      <c r="AD166" s="362"/>
      <c r="AE166" s="362"/>
      <c r="AF166" s="362"/>
      <c r="AG166" s="362"/>
      <c r="AH166" s="362"/>
      <c r="AI166" s="362"/>
      <c r="AJ166" s="362"/>
      <c r="AK166" s="362"/>
      <c r="AL166" s="362"/>
      <c r="AM166" s="362"/>
      <c r="AN166" s="362"/>
      <c r="AO166" s="362"/>
      <c r="AP166" s="362"/>
      <c r="AQ166" s="362"/>
      <c r="AR166" s="362"/>
      <c r="AS166" s="362"/>
      <c r="AT166" s="362"/>
    </row>
    <row r="167" spans="1:46" ht="21" customHeight="1" x14ac:dyDescent="0.15">
      <c r="A167" s="354"/>
      <c r="J167" s="361"/>
      <c r="K167" s="361"/>
      <c r="L167" s="361"/>
      <c r="M167" s="361"/>
      <c r="N167" s="361"/>
      <c r="O167" s="361"/>
      <c r="P167" s="357"/>
      <c r="Q167" s="361"/>
      <c r="R167" s="361"/>
      <c r="S167" s="361"/>
      <c r="T167" s="361"/>
      <c r="AB167" s="359"/>
      <c r="AC167" s="362"/>
      <c r="AD167" s="362"/>
      <c r="AE167" s="362"/>
      <c r="AF167" s="362"/>
      <c r="AG167" s="362"/>
      <c r="AH167" s="362"/>
      <c r="AI167" s="362"/>
      <c r="AJ167" s="362"/>
      <c r="AK167" s="362"/>
      <c r="AL167" s="362"/>
      <c r="AM167" s="362"/>
      <c r="AN167" s="362"/>
      <c r="AO167" s="362"/>
      <c r="AP167" s="362"/>
      <c r="AQ167" s="362"/>
      <c r="AR167" s="362"/>
      <c r="AS167" s="362"/>
      <c r="AT167" s="362"/>
    </row>
    <row r="168" spans="1:46" ht="21" customHeight="1" x14ac:dyDescent="0.15">
      <c r="A168" s="354"/>
      <c r="J168" s="361"/>
      <c r="K168" s="361"/>
      <c r="L168" s="361"/>
      <c r="M168" s="361"/>
      <c r="N168" s="361"/>
      <c r="O168" s="361"/>
      <c r="P168" s="357"/>
      <c r="Q168" s="361"/>
      <c r="R168" s="361"/>
      <c r="S168" s="361"/>
      <c r="T168" s="361"/>
      <c r="AB168" s="359"/>
      <c r="AC168" s="362"/>
      <c r="AD168" s="362"/>
      <c r="AE168" s="362"/>
      <c r="AF168" s="362"/>
      <c r="AG168" s="362"/>
      <c r="AH168" s="362"/>
      <c r="AI168" s="362"/>
      <c r="AJ168" s="362"/>
      <c r="AK168" s="362"/>
      <c r="AL168" s="362"/>
      <c r="AM168" s="362"/>
      <c r="AN168" s="362"/>
      <c r="AO168" s="362"/>
      <c r="AP168" s="362"/>
      <c r="AQ168" s="362"/>
      <c r="AR168" s="362"/>
      <c r="AS168" s="362"/>
      <c r="AT168" s="362"/>
    </row>
    <row r="169" spans="1:46" ht="21" customHeight="1" x14ac:dyDescent="0.15">
      <c r="A169" s="354"/>
      <c r="J169" s="361"/>
      <c r="K169" s="361"/>
      <c r="L169" s="361"/>
      <c r="M169" s="361"/>
      <c r="N169" s="361"/>
      <c r="O169" s="361"/>
      <c r="P169" s="357"/>
      <c r="Q169" s="361"/>
      <c r="R169" s="361"/>
      <c r="S169" s="361"/>
      <c r="T169" s="361"/>
      <c r="AB169" s="359"/>
      <c r="AC169" s="362"/>
      <c r="AD169" s="362"/>
      <c r="AE169" s="362"/>
      <c r="AF169" s="362"/>
      <c r="AG169" s="362"/>
      <c r="AH169" s="362"/>
      <c r="AI169" s="362"/>
      <c r="AJ169" s="362"/>
      <c r="AK169" s="362"/>
      <c r="AL169" s="362"/>
      <c r="AM169" s="362"/>
      <c r="AN169" s="362"/>
      <c r="AO169" s="362"/>
      <c r="AP169" s="362"/>
      <c r="AQ169" s="362"/>
      <c r="AR169" s="362"/>
      <c r="AS169" s="362"/>
      <c r="AT169" s="362"/>
    </row>
    <row r="170" spans="1:46" ht="21" customHeight="1" x14ac:dyDescent="0.15">
      <c r="A170" s="354"/>
      <c r="J170" s="361"/>
      <c r="K170" s="361"/>
      <c r="L170" s="361"/>
      <c r="M170" s="361"/>
      <c r="N170" s="361"/>
      <c r="O170" s="361"/>
      <c r="P170" s="357"/>
      <c r="Q170" s="361"/>
      <c r="R170" s="361"/>
      <c r="S170" s="361"/>
      <c r="T170" s="358"/>
      <c r="AB170" s="359"/>
      <c r="AC170" s="362"/>
      <c r="AD170" s="362"/>
      <c r="AE170" s="362"/>
      <c r="AF170" s="362"/>
      <c r="AG170" s="362"/>
      <c r="AH170" s="362"/>
      <c r="AI170" s="362"/>
      <c r="AJ170" s="362"/>
      <c r="AK170" s="362"/>
      <c r="AL170" s="362"/>
      <c r="AM170" s="363"/>
      <c r="AN170" s="363"/>
      <c r="AO170" s="363"/>
      <c r="AP170" s="363"/>
      <c r="AQ170" s="363"/>
      <c r="AR170" s="363"/>
      <c r="AS170" s="363"/>
      <c r="AT170" s="363"/>
    </row>
    <row r="171" spans="1:46" ht="21" customHeight="1" x14ac:dyDescent="0.15">
      <c r="A171" s="354"/>
      <c r="J171" s="361"/>
      <c r="K171" s="361"/>
      <c r="L171" s="361"/>
      <c r="M171" s="361"/>
      <c r="N171" s="361"/>
      <c r="O171" s="361"/>
      <c r="P171" s="357"/>
      <c r="Q171" s="361"/>
      <c r="R171" s="361"/>
      <c r="S171" s="361"/>
      <c r="T171" s="358"/>
      <c r="AB171" s="359"/>
      <c r="AC171" s="362"/>
      <c r="AD171" s="362"/>
      <c r="AE171" s="362"/>
      <c r="AF171" s="362"/>
      <c r="AG171" s="362"/>
      <c r="AH171" s="362"/>
      <c r="AI171" s="362"/>
      <c r="AJ171" s="362"/>
      <c r="AK171" s="362"/>
      <c r="AL171" s="362"/>
      <c r="AM171" s="363"/>
      <c r="AN171" s="363"/>
      <c r="AO171" s="363"/>
      <c r="AP171" s="363"/>
      <c r="AQ171" s="363"/>
      <c r="AR171" s="363"/>
      <c r="AS171" s="363"/>
      <c r="AT171" s="363"/>
    </row>
    <row r="172" spans="1:46" ht="21" customHeight="1" x14ac:dyDescent="0.15">
      <c r="A172" s="354"/>
      <c r="J172" s="361"/>
      <c r="K172" s="361"/>
      <c r="L172" s="361"/>
      <c r="M172" s="361"/>
      <c r="N172" s="361"/>
      <c r="O172" s="361"/>
      <c r="P172" s="357"/>
      <c r="Q172" s="361"/>
      <c r="R172" s="361"/>
      <c r="S172" s="361"/>
      <c r="T172" s="358"/>
      <c r="AB172" s="359"/>
      <c r="AC172" s="362"/>
      <c r="AD172" s="362"/>
      <c r="AE172" s="362"/>
      <c r="AF172" s="362"/>
      <c r="AG172" s="362"/>
      <c r="AH172" s="362"/>
      <c r="AI172" s="362"/>
      <c r="AJ172" s="362"/>
      <c r="AK172" s="362"/>
      <c r="AL172" s="362"/>
      <c r="AM172" s="363"/>
      <c r="AN172" s="363"/>
      <c r="AO172" s="363"/>
      <c r="AP172" s="363"/>
      <c r="AQ172" s="363"/>
      <c r="AR172" s="363"/>
      <c r="AS172" s="363"/>
      <c r="AT172" s="363"/>
    </row>
    <row r="173" spans="1:46" ht="21" customHeight="1" x14ac:dyDescent="0.15">
      <c r="A173" s="354"/>
      <c r="J173" s="361"/>
      <c r="K173" s="361"/>
      <c r="L173" s="361"/>
      <c r="M173" s="361"/>
      <c r="N173" s="361"/>
      <c r="O173" s="361"/>
      <c r="P173" s="357"/>
      <c r="Q173" s="361"/>
      <c r="R173" s="361"/>
      <c r="S173" s="361"/>
      <c r="T173" s="358"/>
      <c r="AB173" s="359"/>
      <c r="AC173" s="362"/>
      <c r="AD173" s="362"/>
      <c r="AE173" s="362"/>
      <c r="AF173" s="362"/>
      <c r="AG173" s="362"/>
      <c r="AH173" s="362"/>
      <c r="AI173" s="362"/>
      <c r="AJ173" s="362"/>
      <c r="AK173" s="362"/>
      <c r="AL173" s="362"/>
      <c r="AM173" s="363"/>
      <c r="AN173" s="363"/>
      <c r="AO173" s="363"/>
      <c r="AP173" s="363"/>
      <c r="AQ173" s="363"/>
      <c r="AR173" s="363"/>
      <c r="AS173" s="363"/>
      <c r="AT173" s="363"/>
    </row>
    <row r="174" spans="1:46" ht="21" customHeight="1" x14ac:dyDescent="0.15">
      <c r="A174" s="354"/>
      <c r="J174" s="361"/>
      <c r="K174" s="361"/>
      <c r="L174" s="361"/>
      <c r="M174" s="361"/>
      <c r="N174" s="361"/>
      <c r="O174" s="361"/>
      <c r="P174" s="357"/>
      <c r="Q174" s="361"/>
      <c r="R174" s="361"/>
      <c r="S174" s="361"/>
      <c r="T174" s="358"/>
      <c r="AB174" s="359"/>
      <c r="AC174" s="362"/>
      <c r="AD174" s="362"/>
      <c r="AE174" s="362"/>
      <c r="AF174" s="362"/>
      <c r="AG174" s="362"/>
      <c r="AH174" s="362"/>
      <c r="AI174" s="362"/>
      <c r="AJ174" s="362"/>
      <c r="AK174" s="362"/>
      <c r="AL174" s="362"/>
      <c r="AM174" s="363"/>
      <c r="AN174" s="363"/>
      <c r="AO174" s="363"/>
      <c r="AP174" s="363"/>
      <c r="AQ174" s="363"/>
      <c r="AR174" s="363"/>
      <c r="AS174" s="363"/>
      <c r="AT174" s="363"/>
    </row>
    <row r="175" spans="1:46" ht="21" customHeight="1" x14ac:dyDescent="0.15">
      <c r="A175" s="354"/>
      <c r="J175" s="361"/>
      <c r="K175" s="361"/>
      <c r="L175" s="361"/>
      <c r="M175" s="361"/>
      <c r="N175" s="361"/>
      <c r="O175" s="361"/>
      <c r="P175" s="357"/>
      <c r="Q175" s="361"/>
      <c r="R175" s="361"/>
      <c r="S175" s="361"/>
      <c r="T175" s="358"/>
      <c r="AB175" s="359"/>
      <c r="AC175" s="362"/>
      <c r="AD175" s="362"/>
      <c r="AE175" s="362"/>
      <c r="AF175" s="362"/>
      <c r="AG175" s="362"/>
      <c r="AH175" s="362"/>
      <c r="AI175" s="362"/>
      <c r="AJ175" s="362"/>
      <c r="AK175" s="362"/>
      <c r="AL175" s="362"/>
      <c r="AM175" s="363"/>
      <c r="AN175" s="363"/>
      <c r="AO175" s="363"/>
      <c r="AP175" s="363"/>
      <c r="AQ175" s="363"/>
      <c r="AR175" s="363"/>
      <c r="AS175" s="363"/>
      <c r="AT175" s="363"/>
    </row>
    <row r="176" spans="1:46" ht="21" customHeight="1" x14ac:dyDescent="0.15">
      <c r="A176" s="354"/>
      <c r="J176" s="361"/>
      <c r="K176" s="361"/>
      <c r="L176" s="361"/>
      <c r="M176" s="361"/>
      <c r="N176" s="361"/>
      <c r="O176" s="361"/>
      <c r="P176" s="357"/>
      <c r="Q176" s="361"/>
      <c r="R176" s="361"/>
      <c r="S176" s="361"/>
      <c r="T176" s="358"/>
      <c r="AB176" s="359"/>
      <c r="AC176" s="362"/>
      <c r="AD176" s="362"/>
      <c r="AE176" s="362"/>
      <c r="AF176" s="362"/>
      <c r="AG176" s="362"/>
      <c r="AH176" s="362"/>
      <c r="AI176" s="362"/>
      <c r="AJ176" s="362"/>
      <c r="AK176" s="362"/>
      <c r="AL176" s="362"/>
      <c r="AM176" s="363"/>
      <c r="AN176" s="363"/>
      <c r="AO176" s="363"/>
      <c r="AP176" s="363"/>
      <c r="AQ176" s="363"/>
      <c r="AR176" s="363"/>
      <c r="AS176" s="363"/>
      <c r="AT176" s="363"/>
    </row>
    <row r="177" spans="1:46" ht="21" customHeight="1" x14ac:dyDescent="0.15">
      <c r="A177" s="354"/>
      <c r="J177" s="361"/>
      <c r="K177" s="361"/>
      <c r="L177" s="361"/>
      <c r="M177" s="361"/>
      <c r="N177" s="361"/>
      <c r="O177" s="361"/>
      <c r="P177" s="357"/>
      <c r="Q177" s="361"/>
      <c r="R177" s="361"/>
      <c r="S177" s="361"/>
      <c r="T177" s="358"/>
      <c r="AB177" s="359"/>
      <c r="AC177" s="362"/>
      <c r="AD177" s="362"/>
      <c r="AE177" s="362"/>
      <c r="AF177" s="362"/>
      <c r="AG177" s="362"/>
      <c r="AH177" s="362"/>
      <c r="AI177" s="362"/>
      <c r="AJ177" s="362"/>
      <c r="AK177" s="362"/>
      <c r="AL177" s="362"/>
      <c r="AM177" s="363"/>
      <c r="AN177" s="363"/>
      <c r="AO177" s="363"/>
      <c r="AP177" s="363"/>
      <c r="AQ177" s="363"/>
      <c r="AR177" s="363"/>
      <c r="AS177" s="363"/>
      <c r="AT177" s="363"/>
    </row>
    <row r="178" spans="1:46" ht="21" customHeight="1" x14ac:dyDescent="0.15">
      <c r="A178" s="354"/>
      <c r="J178" s="361"/>
      <c r="K178" s="361"/>
      <c r="L178" s="361"/>
      <c r="M178" s="361"/>
      <c r="N178" s="361"/>
      <c r="O178" s="361"/>
      <c r="P178" s="357"/>
      <c r="Q178" s="361"/>
      <c r="R178" s="361"/>
      <c r="S178" s="361"/>
      <c r="T178" s="358"/>
      <c r="AB178" s="359"/>
      <c r="AC178" s="362"/>
      <c r="AD178" s="362"/>
      <c r="AE178" s="362"/>
      <c r="AF178" s="362"/>
      <c r="AG178" s="362"/>
      <c r="AH178" s="362"/>
      <c r="AI178" s="362"/>
      <c r="AJ178" s="362"/>
      <c r="AK178" s="362"/>
      <c r="AL178" s="362"/>
      <c r="AM178" s="363"/>
      <c r="AN178" s="363"/>
      <c r="AO178" s="363"/>
      <c r="AP178" s="363"/>
      <c r="AQ178" s="363"/>
      <c r="AR178" s="363"/>
      <c r="AS178" s="363"/>
      <c r="AT178" s="363"/>
    </row>
    <row r="179" spans="1:46" ht="21" customHeight="1" x14ac:dyDescent="0.15">
      <c r="A179" s="354"/>
      <c r="J179" s="361"/>
      <c r="K179" s="361"/>
      <c r="L179" s="361"/>
      <c r="M179" s="361"/>
      <c r="N179" s="361"/>
      <c r="O179" s="361"/>
      <c r="P179" s="357"/>
      <c r="Q179" s="361"/>
      <c r="R179" s="361"/>
      <c r="S179" s="361"/>
      <c r="T179" s="358"/>
      <c r="AB179" s="359"/>
      <c r="AC179" s="362"/>
      <c r="AD179" s="362"/>
      <c r="AE179" s="362"/>
      <c r="AF179" s="362"/>
      <c r="AG179" s="362"/>
      <c r="AH179" s="362"/>
      <c r="AI179" s="362"/>
      <c r="AJ179" s="362"/>
      <c r="AK179" s="362"/>
      <c r="AL179" s="362"/>
      <c r="AM179" s="363"/>
      <c r="AN179" s="363"/>
      <c r="AO179" s="363"/>
      <c r="AP179" s="363"/>
      <c r="AQ179" s="363"/>
      <c r="AR179" s="363"/>
      <c r="AS179" s="363"/>
      <c r="AT179" s="363"/>
    </row>
    <row r="180" spans="1:46" ht="21" customHeight="1" x14ac:dyDescent="0.15">
      <c r="A180" s="354"/>
      <c r="J180" s="361"/>
      <c r="K180" s="361"/>
      <c r="L180" s="361"/>
      <c r="M180" s="361"/>
      <c r="N180" s="361"/>
      <c r="O180" s="361"/>
      <c r="P180" s="357"/>
      <c r="Q180" s="361"/>
      <c r="R180" s="361"/>
      <c r="S180" s="361"/>
      <c r="T180" s="358"/>
      <c r="AB180" s="359"/>
      <c r="AC180" s="362"/>
      <c r="AD180" s="362"/>
      <c r="AE180" s="362"/>
      <c r="AF180" s="362"/>
      <c r="AG180" s="362"/>
      <c r="AH180" s="362"/>
      <c r="AI180" s="362"/>
      <c r="AJ180" s="362"/>
      <c r="AK180" s="362"/>
      <c r="AL180" s="362"/>
      <c r="AM180" s="363"/>
      <c r="AN180" s="363"/>
      <c r="AO180" s="363"/>
      <c r="AP180" s="363"/>
      <c r="AQ180" s="363"/>
      <c r="AR180" s="363"/>
      <c r="AS180" s="363"/>
      <c r="AT180" s="363"/>
    </row>
    <row r="181" spans="1:46" ht="21" customHeight="1" x14ac:dyDescent="0.15">
      <c r="A181" s="354"/>
      <c r="J181" s="361"/>
      <c r="K181" s="361"/>
      <c r="L181" s="361"/>
      <c r="M181" s="361"/>
      <c r="N181" s="361"/>
      <c r="O181" s="361"/>
      <c r="P181" s="357"/>
      <c r="Q181" s="361"/>
      <c r="R181" s="361"/>
      <c r="S181" s="361"/>
      <c r="T181" s="358"/>
      <c r="AB181" s="359"/>
      <c r="AC181" s="362"/>
      <c r="AD181" s="362"/>
      <c r="AE181" s="362"/>
      <c r="AF181" s="362"/>
      <c r="AG181" s="362"/>
      <c r="AH181" s="362"/>
      <c r="AI181" s="362"/>
      <c r="AJ181" s="362"/>
      <c r="AK181" s="362"/>
      <c r="AL181" s="362"/>
      <c r="AM181" s="363"/>
      <c r="AN181" s="363"/>
      <c r="AO181" s="363"/>
      <c r="AP181" s="363"/>
      <c r="AQ181" s="363"/>
      <c r="AR181" s="363"/>
      <c r="AS181" s="363"/>
      <c r="AT181" s="363"/>
    </row>
    <row r="182" spans="1:46" ht="21" customHeight="1" x14ac:dyDescent="0.15">
      <c r="A182" s="354"/>
      <c r="J182" s="361"/>
      <c r="K182" s="361"/>
      <c r="L182" s="361"/>
      <c r="M182" s="361"/>
      <c r="N182" s="361"/>
      <c r="O182" s="361"/>
      <c r="P182" s="357"/>
      <c r="Q182" s="361"/>
      <c r="R182" s="361"/>
      <c r="S182" s="361"/>
      <c r="T182" s="361"/>
      <c r="AB182" s="359"/>
      <c r="AC182" s="362"/>
      <c r="AD182" s="362"/>
      <c r="AE182" s="362"/>
      <c r="AF182" s="362"/>
      <c r="AG182" s="362"/>
      <c r="AH182" s="362"/>
      <c r="AI182" s="362"/>
      <c r="AJ182" s="362"/>
      <c r="AK182" s="362"/>
      <c r="AL182" s="362"/>
      <c r="AM182" s="362"/>
      <c r="AN182" s="362"/>
      <c r="AO182" s="362"/>
      <c r="AP182" s="362"/>
      <c r="AQ182" s="362"/>
      <c r="AR182" s="362"/>
      <c r="AS182" s="362"/>
      <c r="AT182" s="362"/>
    </row>
    <row r="183" spans="1:46" ht="21" customHeight="1" x14ac:dyDescent="0.15">
      <c r="A183" s="354"/>
      <c r="J183" s="361"/>
      <c r="K183" s="361"/>
      <c r="L183" s="361"/>
      <c r="M183" s="361"/>
      <c r="N183" s="361"/>
      <c r="O183" s="361"/>
      <c r="P183" s="357"/>
      <c r="Q183" s="361"/>
      <c r="R183" s="361"/>
      <c r="S183" s="361"/>
      <c r="T183" s="361"/>
      <c r="AB183" s="359"/>
      <c r="AC183" s="362"/>
      <c r="AD183" s="362"/>
      <c r="AE183" s="362"/>
      <c r="AF183" s="362"/>
      <c r="AG183" s="362"/>
      <c r="AH183" s="362"/>
      <c r="AI183" s="362"/>
      <c r="AJ183" s="362"/>
      <c r="AK183" s="362"/>
      <c r="AL183" s="362"/>
      <c r="AM183" s="362"/>
      <c r="AN183" s="362"/>
      <c r="AO183" s="362"/>
      <c r="AP183" s="362"/>
      <c r="AQ183" s="362"/>
      <c r="AR183" s="362"/>
      <c r="AS183" s="362"/>
      <c r="AT183" s="362"/>
    </row>
    <row r="184" spans="1:46" ht="21" customHeight="1" x14ac:dyDescent="0.15">
      <c r="A184" s="354"/>
      <c r="B184" s="359"/>
      <c r="C184" s="359"/>
      <c r="D184" s="359"/>
      <c r="E184" s="359"/>
      <c r="F184" s="359"/>
      <c r="G184" s="364"/>
      <c r="H184" s="364"/>
      <c r="I184" s="364"/>
      <c r="J184" s="361"/>
      <c r="K184" s="361"/>
      <c r="L184" s="361"/>
      <c r="M184" s="361"/>
      <c r="N184" s="361"/>
      <c r="O184" s="361"/>
      <c r="P184" s="357"/>
      <c r="Q184" s="361"/>
      <c r="R184" s="361"/>
      <c r="S184" s="361"/>
      <c r="T184" s="361"/>
      <c r="U184" s="374"/>
      <c r="V184" s="374"/>
      <c r="W184" s="374"/>
      <c r="X184" s="364"/>
      <c r="Y184" s="359"/>
      <c r="Z184" s="359"/>
      <c r="AA184" s="359"/>
      <c r="AB184" s="359"/>
      <c r="AC184" s="362"/>
      <c r="AD184" s="362"/>
      <c r="AE184" s="362"/>
      <c r="AF184" s="362"/>
      <c r="AG184" s="362"/>
      <c r="AH184" s="362"/>
      <c r="AI184" s="362"/>
      <c r="AJ184" s="362"/>
      <c r="AK184" s="362"/>
      <c r="AL184" s="362"/>
      <c r="AM184" s="362"/>
      <c r="AN184" s="362"/>
      <c r="AO184" s="362"/>
      <c r="AP184" s="362"/>
      <c r="AQ184" s="362"/>
      <c r="AR184" s="362"/>
      <c r="AS184" s="362"/>
      <c r="AT184" s="362"/>
    </row>
    <row r="185" spans="1:46" ht="21" customHeight="1" x14ac:dyDescent="0.15">
      <c r="A185" s="354"/>
      <c r="B185" s="359"/>
      <c r="C185" s="359"/>
      <c r="D185" s="359"/>
      <c r="E185" s="359"/>
      <c r="F185" s="359"/>
      <c r="G185" s="364"/>
      <c r="H185" s="364"/>
      <c r="I185" s="364"/>
      <c r="J185" s="361"/>
      <c r="K185" s="361"/>
      <c r="L185" s="361"/>
      <c r="M185" s="361"/>
      <c r="N185" s="361"/>
      <c r="O185" s="361"/>
      <c r="P185" s="357"/>
      <c r="Q185" s="361"/>
      <c r="R185" s="361"/>
      <c r="S185" s="361"/>
      <c r="T185" s="361"/>
      <c r="U185" s="374"/>
      <c r="V185" s="374"/>
      <c r="W185" s="374"/>
      <c r="X185" s="364"/>
      <c r="Y185" s="359"/>
      <c r="Z185" s="359"/>
      <c r="AA185" s="359"/>
      <c r="AB185" s="359"/>
      <c r="AC185" s="362"/>
      <c r="AD185" s="362"/>
      <c r="AE185" s="362"/>
      <c r="AF185" s="362"/>
      <c r="AG185" s="362"/>
      <c r="AH185" s="362"/>
      <c r="AI185" s="362"/>
      <c r="AJ185" s="362"/>
      <c r="AK185" s="362"/>
      <c r="AL185" s="362"/>
      <c r="AM185" s="362"/>
      <c r="AN185" s="362"/>
      <c r="AO185" s="362"/>
      <c r="AP185" s="362"/>
      <c r="AQ185" s="362"/>
      <c r="AR185" s="362"/>
      <c r="AS185" s="362"/>
      <c r="AT185" s="362"/>
    </row>
    <row r="186" spans="1:46" ht="21" customHeight="1" x14ac:dyDescent="0.15">
      <c r="A186" s="354"/>
      <c r="B186" s="359"/>
      <c r="C186" s="359"/>
      <c r="D186" s="359"/>
      <c r="E186" s="359"/>
      <c r="F186" s="359"/>
      <c r="G186" s="364"/>
      <c r="H186" s="364"/>
      <c r="I186" s="364"/>
      <c r="J186" s="361"/>
      <c r="K186" s="361"/>
      <c r="L186" s="361"/>
      <c r="M186" s="361"/>
      <c r="N186" s="361"/>
      <c r="O186" s="361"/>
      <c r="P186" s="357"/>
      <c r="Q186" s="361"/>
      <c r="R186" s="361"/>
      <c r="S186" s="361"/>
      <c r="T186" s="361"/>
      <c r="U186" s="374"/>
      <c r="V186" s="374"/>
      <c r="W186" s="374"/>
      <c r="X186" s="364"/>
      <c r="Y186" s="359"/>
      <c r="Z186" s="359"/>
      <c r="AA186" s="359"/>
      <c r="AB186" s="359"/>
      <c r="AC186" s="362"/>
      <c r="AD186" s="362"/>
      <c r="AE186" s="362"/>
      <c r="AF186" s="362"/>
      <c r="AG186" s="362"/>
      <c r="AH186" s="362"/>
      <c r="AI186" s="362"/>
      <c r="AJ186" s="362"/>
      <c r="AK186" s="362"/>
      <c r="AL186" s="362"/>
      <c r="AM186" s="362"/>
      <c r="AN186" s="362"/>
      <c r="AO186" s="362"/>
      <c r="AP186" s="362"/>
      <c r="AQ186" s="362"/>
      <c r="AR186" s="362"/>
      <c r="AS186" s="362"/>
      <c r="AT186" s="362"/>
    </row>
    <row r="187" spans="1:46" ht="21" customHeight="1" x14ac:dyDescent="0.15">
      <c r="A187" s="354"/>
      <c r="B187" s="359"/>
      <c r="C187" s="359"/>
      <c r="D187" s="359"/>
      <c r="E187" s="359"/>
      <c r="F187" s="359"/>
      <c r="G187" s="364"/>
      <c r="H187" s="364"/>
      <c r="I187" s="364"/>
      <c r="J187" s="361"/>
      <c r="K187" s="361"/>
      <c r="L187" s="361"/>
      <c r="M187" s="361"/>
      <c r="N187" s="361"/>
      <c r="O187" s="361"/>
      <c r="P187" s="357"/>
      <c r="Q187" s="361"/>
      <c r="R187" s="361"/>
      <c r="S187" s="361"/>
      <c r="T187" s="361"/>
      <c r="U187" s="374"/>
      <c r="V187" s="374"/>
      <c r="W187" s="374"/>
      <c r="X187" s="364"/>
      <c r="Y187" s="359"/>
      <c r="Z187" s="359"/>
      <c r="AA187" s="359"/>
      <c r="AB187" s="359"/>
      <c r="AC187" s="362"/>
      <c r="AD187" s="362"/>
      <c r="AE187" s="362"/>
      <c r="AF187" s="362"/>
      <c r="AG187" s="362"/>
      <c r="AH187" s="362"/>
      <c r="AI187" s="362"/>
      <c r="AJ187" s="362"/>
      <c r="AK187" s="362"/>
      <c r="AL187" s="362"/>
      <c r="AM187" s="362"/>
      <c r="AN187" s="362"/>
      <c r="AO187" s="362"/>
      <c r="AP187" s="362"/>
      <c r="AQ187" s="362"/>
      <c r="AR187" s="362"/>
      <c r="AS187" s="362"/>
      <c r="AT187" s="362"/>
    </row>
    <row r="188" spans="1:46" ht="21" customHeight="1" x14ac:dyDescent="0.15">
      <c r="A188" s="354"/>
      <c r="B188" s="355"/>
      <c r="C188" s="355"/>
      <c r="D188" s="355"/>
      <c r="E188" s="355"/>
      <c r="F188" s="355"/>
      <c r="J188" s="356"/>
      <c r="K188" s="356"/>
      <c r="L188" s="356"/>
      <c r="M188" s="356"/>
      <c r="N188" s="356"/>
      <c r="O188" s="356"/>
      <c r="P188" s="357"/>
      <c r="Q188" s="356"/>
      <c r="R188" s="356"/>
      <c r="S188" s="356"/>
      <c r="T188" s="358"/>
      <c r="AB188" s="359"/>
      <c r="AC188" s="360"/>
      <c r="AD188" s="360"/>
      <c r="AE188" s="360"/>
      <c r="AF188" s="360"/>
      <c r="AG188" s="360"/>
      <c r="AH188" s="360"/>
      <c r="AI188" s="360"/>
      <c r="AJ188" s="360"/>
      <c r="AK188" s="360"/>
      <c r="AL188" s="360"/>
      <c r="AM188" s="360"/>
      <c r="AN188" s="360"/>
      <c r="AO188" s="360"/>
      <c r="AP188" s="360"/>
      <c r="AQ188" s="360"/>
      <c r="AR188" s="360"/>
      <c r="AS188" s="360"/>
      <c r="AT188" s="360"/>
    </row>
    <row r="189" spans="1:46" ht="21" customHeight="1" x14ac:dyDescent="0.15">
      <c r="A189" s="354"/>
      <c r="B189" s="359"/>
      <c r="C189" s="359"/>
      <c r="D189" s="359"/>
      <c r="E189" s="359"/>
      <c r="F189" s="359"/>
      <c r="G189" s="364"/>
      <c r="H189" s="364"/>
      <c r="I189" s="364"/>
      <c r="J189" s="361"/>
      <c r="K189" s="361"/>
      <c r="L189" s="361"/>
      <c r="M189" s="361"/>
      <c r="N189" s="361"/>
      <c r="O189" s="361"/>
      <c r="P189" s="357"/>
      <c r="Q189" s="361"/>
      <c r="R189" s="361"/>
      <c r="S189" s="361"/>
      <c r="T189" s="361"/>
      <c r="U189" s="374"/>
      <c r="V189" s="374"/>
      <c r="W189" s="374"/>
      <c r="X189" s="364"/>
      <c r="Y189" s="359"/>
      <c r="Z189" s="359"/>
      <c r="AA189" s="359"/>
      <c r="AB189" s="359"/>
      <c r="AC189" s="362"/>
      <c r="AD189" s="362"/>
      <c r="AE189" s="362"/>
      <c r="AF189" s="362"/>
      <c r="AG189" s="362"/>
      <c r="AH189" s="362"/>
      <c r="AI189" s="362"/>
      <c r="AJ189" s="362"/>
      <c r="AK189" s="362"/>
      <c r="AL189" s="362"/>
      <c r="AM189" s="362"/>
      <c r="AN189" s="362"/>
      <c r="AO189" s="362"/>
      <c r="AP189" s="362"/>
      <c r="AQ189" s="362"/>
      <c r="AR189" s="362"/>
      <c r="AS189" s="362"/>
      <c r="AT189" s="362"/>
    </row>
    <row r="190" spans="1:46" ht="21" customHeight="1" x14ac:dyDescent="0.15">
      <c r="A190" s="354"/>
      <c r="J190" s="361"/>
      <c r="K190" s="361"/>
      <c r="L190" s="361"/>
      <c r="M190" s="361"/>
      <c r="N190" s="361"/>
      <c r="O190" s="361"/>
      <c r="P190" s="357"/>
      <c r="Q190" s="361"/>
      <c r="R190" s="361"/>
      <c r="S190" s="361"/>
      <c r="T190" s="358"/>
      <c r="AB190" s="359"/>
      <c r="AC190" s="362"/>
      <c r="AD190" s="362"/>
      <c r="AE190" s="362"/>
      <c r="AF190" s="362"/>
      <c r="AG190" s="362"/>
      <c r="AH190" s="362"/>
      <c r="AI190" s="362"/>
      <c r="AJ190" s="362"/>
      <c r="AK190" s="362"/>
      <c r="AL190" s="362"/>
      <c r="AM190" s="363"/>
      <c r="AN190" s="363"/>
      <c r="AO190" s="363"/>
      <c r="AP190" s="363"/>
      <c r="AQ190" s="363"/>
      <c r="AR190" s="363"/>
      <c r="AS190" s="363"/>
      <c r="AT190" s="363"/>
    </row>
    <row r="191" spans="1:46" ht="21" customHeight="1" x14ac:dyDescent="0.15">
      <c r="A191" s="354"/>
      <c r="J191" s="361"/>
      <c r="K191" s="361"/>
      <c r="L191" s="361"/>
      <c r="M191" s="361"/>
      <c r="N191" s="361"/>
      <c r="O191" s="361"/>
      <c r="P191" s="357"/>
      <c r="Q191" s="361"/>
      <c r="R191" s="361"/>
      <c r="S191" s="361"/>
      <c r="T191" s="358"/>
      <c r="AB191" s="359"/>
      <c r="AC191" s="362"/>
      <c r="AD191" s="362"/>
      <c r="AE191" s="362"/>
      <c r="AF191" s="362"/>
      <c r="AG191" s="362"/>
      <c r="AH191" s="362"/>
      <c r="AI191" s="362"/>
      <c r="AJ191" s="362"/>
      <c r="AK191" s="362"/>
      <c r="AL191" s="362"/>
      <c r="AM191" s="363"/>
      <c r="AN191" s="363"/>
      <c r="AO191" s="363"/>
      <c r="AP191" s="363"/>
      <c r="AQ191" s="363"/>
      <c r="AR191" s="363"/>
      <c r="AS191" s="363"/>
      <c r="AT191" s="363"/>
    </row>
    <row r="192" spans="1:46" ht="21" customHeight="1" x14ac:dyDescent="0.15">
      <c r="A192" s="354"/>
      <c r="J192" s="361"/>
      <c r="K192" s="361"/>
      <c r="L192" s="361"/>
      <c r="M192" s="361"/>
      <c r="N192" s="361"/>
      <c r="O192" s="361"/>
      <c r="P192" s="357"/>
      <c r="Q192" s="361"/>
      <c r="R192" s="361"/>
      <c r="S192" s="361"/>
      <c r="T192" s="358"/>
      <c r="AB192" s="359"/>
      <c r="AC192" s="362"/>
      <c r="AD192" s="362"/>
      <c r="AE192" s="362"/>
      <c r="AF192" s="362"/>
      <c r="AG192" s="362"/>
      <c r="AH192" s="362"/>
      <c r="AI192" s="362"/>
      <c r="AJ192" s="362"/>
      <c r="AK192" s="362"/>
      <c r="AL192" s="362"/>
      <c r="AM192" s="363"/>
      <c r="AN192" s="363"/>
      <c r="AO192" s="363"/>
      <c r="AP192" s="363"/>
      <c r="AQ192" s="363"/>
      <c r="AR192" s="363"/>
      <c r="AS192" s="363"/>
      <c r="AT192" s="363"/>
    </row>
    <row r="193" spans="1:46" ht="21" customHeight="1" x14ac:dyDescent="0.15">
      <c r="A193" s="354"/>
      <c r="B193" s="355"/>
      <c r="C193" s="355"/>
      <c r="D193" s="355"/>
      <c r="E193" s="355"/>
      <c r="F193" s="355"/>
      <c r="J193" s="361"/>
      <c r="K193" s="361"/>
      <c r="L193" s="361"/>
      <c r="M193" s="361"/>
      <c r="N193" s="361"/>
      <c r="O193" s="361"/>
      <c r="P193" s="357"/>
      <c r="Q193" s="361"/>
      <c r="R193" s="361"/>
      <c r="S193" s="361"/>
      <c r="T193" s="361"/>
      <c r="AB193" s="359"/>
      <c r="AC193" s="362"/>
      <c r="AD193" s="362"/>
      <c r="AE193" s="362"/>
      <c r="AF193" s="362"/>
      <c r="AG193" s="362"/>
      <c r="AH193" s="362"/>
      <c r="AI193" s="362"/>
      <c r="AJ193" s="362"/>
      <c r="AK193" s="362"/>
      <c r="AL193" s="362"/>
      <c r="AM193" s="362"/>
      <c r="AN193" s="362"/>
      <c r="AO193" s="362"/>
      <c r="AP193" s="362"/>
      <c r="AQ193" s="362"/>
      <c r="AR193" s="362"/>
      <c r="AS193" s="362"/>
      <c r="AT193" s="362"/>
    </row>
    <row r="194" spans="1:46" ht="21" customHeight="1" x14ac:dyDescent="0.15">
      <c r="A194" s="354"/>
      <c r="B194" s="355"/>
      <c r="C194" s="355"/>
      <c r="D194" s="355"/>
      <c r="E194" s="355"/>
      <c r="F194" s="355"/>
      <c r="J194" s="361"/>
      <c r="K194" s="361"/>
      <c r="L194" s="361"/>
      <c r="M194" s="361"/>
      <c r="N194" s="361"/>
      <c r="O194" s="361"/>
      <c r="P194" s="357"/>
      <c r="Q194" s="361"/>
      <c r="R194" s="361"/>
      <c r="S194" s="361"/>
      <c r="T194" s="361"/>
      <c r="AB194" s="359"/>
      <c r="AC194" s="362"/>
      <c r="AD194" s="362"/>
      <c r="AE194" s="362"/>
      <c r="AF194" s="362"/>
      <c r="AG194" s="362"/>
      <c r="AH194" s="362"/>
      <c r="AI194" s="362"/>
      <c r="AJ194" s="362"/>
      <c r="AK194" s="362"/>
      <c r="AL194" s="362"/>
      <c r="AM194" s="362"/>
      <c r="AN194" s="362"/>
      <c r="AO194" s="362"/>
      <c r="AP194" s="362"/>
      <c r="AQ194" s="362"/>
      <c r="AR194" s="362"/>
      <c r="AS194" s="362"/>
      <c r="AT194" s="362"/>
    </row>
    <row r="195" spans="1:46" ht="21" customHeight="1" x14ac:dyDescent="0.15">
      <c r="A195" s="354"/>
      <c r="B195" s="355"/>
      <c r="C195" s="355"/>
      <c r="D195" s="355"/>
      <c r="E195" s="355"/>
      <c r="F195" s="355"/>
      <c r="J195" s="361"/>
      <c r="K195" s="361"/>
      <c r="L195" s="361"/>
      <c r="M195" s="361"/>
      <c r="N195" s="361"/>
      <c r="O195" s="361"/>
      <c r="P195" s="357"/>
      <c r="Q195" s="361"/>
      <c r="R195" s="361"/>
      <c r="S195" s="361"/>
      <c r="T195" s="361"/>
      <c r="AB195" s="359"/>
      <c r="AC195" s="362"/>
      <c r="AD195" s="362"/>
      <c r="AE195" s="362"/>
      <c r="AF195" s="362"/>
      <c r="AG195" s="362"/>
      <c r="AH195" s="362"/>
      <c r="AI195" s="362"/>
      <c r="AJ195" s="362"/>
      <c r="AK195" s="362"/>
      <c r="AL195" s="362"/>
      <c r="AM195" s="362"/>
      <c r="AN195" s="362"/>
      <c r="AO195" s="362"/>
      <c r="AP195" s="362"/>
      <c r="AQ195" s="362"/>
      <c r="AR195" s="362"/>
      <c r="AS195" s="362"/>
      <c r="AT195" s="362"/>
    </row>
    <row r="196" spans="1:46" ht="21" customHeight="1" x14ac:dyDescent="0.15">
      <c r="A196" s="354"/>
      <c r="B196" s="355"/>
      <c r="C196" s="355"/>
      <c r="D196" s="355"/>
      <c r="E196" s="355"/>
      <c r="F196" s="355"/>
      <c r="J196" s="361"/>
      <c r="K196" s="361"/>
      <c r="L196" s="361"/>
      <c r="M196" s="361"/>
      <c r="N196" s="361"/>
      <c r="O196" s="361"/>
      <c r="P196" s="357"/>
      <c r="Q196" s="361"/>
      <c r="R196" s="361"/>
      <c r="S196" s="361"/>
      <c r="T196" s="361"/>
      <c r="AB196" s="359"/>
      <c r="AC196" s="362"/>
      <c r="AD196" s="362"/>
      <c r="AE196" s="362"/>
      <c r="AF196" s="362"/>
      <c r="AG196" s="362"/>
      <c r="AH196" s="362"/>
      <c r="AI196" s="362"/>
      <c r="AJ196" s="362"/>
      <c r="AK196" s="362"/>
      <c r="AL196" s="362"/>
      <c r="AM196" s="362"/>
      <c r="AN196" s="362"/>
      <c r="AO196" s="362"/>
      <c r="AP196" s="362"/>
      <c r="AQ196" s="362"/>
      <c r="AR196" s="362"/>
      <c r="AS196" s="362"/>
      <c r="AT196" s="362"/>
    </row>
    <row r="197" spans="1:46" ht="21" customHeight="1" x14ac:dyDescent="0.15">
      <c r="A197" s="354"/>
      <c r="B197" s="355"/>
      <c r="C197" s="355"/>
      <c r="D197" s="355"/>
      <c r="E197" s="355"/>
      <c r="F197" s="355"/>
      <c r="J197" s="361"/>
      <c r="K197" s="361"/>
      <c r="L197" s="361"/>
      <c r="M197" s="361"/>
      <c r="N197" s="361"/>
      <c r="O197" s="361"/>
      <c r="P197" s="357"/>
      <c r="Q197" s="361"/>
      <c r="R197" s="361"/>
      <c r="S197" s="361"/>
      <c r="T197" s="361"/>
      <c r="AB197" s="359"/>
      <c r="AC197" s="362"/>
      <c r="AD197" s="362"/>
      <c r="AE197" s="362"/>
      <c r="AF197" s="362"/>
      <c r="AG197" s="362"/>
      <c r="AH197" s="362"/>
      <c r="AI197" s="362"/>
      <c r="AJ197" s="362"/>
      <c r="AK197" s="362"/>
      <c r="AL197" s="362"/>
      <c r="AM197" s="362"/>
      <c r="AN197" s="362"/>
      <c r="AO197" s="362"/>
      <c r="AP197" s="362"/>
      <c r="AQ197" s="362"/>
      <c r="AR197" s="362"/>
      <c r="AS197" s="362"/>
      <c r="AT197" s="362"/>
    </row>
    <row r="198" spans="1:46" ht="21" customHeight="1" x14ac:dyDescent="0.15">
      <c r="A198" s="354"/>
      <c r="B198" s="355"/>
      <c r="C198" s="355"/>
      <c r="D198" s="355"/>
      <c r="E198" s="355"/>
      <c r="F198" s="355"/>
      <c r="J198" s="361"/>
      <c r="K198" s="361"/>
      <c r="L198" s="361"/>
      <c r="M198" s="361"/>
      <c r="N198" s="361"/>
      <c r="O198" s="361"/>
      <c r="P198" s="357"/>
      <c r="Q198" s="361"/>
      <c r="R198" s="361"/>
      <c r="S198" s="361"/>
      <c r="T198" s="361"/>
      <c r="AB198" s="359"/>
      <c r="AC198" s="362"/>
      <c r="AD198" s="362"/>
      <c r="AE198" s="362"/>
      <c r="AF198" s="362"/>
      <c r="AG198" s="362"/>
      <c r="AH198" s="362"/>
      <c r="AI198" s="362"/>
      <c r="AJ198" s="362"/>
      <c r="AK198" s="362"/>
      <c r="AL198" s="362"/>
      <c r="AM198" s="362"/>
      <c r="AN198" s="362"/>
      <c r="AO198" s="362"/>
      <c r="AP198" s="362"/>
      <c r="AQ198" s="362"/>
      <c r="AR198" s="362"/>
      <c r="AS198" s="362"/>
      <c r="AT198" s="362"/>
    </row>
    <row r="199" spans="1:46" ht="21" customHeight="1" x14ac:dyDescent="0.15">
      <c r="A199" s="354"/>
      <c r="B199" s="355"/>
      <c r="C199" s="355"/>
      <c r="D199" s="355"/>
      <c r="E199" s="355"/>
      <c r="F199" s="355"/>
      <c r="J199" s="361"/>
      <c r="K199" s="361"/>
      <c r="L199" s="361"/>
      <c r="M199" s="361"/>
      <c r="N199" s="361"/>
      <c r="O199" s="361"/>
      <c r="P199" s="357"/>
      <c r="Q199" s="361"/>
      <c r="R199" s="361"/>
      <c r="S199" s="361"/>
      <c r="T199" s="361"/>
      <c r="AB199" s="359"/>
      <c r="AC199" s="362"/>
      <c r="AD199" s="362"/>
      <c r="AE199" s="362"/>
      <c r="AF199" s="362"/>
      <c r="AG199" s="362"/>
      <c r="AH199" s="362"/>
      <c r="AI199" s="362"/>
      <c r="AJ199" s="362"/>
      <c r="AK199" s="362"/>
      <c r="AL199" s="362"/>
      <c r="AM199" s="362"/>
      <c r="AN199" s="362"/>
      <c r="AO199" s="362"/>
      <c r="AP199" s="362"/>
      <c r="AQ199" s="362"/>
      <c r="AR199" s="362"/>
      <c r="AS199" s="362"/>
      <c r="AT199" s="362"/>
    </row>
    <row r="200" spans="1:46" ht="21" customHeight="1" x14ac:dyDescent="0.15">
      <c r="A200" s="354"/>
      <c r="B200" s="355"/>
      <c r="C200" s="355"/>
      <c r="D200" s="355"/>
      <c r="E200" s="355"/>
      <c r="F200" s="355"/>
      <c r="J200" s="361"/>
      <c r="K200" s="361"/>
      <c r="L200" s="361"/>
      <c r="M200" s="361"/>
      <c r="N200" s="361"/>
      <c r="O200" s="361"/>
      <c r="P200" s="357"/>
      <c r="Q200" s="361"/>
      <c r="R200" s="361"/>
      <c r="S200" s="361"/>
      <c r="T200" s="361"/>
      <c r="AB200" s="359"/>
      <c r="AC200" s="362"/>
      <c r="AD200" s="362"/>
      <c r="AE200" s="362"/>
      <c r="AF200" s="362"/>
      <c r="AG200" s="362"/>
      <c r="AH200" s="362"/>
      <c r="AI200" s="362"/>
      <c r="AJ200" s="362"/>
      <c r="AK200" s="362"/>
      <c r="AL200" s="362"/>
      <c r="AM200" s="362"/>
      <c r="AN200" s="362"/>
      <c r="AO200" s="362"/>
      <c r="AP200" s="362"/>
      <c r="AQ200" s="362"/>
      <c r="AR200" s="362"/>
      <c r="AS200" s="362"/>
      <c r="AT200" s="362"/>
    </row>
    <row r="201" spans="1:46" ht="21" customHeight="1" x14ac:dyDescent="0.15">
      <c r="A201" s="354"/>
      <c r="B201" s="355"/>
      <c r="C201" s="355"/>
      <c r="D201" s="355"/>
      <c r="E201" s="355"/>
      <c r="F201" s="355"/>
      <c r="J201" s="361"/>
      <c r="K201" s="361"/>
      <c r="L201" s="361"/>
      <c r="M201" s="361"/>
      <c r="N201" s="361"/>
      <c r="O201" s="361"/>
      <c r="P201" s="357"/>
      <c r="Q201" s="361"/>
      <c r="R201" s="361"/>
      <c r="S201" s="361"/>
      <c r="T201" s="361"/>
      <c r="AB201" s="359"/>
      <c r="AC201" s="362"/>
      <c r="AD201" s="362"/>
      <c r="AE201" s="362"/>
      <c r="AF201" s="362"/>
      <c r="AG201" s="362"/>
      <c r="AH201" s="362"/>
      <c r="AI201" s="362"/>
      <c r="AJ201" s="362"/>
      <c r="AK201" s="362"/>
      <c r="AL201" s="362"/>
      <c r="AM201" s="362"/>
      <c r="AN201" s="362"/>
      <c r="AO201" s="362"/>
      <c r="AP201" s="362"/>
      <c r="AQ201" s="362"/>
      <c r="AR201" s="362"/>
      <c r="AS201" s="362"/>
      <c r="AT201" s="362"/>
    </row>
    <row r="202" spans="1:46" ht="21" customHeight="1" x14ac:dyDescent="0.15">
      <c r="A202" s="354"/>
      <c r="J202" s="361"/>
      <c r="K202" s="361"/>
      <c r="L202" s="361"/>
      <c r="M202" s="361"/>
      <c r="N202" s="361"/>
      <c r="O202" s="361"/>
      <c r="P202" s="357"/>
      <c r="Q202" s="361"/>
      <c r="R202" s="361"/>
      <c r="S202" s="361"/>
      <c r="T202" s="358"/>
      <c r="AB202" s="359"/>
      <c r="AC202" s="362"/>
      <c r="AD202" s="362"/>
      <c r="AE202" s="362"/>
      <c r="AF202" s="362"/>
      <c r="AG202" s="362"/>
      <c r="AH202" s="362"/>
      <c r="AI202" s="362"/>
      <c r="AJ202" s="362"/>
      <c r="AK202" s="362"/>
      <c r="AL202" s="362"/>
      <c r="AM202" s="363"/>
      <c r="AN202" s="363"/>
      <c r="AO202" s="363"/>
      <c r="AP202" s="363"/>
      <c r="AQ202" s="363"/>
      <c r="AR202" s="363"/>
      <c r="AS202" s="363"/>
      <c r="AT202" s="363"/>
    </row>
    <row r="203" spans="1:46" ht="21" customHeight="1" x14ac:dyDescent="0.15">
      <c r="A203" s="354"/>
      <c r="J203" s="361"/>
      <c r="K203" s="361"/>
      <c r="L203" s="361"/>
      <c r="M203" s="361"/>
      <c r="N203" s="361"/>
      <c r="O203" s="361"/>
      <c r="P203" s="357"/>
      <c r="Q203" s="361"/>
      <c r="R203" s="361"/>
      <c r="S203" s="361"/>
      <c r="T203" s="358"/>
      <c r="AB203" s="359"/>
      <c r="AC203" s="362"/>
      <c r="AD203" s="362"/>
      <c r="AE203" s="362"/>
      <c r="AF203" s="362"/>
      <c r="AG203" s="362"/>
      <c r="AH203" s="362"/>
      <c r="AI203" s="362"/>
      <c r="AJ203" s="362"/>
      <c r="AK203" s="362"/>
      <c r="AL203" s="362"/>
      <c r="AM203" s="363"/>
      <c r="AN203" s="363"/>
      <c r="AO203" s="363"/>
      <c r="AP203" s="363"/>
      <c r="AQ203" s="363"/>
      <c r="AR203" s="363"/>
      <c r="AS203" s="363"/>
      <c r="AT203" s="363"/>
    </row>
    <row r="204" spans="1:46" ht="21" customHeight="1" x14ac:dyDescent="0.15">
      <c r="A204" s="354"/>
      <c r="J204" s="361"/>
      <c r="K204" s="361"/>
      <c r="L204" s="361"/>
      <c r="M204" s="361"/>
      <c r="N204" s="361"/>
      <c r="O204" s="361"/>
      <c r="P204" s="357"/>
      <c r="Q204" s="361"/>
      <c r="R204" s="361"/>
      <c r="S204" s="361"/>
      <c r="T204" s="361"/>
      <c r="AB204" s="359"/>
      <c r="AC204" s="362"/>
      <c r="AD204" s="362"/>
      <c r="AE204" s="362"/>
      <c r="AF204" s="362"/>
      <c r="AG204" s="362"/>
      <c r="AH204" s="362"/>
      <c r="AI204" s="362"/>
      <c r="AJ204" s="362"/>
      <c r="AK204" s="362"/>
      <c r="AL204" s="362"/>
      <c r="AM204" s="362"/>
      <c r="AN204" s="362"/>
      <c r="AO204" s="362"/>
      <c r="AP204" s="362"/>
      <c r="AQ204" s="362"/>
      <c r="AR204" s="362"/>
      <c r="AS204" s="362"/>
      <c r="AT204" s="362"/>
    </row>
    <row r="205" spans="1:46" ht="21" customHeight="1" x14ac:dyDescent="0.15">
      <c r="A205" s="354"/>
      <c r="J205" s="361"/>
      <c r="K205" s="361"/>
      <c r="L205" s="361"/>
      <c r="M205" s="361"/>
      <c r="N205" s="361"/>
      <c r="O205" s="361"/>
      <c r="P205" s="357"/>
      <c r="Q205" s="361"/>
      <c r="R205" s="361"/>
      <c r="S205" s="361"/>
      <c r="T205" s="361"/>
      <c r="AB205" s="359"/>
      <c r="AC205" s="362"/>
      <c r="AD205" s="362"/>
      <c r="AE205" s="362"/>
      <c r="AF205" s="362"/>
      <c r="AG205" s="362"/>
      <c r="AH205" s="362"/>
      <c r="AI205" s="362"/>
      <c r="AJ205" s="362"/>
      <c r="AK205" s="362"/>
      <c r="AL205" s="362"/>
      <c r="AM205" s="362"/>
      <c r="AN205" s="362"/>
      <c r="AO205" s="362"/>
      <c r="AP205" s="362"/>
      <c r="AQ205" s="362"/>
      <c r="AR205" s="362"/>
      <c r="AS205" s="362"/>
      <c r="AT205" s="362"/>
    </row>
    <row r="206" spans="1:46" ht="21" customHeight="1" x14ac:dyDescent="0.15">
      <c r="A206" s="354"/>
      <c r="J206" s="361"/>
      <c r="K206" s="361"/>
      <c r="L206" s="361"/>
      <c r="M206" s="361"/>
      <c r="N206" s="361"/>
      <c r="O206" s="361"/>
      <c r="P206" s="357"/>
      <c r="Q206" s="361"/>
      <c r="R206" s="361"/>
      <c r="S206" s="361"/>
      <c r="T206" s="361"/>
      <c r="AB206" s="359"/>
      <c r="AC206" s="362"/>
      <c r="AD206" s="362"/>
      <c r="AE206" s="362"/>
      <c r="AF206" s="362"/>
      <c r="AG206" s="362"/>
      <c r="AH206" s="362"/>
      <c r="AI206" s="362"/>
      <c r="AJ206" s="362"/>
      <c r="AK206" s="362"/>
      <c r="AL206" s="362"/>
      <c r="AM206" s="362"/>
      <c r="AN206" s="362"/>
      <c r="AO206" s="362"/>
      <c r="AP206" s="362"/>
      <c r="AQ206" s="362"/>
      <c r="AR206" s="362"/>
      <c r="AS206" s="362"/>
      <c r="AT206" s="362"/>
    </row>
    <row r="207" spans="1:46" ht="21" customHeight="1" x14ac:dyDescent="0.15">
      <c r="A207" s="354"/>
      <c r="J207" s="361"/>
      <c r="K207" s="361"/>
      <c r="L207" s="361"/>
      <c r="M207" s="361"/>
      <c r="N207" s="361"/>
      <c r="O207" s="361"/>
      <c r="P207" s="357"/>
      <c r="Q207" s="361"/>
      <c r="R207" s="361"/>
      <c r="S207" s="361"/>
      <c r="T207" s="361"/>
      <c r="AB207" s="359"/>
      <c r="AC207" s="362"/>
      <c r="AD207" s="362"/>
      <c r="AE207" s="362"/>
      <c r="AF207" s="362"/>
      <c r="AG207" s="362"/>
      <c r="AH207" s="362"/>
      <c r="AI207" s="362"/>
      <c r="AJ207" s="362"/>
      <c r="AK207" s="362"/>
      <c r="AL207" s="362"/>
      <c r="AM207" s="362"/>
      <c r="AN207" s="362"/>
      <c r="AO207" s="362"/>
      <c r="AP207" s="362"/>
      <c r="AQ207" s="362"/>
      <c r="AR207" s="362"/>
      <c r="AS207" s="362"/>
      <c r="AT207" s="362"/>
    </row>
    <row r="208" spans="1:46" ht="21" customHeight="1" x14ac:dyDescent="0.15">
      <c r="A208" s="354"/>
      <c r="B208" s="359"/>
      <c r="C208" s="359"/>
      <c r="D208" s="359"/>
      <c r="E208" s="359"/>
      <c r="F208" s="359"/>
      <c r="G208" s="364"/>
      <c r="H208" s="364"/>
      <c r="I208" s="364"/>
      <c r="J208" s="361"/>
      <c r="K208" s="361"/>
      <c r="L208" s="361"/>
      <c r="M208" s="361"/>
      <c r="N208" s="361"/>
      <c r="O208" s="361"/>
      <c r="P208" s="357"/>
      <c r="Q208" s="361"/>
      <c r="R208" s="361"/>
      <c r="S208" s="361"/>
      <c r="T208" s="361"/>
      <c r="U208" s="374"/>
      <c r="V208" s="374"/>
      <c r="W208" s="374"/>
      <c r="X208" s="364"/>
      <c r="Y208" s="359"/>
      <c r="Z208" s="359"/>
      <c r="AA208" s="359"/>
      <c r="AB208" s="359"/>
      <c r="AC208" s="362"/>
      <c r="AD208" s="362"/>
      <c r="AE208" s="362"/>
      <c r="AF208" s="362"/>
      <c r="AG208" s="362"/>
      <c r="AH208" s="362"/>
      <c r="AI208" s="362"/>
      <c r="AJ208" s="362"/>
      <c r="AK208" s="362"/>
      <c r="AL208" s="362"/>
      <c r="AM208" s="362"/>
      <c r="AN208" s="362"/>
      <c r="AO208" s="362"/>
      <c r="AP208" s="362"/>
      <c r="AQ208" s="362"/>
      <c r="AR208" s="362"/>
      <c r="AS208" s="362"/>
      <c r="AT208" s="362"/>
    </row>
    <row r="209" spans="1:46" ht="21" customHeight="1" x14ac:dyDescent="0.15">
      <c r="A209" s="354"/>
      <c r="J209" s="361"/>
      <c r="K209" s="361"/>
      <c r="L209" s="361"/>
      <c r="M209" s="361"/>
      <c r="N209" s="361"/>
      <c r="O209" s="361"/>
      <c r="P209" s="357"/>
      <c r="Q209" s="361"/>
      <c r="R209" s="361"/>
      <c r="S209" s="361"/>
      <c r="T209" s="358"/>
      <c r="AB209" s="359"/>
      <c r="AC209" s="362"/>
      <c r="AD209" s="362"/>
      <c r="AE209" s="362"/>
      <c r="AF209" s="362"/>
      <c r="AG209" s="362"/>
      <c r="AH209" s="362"/>
      <c r="AI209" s="362"/>
      <c r="AJ209" s="362"/>
      <c r="AK209" s="362"/>
      <c r="AL209" s="362"/>
      <c r="AM209" s="363"/>
      <c r="AN209" s="363"/>
      <c r="AO209" s="363"/>
      <c r="AP209" s="363"/>
      <c r="AQ209" s="363"/>
      <c r="AR209" s="363"/>
      <c r="AS209" s="363"/>
      <c r="AT209" s="363"/>
    </row>
    <row r="210" spans="1:46" ht="21" customHeight="1" x14ac:dyDescent="0.15">
      <c r="A210" s="354"/>
      <c r="B210" s="355"/>
      <c r="C210" s="355"/>
      <c r="D210" s="355"/>
      <c r="E210" s="355"/>
      <c r="F210" s="355"/>
      <c r="J210" s="356"/>
      <c r="K210" s="356"/>
      <c r="L210" s="356"/>
      <c r="M210" s="356"/>
      <c r="N210" s="356"/>
      <c r="O210" s="356"/>
      <c r="P210" s="357"/>
      <c r="Q210" s="356"/>
      <c r="R210" s="356"/>
      <c r="S210" s="356"/>
      <c r="T210" s="358"/>
      <c r="AB210" s="359"/>
      <c r="AC210" s="360"/>
      <c r="AD210" s="360"/>
      <c r="AE210" s="360"/>
      <c r="AF210" s="360"/>
      <c r="AG210" s="360"/>
      <c r="AH210" s="360"/>
      <c r="AI210" s="360"/>
      <c r="AJ210" s="360"/>
      <c r="AK210" s="360"/>
      <c r="AL210" s="360"/>
      <c r="AM210" s="360"/>
      <c r="AN210" s="360"/>
      <c r="AO210" s="360"/>
      <c r="AP210" s="360"/>
      <c r="AQ210" s="360"/>
      <c r="AR210" s="360"/>
      <c r="AS210" s="360"/>
      <c r="AT210" s="360"/>
    </row>
    <row r="211" spans="1:46" ht="21" customHeight="1" x14ac:dyDescent="0.15">
      <c r="A211" s="354"/>
      <c r="B211" s="355"/>
      <c r="C211" s="355"/>
      <c r="D211" s="355"/>
      <c r="E211" s="355"/>
      <c r="F211" s="355"/>
      <c r="J211" s="356"/>
      <c r="K211" s="356"/>
      <c r="L211" s="356"/>
      <c r="M211" s="356"/>
      <c r="N211" s="356"/>
      <c r="O211" s="356"/>
      <c r="P211" s="357"/>
      <c r="Q211" s="356"/>
      <c r="R211" s="356"/>
      <c r="S211" s="356"/>
      <c r="T211" s="358"/>
      <c r="AB211" s="359"/>
      <c r="AC211" s="360"/>
      <c r="AD211" s="360"/>
      <c r="AE211" s="360"/>
      <c r="AF211" s="360"/>
      <c r="AG211" s="360"/>
      <c r="AH211" s="360"/>
      <c r="AI211" s="360"/>
      <c r="AJ211" s="360"/>
      <c r="AK211" s="360"/>
      <c r="AL211" s="360"/>
      <c r="AM211" s="360"/>
      <c r="AN211" s="360"/>
      <c r="AO211" s="360"/>
      <c r="AP211" s="360"/>
      <c r="AQ211" s="360"/>
      <c r="AR211" s="360"/>
      <c r="AS211" s="360"/>
      <c r="AT211" s="360"/>
    </row>
    <row r="212" spans="1:46" ht="21" customHeight="1" x14ac:dyDescent="0.15">
      <c r="A212" s="354"/>
      <c r="B212" s="355"/>
      <c r="C212" s="355"/>
      <c r="D212" s="355"/>
      <c r="E212" s="355"/>
      <c r="F212" s="355"/>
      <c r="J212" s="356"/>
      <c r="K212" s="356"/>
      <c r="L212" s="356"/>
      <c r="M212" s="356"/>
      <c r="N212" s="356"/>
      <c r="O212" s="356"/>
      <c r="P212" s="357"/>
      <c r="Q212" s="356"/>
      <c r="R212" s="356"/>
      <c r="S212" s="356"/>
      <c r="T212" s="358"/>
      <c r="AB212" s="359"/>
      <c r="AC212" s="360"/>
      <c r="AD212" s="360"/>
      <c r="AE212" s="360"/>
      <c r="AF212" s="360"/>
      <c r="AG212" s="360"/>
      <c r="AH212" s="360"/>
      <c r="AI212" s="360"/>
      <c r="AJ212" s="360"/>
      <c r="AK212" s="360"/>
      <c r="AL212" s="360"/>
      <c r="AM212" s="360"/>
      <c r="AN212" s="360"/>
      <c r="AO212" s="360"/>
      <c r="AP212" s="360"/>
      <c r="AQ212" s="360"/>
      <c r="AR212" s="360"/>
      <c r="AS212" s="360"/>
      <c r="AT212" s="360"/>
    </row>
    <row r="213" spans="1:46" ht="21" customHeight="1" x14ac:dyDescent="0.15">
      <c r="A213" s="354"/>
      <c r="B213" s="355"/>
      <c r="C213" s="355"/>
      <c r="D213" s="355"/>
      <c r="E213" s="355"/>
      <c r="F213" s="355"/>
      <c r="J213" s="356"/>
      <c r="K213" s="356"/>
      <c r="L213" s="356"/>
      <c r="M213" s="356"/>
      <c r="N213" s="356"/>
      <c r="O213" s="356"/>
      <c r="P213" s="357"/>
      <c r="Q213" s="356"/>
      <c r="R213" s="356"/>
      <c r="S213" s="356"/>
      <c r="T213" s="358"/>
      <c r="AB213" s="359"/>
      <c r="AC213" s="360"/>
      <c r="AD213" s="360"/>
      <c r="AE213" s="360"/>
      <c r="AF213" s="360"/>
      <c r="AG213" s="360"/>
      <c r="AH213" s="360"/>
      <c r="AI213" s="360"/>
      <c r="AJ213" s="360"/>
      <c r="AK213" s="360"/>
      <c r="AL213" s="360"/>
      <c r="AM213" s="360"/>
      <c r="AN213" s="360"/>
      <c r="AO213" s="360"/>
      <c r="AP213" s="360"/>
      <c r="AQ213" s="360"/>
      <c r="AR213" s="360"/>
      <c r="AS213" s="360"/>
      <c r="AT213" s="360"/>
    </row>
    <row r="214" spans="1:46" ht="21" customHeight="1" x14ac:dyDescent="0.15">
      <c r="A214" s="354"/>
      <c r="B214" s="355"/>
      <c r="C214" s="355"/>
      <c r="D214" s="355"/>
      <c r="E214" s="355"/>
      <c r="F214" s="355"/>
      <c r="J214" s="356"/>
      <c r="K214" s="356"/>
      <c r="L214" s="356"/>
      <c r="M214" s="356"/>
      <c r="N214" s="356"/>
      <c r="O214" s="356"/>
      <c r="P214" s="357"/>
      <c r="Q214" s="356"/>
      <c r="R214" s="356"/>
      <c r="S214" s="356"/>
      <c r="T214" s="358"/>
      <c r="AB214" s="359"/>
      <c r="AC214" s="360"/>
      <c r="AD214" s="360"/>
      <c r="AE214" s="360"/>
      <c r="AF214" s="360"/>
      <c r="AG214" s="360"/>
      <c r="AH214" s="360"/>
      <c r="AI214" s="360"/>
      <c r="AJ214" s="360"/>
      <c r="AK214" s="360"/>
      <c r="AL214" s="360"/>
      <c r="AM214" s="360"/>
      <c r="AN214" s="360"/>
      <c r="AO214" s="360"/>
      <c r="AP214" s="360"/>
      <c r="AQ214" s="360"/>
      <c r="AR214" s="360"/>
      <c r="AS214" s="360"/>
      <c r="AT214" s="360"/>
    </row>
    <row r="215" spans="1:46" ht="21" customHeight="1" x14ac:dyDescent="0.15">
      <c r="A215" s="354"/>
      <c r="B215" s="355"/>
      <c r="C215" s="355"/>
      <c r="D215" s="355"/>
      <c r="E215" s="355"/>
      <c r="F215" s="355"/>
      <c r="J215" s="356"/>
      <c r="K215" s="356"/>
      <c r="L215" s="356"/>
      <c r="M215" s="356"/>
      <c r="N215" s="356"/>
      <c r="O215" s="356"/>
      <c r="P215" s="357"/>
      <c r="Q215" s="356"/>
      <c r="R215" s="356"/>
      <c r="S215" s="356"/>
      <c r="T215" s="358"/>
      <c r="AB215" s="359"/>
      <c r="AC215" s="360"/>
      <c r="AD215" s="360"/>
      <c r="AE215" s="360"/>
      <c r="AF215" s="360"/>
      <c r="AG215" s="360"/>
      <c r="AH215" s="360"/>
      <c r="AI215" s="360"/>
      <c r="AJ215" s="360"/>
      <c r="AK215" s="360"/>
      <c r="AL215" s="360"/>
      <c r="AM215" s="360"/>
      <c r="AN215" s="360"/>
      <c r="AO215" s="360"/>
      <c r="AP215" s="360"/>
      <c r="AQ215" s="360"/>
      <c r="AR215" s="360"/>
      <c r="AS215" s="360"/>
      <c r="AT215" s="360"/>
    </row>
    <row r="216" spans="1:46" ht="21" customHeight="1" x14ac:dyDescent="0.15">
      <c r="A216" s="354"/>
      <c r="B216" s="355"/>
      <c r="C216" s="355"/>
      <c r="D216" s="355"/>
      <c r="E216" s="355"/>
      <c r="F216" s="355"/>
      <c r="J216" s="356"/>
      <c r="K216" s="356"/>
      <c r="L216" s="356"/>
      <c r="M216" s="356"/>
      <c r="N216" s="356"/>
      <c r="O216" s="356"/>
      <c r="P216" s="357"/>
      <c r="Q216" s="356"/>
      <c r="R216" s="356"/>
      <c r="S216" s="356"/>
      <c r="T216" s="358"/>
      <c r="AB216" s="359"/>
      <c r="AC216" s="360"/>
      <c r="AD216" s="360"/>
      <c r="AE216" s="360"/>
      <c r="AF216" s="360"/>
      <c r="AG216" s="360"/>
      <c r="AH216" s="360"/>
      <c r="AI216" s="360"/>
      <c r="AJ216" s="360"/>
      <c r="AK216" s="360"/>
      <c r="AL216" s="360"/>
      <c r="AM216" s="360"/>
      <c r="AN216" s="360"/>
      <c r="AO216" s="360"/>
      <c r="AP216" s="360"/>
      <c r="AQ216" s="360"/>
      <c r="AR216" s="360"/>
      <c r="AS216" s="360"/>
      <c r="AT216" s="360"/>
    </row>
    <row r="217" spans="1:46" ht="21" customHeight="1" x14ac:dyDescent="0.15">
      <c r="A217" s="354"/>
      <c r="B217" s="355"/>
      <c r="C217" s="355"/>
      <c r="D217" s="355"/>
      <c r="E217" s="355"/>
      <c r="F217" s="355"/>
      <c r="J217" s="356"/>
      <c r="K217" s="356"/>
      <c r="L217" s="356"/>
      <c r="M217" s="356"/>
      <c r="N217" s="356"/>
      <c r="O217" s="356"/>
      <c r="P217" s="357"/>
      <c r="Q217" s="356"/>
      <c r="R217" s="356"/>
      <c r="S217" s="356"/>
      <c r="T217" s="358"/>
      <c r="AB217" s="359"/>
      <c r="AC217" s="360"/>
      <c r="AD217" s="360"/>
      <c r="AE217" s="360"/>
      <c r="AF217" s="360"/>
      <c r="AG217" s="360"/>
      <c r="AH217" s="360"/>
      <c r="AI217" s="360"/>
      <c r="AJ217" s="360"/>
      <c r="AK217" s="360"/>
      <c r="AL217" s="360"/>
      <c r="AM217" s="360"/>
      <c r="AN217" s="360"/>
      <c r="AO217" s="360"/>
      <c r="AP217" s="360"/>
      <c r="AQ217" s="360"/>
      <c r="AR217" s="360"/>
      <c r="AS217" s="360"/>
      <c r="AT217" s="360"/>
    </row>
    <row r="218" spans="1:46" ht="21" customHeight="1" x14ac:dyDescent="0.15">
      <c r="A218" s="354"/>
      <c r="B218" s="355"/>
      <c r="C218" s="355"/>
      <c r="D218" s="355"/>
      <c r="E218" s="355"/>
      <c r="F218" s="355"/>
      <c r="J218" s="356"/>
      <c r="K218" s="356"/>
      <c r="L218" s="356"/>
      <c r="M218" s="356"/>
      <c r="N218" s="356"/>
      <c r="O218" s="356"/>
      <c r="P218" s="357"/>
      <c r="Q218" s="356"/>
      <c r="R218" s="356"/>
      <c r="S218" s="356"/>
      <c r="T218" s="358"/>
      <c r="AB218" s="359"/>
      <c r="AC218" s="360"/>
      <c r="AD218" s="360"/>
      <c r="AE218" s="360"/>
      <c r="AF218" s="360"/>
      <c r="AG218" s="360"/>
      <c r="AH218" s="360"/>
      <c r="AI218" s="360"/>
      <c r="AJ218" s="360"/>
      <c r="AK218" s="360"/>
      <c r="AL218" s="360"/>
      <c r="AM218" s="360"/>
      <c r="AN218" s="360"/>
      <c r="AO218" s="360"/>
      <c r="AP218" s="360"/>
      <c r="AQ218" s="360"/>
      <c r="AR218" s="360"/>
      <c r="AS218" s="360"/>
      <c r="AT218" s="360"/>
    </row>
    <row r="219" spans="1:46" ht="21" customHeight="1" x14ac:dyDescent="0.15">
      <c r="A219" s="354"/>
      <c r="B219" s="355"/>
      <c r="C219" s="355"/>
      <c r="D219" s="355"/>
      <c r="E219" s="355"/>
      <c r="F219" s="355"/>
      <c r="J219" s="356"/>
      <c r="K219" s="356"/>
      <c r="L219" s="356"/>
      <c r="M219" s="356"/>
      <c r="N219" s="356"/>
      <c r="O219" s="356"/>
      <c r="P219" s="357"/>
      <c r="Q219" s="356"/>
      <c r="R219" s="356"/>
      <c r="S219" s="356"/>
      <c r="T219" s="358"/>
      <c r="AB219" s="359"/>
      <c r="AC219" s="360"/>
      <c r="AD219" s="360"/>
      <c r="AE219" s="360"/>
      <c r="AF219" s="360"/>
      <c r="AG219" s="360"/>
      <c r="AH219" s="360"/>
      <c r="AI219" s="360"/>
      <c r="AJ219" s="360"/>
      <c r="AK219" s="360"/>
      <c r="AL219" s="360"/>
      <c r="AM219" s="360"/>
      <c r="AN219" s="360"/>
      <c r="AO219" s="360"/>
      <c r="AP219" s="360"/>
      <c r="AQ219" s="360"/>
      <c r="AR219" s="360"/>
      <c r="AS219" s="360"/>
      <c r="AT219" s="360"/>
    </row>
    <row r="220" spans="1:46" ht="21" customHeight="1" x14ac:dyDescent="0.15">
      <c r="A220" s="354"/>
      <c r="B220" s="359"/>
      <c r="C220" s="359"/>
      <c r="D220" s="359"/>
      <c r="E220" s="359"/>
      <c r="F220" s="359"/>
      <c r="G220" s="364"/>
      <c r="H220" s="364"/>
      <c r="I220" s="364"/>
      <c r="J220" s="361"/>
      <c r="K220" s="361"/>
      <c r="L220" s="361"/>
      <c r="M220" s="361"/>
      <c r="N220" s="361"/>
      <c r="O220" s="361"/>
      <c r="P220" s="357"/>
      <c r="Q220" s="361"/>
      <c r="R220" s="361"/>
      <c r="S220" s="361"/>
      <c r="T220" s="361"/>
      <c r="U220" s="374"/>
      <c r="V220" s="374"/>
      <c r="W220" s="374"/>
      <c r="X220" s="364"/>
      <c r="Y220" s="359"/>
      <c r="Z220" s="359"/>
      <c r="AA220" s="359"/>
      <c r="AB220" s="359"/>
      <c r="AC220" s="362"/>
      <c r="AD220" s="362"/>
      <c r="AE220" s="362"/>
      <c r="AF220" s="362"/>
      <c r="AG220" s="362"/>
      <c r="AH220" s="362"/>
      <c r="AI220" s="362"/>
      <c r="AJ220" s="362"/>
      <c r="AK220" s="362"/>
      <c r="AL220" s="362"/>
      <c r="AM220" s="362"/>
      <c r="AN220" s="362"/>
      <c r="AO220" s="362"/>
      <c r="AP220" s="362"/>
      <c r="AQ220" s="362"/>
      <c r="AR220" s="362"/>
      <c r="AS220" s="362"/>
      <c r="AT220" s="362"/>
    </row>
    <row r="221" spans="1:46" ht="21" customHeight="1" x14ac:dyDescent="0.15">
      <c r="A221" s="354"/>
      <c r="B221" s="355"/>
      <c r="C221" s="355"/>
      <c r="D221" s="355"/>
      <c r="E221" s="355"/>
      <c r="F221" s="355"/>
      <c r="J221" s="356"/>
      <c r="K221" s="356"/>
      <c r="L221" s="356"/>
      <c r="M221" s="356"/>
      <c r="N221" s="356"/>
      <c r="O221" s="356"/>
      <c r="P221" s="357"/>
      <c r="Q221" s="356"/>
      <c r="R221" s="356"/>
      <c r="S221" s="356"/>
      <c r="T221" s="358"/>
      <c r="AB221" s="359"/>
      <c r="AC221" s="360"/>
      <c r="AD221" s="360"/>
      <c r="AE221" s="360"/>
      <c r="AF221" s="360"/>
      <c r="AG221" s="360"/>
      <c r="AH221" s="360"/>
      <c r="AI221" s="360"/>
      <c r="AJ221" s="360"/>
      <c r="AK221" s="360"/>
      <c r="AL221" s="360"/>
      <c r="AM221" s="360"/>
      <c r="AN221" s="360"/>
      <c r="AO221" s="360"/>
      <c r="AP221" s="360"/>
      <c r="AQ221" s="360"/>
      <c r="AR221" s="360"/>
      <c r="AS221" s="360"/>
      <c r="AT221" s="360"/>
    </row>
    <row r="222" spans="1:46" ht="21" customHeight="1" x14ac:dyDescent="0.15">
      <c r="A222" s="354"/>
      <c r="J222" s="361"/>
      <c r="K222" s="361"/>
      <c r="L222" s="361"/>
      <c r="M222" s="361"/>
      <c r="N222" s="361"/>
      <c r="O222" s="361"/>
      <c r="P222" s="357"/>
      <c r="Q222" s="361"/>
      <c r="R222" s="361"/>
      <c r="S222" s="361"/>
      <c r="T222" s="358"/>
      <c r="AB222" s="359"/>
      <c r="AC222" s="362"/>
      <c r="AD222" s="362"/>
      <c r="AE222" s="362"/>
      <c r="AF222" s="362"/>
      <c r="AG222" s="362"/>
      <c r="AH222" s="362"/>
      <c r="AI222" s="362"/>
      <c r="AJ222" s="362"/>
      <c r="AK222" s="362"/>
      <c r="AL222" s="362"/>
      <c r="AM222" s="363"/>
      <c r="AN222" s="363"/>
      <c r="AO222" s="363"/>
      <c r="AP222" s="363"/>
      <c r="AQ222" s="363"/>
      <c r="AR222" s="363"/>
      <c r="AS222" s="363"/>
      <c r="AT222" s="363"/>
    </row>
    <row r="223" spans="1:46" ht="21" customHeight="1" x14ac:dyDescent="0.15">
      <c r="A223" s="354"/>
      <c r="J223" s="361"/>
      <c r="K223" s="361"/>
      <c r="L223" s="361"/>
      <c r="M223" s="361"/>
      <c r="N223" s="361"/>
      <c r="O223" s="361"/>
      <c r="P223" s="357"/>
      <c r="Q223" s="361"/>
      <c r="R223" s="361"/>
      <c r="S223" s="361"/>
      <c r="T223" s="358"/>
      <c r="AB223" s="359"/>
      <c r="AC223" s="362"/>
      <c r="AD223" s="362"/>
      <c r="AE223" s="362"/>
      <c r="AF223" s="362"/>
      <c r="AG223" s="362"/>
      <c r="AH223" s="362"/>
      <c r="AI223" s="362"/>
      <c r="AJ223" s="362"/>
      <c r="AK223" s="362"/>
      <c r="AL223" s="362"/>
      <c r="AM223" s="363"/>
      <c r="AN223" s="363"/>
      <c r="AO223" s="363"/>
      <c r="AP223" s="363"/>
      <c r="AQ223" s="363"/>
      <c r="AR223" s="363"/>
      <c r="AS223" s="363"/>
      <c r="AT223" s="363"/>
    </row>
    <row r="224" spans="1:46" ht="21" customHeight="1" x14ac:dyDescent="0.15">
      <c r="A224" s="354"/>
      <c r="B224" s="355"/>
      <c r="C224" s="355"/>
      <c r="D224" s="355"/>
      <c r="E224" s="355"/>
      <c r="F224" s="355"/>
      <c r="J224" s="356"/>
      <c r="K224" s="356"/>
      <c r="L224" s="356"/>
      <c r="M224" s="356"/>
      <c r="N224" s="356"/>
      <c r="O224" s="356"/>
      <c r="P224" s="357"/>
      <c r="Q224" s="356"/>
      <c r="R224" s="356"/>
      <c r="S224" s="356"/>
      <c r="T224" s="358"/>
      <c r="AB224" s="359"/>
      <c r="AC224" s="360"/>
      <c r="AD224" s="360"/>
      <c r="AE224" s="360"/>
      <c r="AF224" s="360"/>
      <c r="AG224" s="360"/>
      <c r="AH224" s="360"/>
      <c r="AI224" s="360"/>
      <c r="AJ224" s="360"/>
      <c r="AK224" s="360"/>
      <c r="AL224" s="360"/>
      <c r="AM224" s="360"/>
      <c r="AN224" s="360"/>
      <c r="AO224" s="360"/>
      <c r="AP224" s="360"/>
      <c r="AQ224" s="360"/>
      <c r="AR224" s="360"/>
      <c r="AS224" s="360"/>
      <c r="AT224" s="360"/>
    </row>
    <row r="225" spans="1:46" ht="21" customHeight="1" x14ac:dyDescent="0.15">
      <c r="A225" s="354"/>
      <c r="B225" s="355"/>
      <c r="C225" s="355"/>
      <c r="D225" s="355"/>
      <c r="E225" s="355"/>
      <c r="F225" s="355"/>
      <c r="J225" s="356"/>
      <c r="K225" s="356"/>
      <c r="L225" s="356"/>
      <c r="M225" s="356"/>
      <c r="N225" s="356"/>
      <c r="O225" s="356"/>
      <c r="P225" s="357"/>
      <c r="Q225" s="356"/>
      <c r="R225" s="356"/>
      <c r="S225" s="356"/>
      <c r="T225" s="358"/>
      <c r="AB225" s="359"/>
      <c r="AC225" s="360"/>
      <c r="AD225" s="360"/>
      <c r="AE225" s="360"/>
      <c r="AF225" s="360"/>
      <c r="AG225" s="360"/>
      <c r="AH225" s="360"/>
      <c r="AI225" s="360"/>
      <c r="AJ225" s="360"/>
      <c r="AK225" s="360"/>
      <c r="AL225" s="360"/>
      <c r="AM225" s="360"/>
      <c r="AN225" s="360"/>
      <c r="AO225" s="360"/>
      <c r="AP225" s="360"/>
      <c r="AQ225" s="360"/>
      <c r="AR225" s="360"/>
      <c r="AS225" s="360"/>
      <c r="AT225" s="360"/>
    </row>
    <row r="226" spans="1:46" ht="21" customHeight="1" x14ac:dyDescent="0.15">
      <c r="A226" s="354"/>
      <c r="J226" s="361"/>
      <c r="K226" s="361"/>
      <c r="L226" s="361"/>
      <c r="M226" s="361"/>
      <c r="N226" s="361"/>
      <c r="O226" s="361"/>
      <c r="P226" s="357"/>
      <c r="Q226" s="361"/>
      <c r="R226" s="361"/>
      <c r="S226" s="361"/>
      <c r="T226" s="358"/>
      <c r="AB226" s="359"/>
      <c r="AC226" s="362"/>
      <c r="AD226" s="362"/>
      <c r="AE226" s="362"/>
      <c r="AF226" s="362"/>
      <c r="AG226" s="362"/>
      <c r="AH226" s="362"/>
      <c r="AI226" s="362"/>
      <c r="AJ226" s="362"/>
      <c r="AK226" s="362"/>
      <c r="AL226" s="362"/>
      <c r="AM226" s="363"/>
      <c r="AN226" s="363"/>
      <c r="AO226" s="363"/>
      <c r="AP226" s="363"/>
      <c r="AQ226" s="363"/>
      <c r="AR226" s="363"/>
      <c r="AS226" s="363"/>
      <c r="AT226" s="363"/>
    </row>
    <row r="227" spans="1:46" ht="21" customHeight="1" x14ac:dyDescent="0.15">
      <c r="A227" s="354"/>
      <c r="B227" s="355"/>
      <c r="C227" s="355"/>
      <c r="D227" s="355"/>
      <c r="E227" s="355"/>
      <c r="F227" s="355"/>
      <c r="J227" s="356"/>
      <c r="K227" s="356"/>
      <c r="L227" s="356"/>
      <c r="M227" s="356"/>
      <c r="N227" s="356"/>
      <c r="O227" s="356"/>
      <c r="P227" s="357"/>
      <c r="Q227" s="356"/>
      <c r="R227" s="356"/>
      <c r="S227" s="356"/>
      <c r="T227" s="358"/>
      <c r="AB227" s="359"/>
      <c r="AC227" s="360"/>
      <c r="AD227" s="360"/>
      <c r="AE227" s="360"/>
      <c r="AF227" s="360"/>
      <c r="AG227" s="360"/>
      <c r="AH227" s="360"/>
      <c r="AI227" s="360"/>
      <c r="AJ227" s="360"/>
      <c r="AK227" s="360"/>
      <c r="AL227" s="360"/>
      <c r="AM227" s="360"/>
      <c r="AN227" s="360"/>
      <c r="AO227" s="360"/>
      <c r="AP227" s="360"/>
      <c r="AQ227" s="360"/>
      <c r="AR227" s="360"/>
      <c r="AS227" s="360"/>
      <c r="AT227" s="360"/>
    </row>
    <row r="228" spans="1:46" ht="21" customHeight="1" x14ac:dyDescent="0.15">
      <c r="A228" s="354"/>
      <c r="J228" s="361"/>
      <c r="K228" s="361"/>
      <c r="L228" s="361"/>
      <c r="M228" s="361"/>
      <c r="N228" s="361"/>
      <c r="O228" s="361"/>
      <c r="P228" s="357"/>
      <c r="Q228" s="361"/>
      <c r="R228" s="361"/>
      <c r="S228" s="361"/>
      <c r="T228" s="358"/>
      <c r="AB228" s="359"/>
      <c r="AC228" s="362"/>
      <c r="AD228" s="362"/>
      <c r="AE228" s="362"/>
      <c r="AF228" s="362"/>
      <c r="AG228" s="362"/>
      <c r="AH228" s="362"/>
      <c r="AI228" s="362"/>
      <c r="AJ228" s="362"/>
      <c r="AK228" s="362"/>
      <c r="AL228" s="362"/>
      <c r="AM228" s="363"/>
      <c r="AN228" s="363"/>
      <c r="AO228" s="363"/>
      <c r="AP228" s="363"/>
      <c r="AQ228" s="363"/>
      <c r="AR228" s="363"/>
      <c r="AS228" s="363"/>
      <c r="AT228" s="363"/>
    </row>
    <row r="229" spans="1:46" ht="21" customHeight="1" x14ac:dyDescent="0.15">
      <c r="A229" s="354"/>
      <c r="J229" s="361"/>
      <c r="K229" s="361"/>
      <c r="L229" s="361"/>
      <c r="M229" s="361"/>
      <c r="N229" s="361"/>
      <c r="O229" s="361"/>
      <c r="P229" s="357"/>
      <c r="Q229" s="361"/>
      <c r="R229" s="361"/>
      <c r="S229" s="361"/>
      <c r="T229" s="361"/>
      <c r="AB229" s="359"/>
      <c r="AC229" s="362"/>
      <c r="AD229" s="362"/>
      <c r="AE229" s="362"/>
      <c r="AF229" s="362"/>
      <c r="AG229" s="362"/>
      <c r="AH229" s="362"/>
      <c r="AI229" s="362"/>
      <c r="AJ229" s="362"/>
      <c r="AK229" s="362"/>
      <c r="AL229" s="362"/>
      <c r="AM229" s="362"/>
      <c r="AN229" s="362"/>
      <c r="AO229" s="362"/>
      <c r="AP229" s="362"/>
      <c r="AQ229" s="362"/>
      <c r="AR229" s="362"/>
      <c r="AS229" s="362"/>
      <c r="AT229" s="362"/>
    </row>
    <row r="230" spans="1:46" ht="21" customHeight="1" x14ac:dyDescent="0.15">
      <c r="A230" s="354"/>
      <c r="J230" s="361"/>
      <c r="K230" s="361"/>
      <c r="L230" s="361"/>
      <c r="M230" s="361"/>
      <c r="N230" s="361"/>
      <c r="O230" s="361"/>
      <c r="P230" s="357"/>
      <c r="Q230" s="361"/>
      <c r="R230" s="361"/>
      <c r="S230" s="361"/>
      <c r="T230" s="358"/>
      <c r="Z230" s="359"/>
      <c r="AB230" s="359"/>
      <c r="AC230" s="362"/>
      <c r="AD230" s="362"/>
      <c r="AE230" s="362"/>
      <c r="AF230" s="362"/>
      <c r="AG230" s="362"/>
      <c r="AH230" s="362"/>
      <c r="AI230" s="362"/>
      <c r="AJ230" s="362"/>
      <c r="AK230" s="362"/>
      <c r="AL230" s="362"/>
      <c r="AM230" s="363"/>
      <c r="AN230" s="363"/>
      <c r="AO230" s="363"/>
      <c r="AP230" s="363"/>
      <c r="AQ230" s="363"/>
      <c r="AR230" s="363"/>
      <c r="AS230" s="363"/>
      <c r="AT230" s="363"/>
    </row>
    <row r="231" spans="1:46" ht="21" customHeight="1" x14ac:dyDescent="0.15">
      <c r="A231" s="354"/>
      <c r="B231" s="359"/>
      <c r="C231" s="359"/>
      <c r="D231" s="359"/>
      <c r="E231" s="359"/>
      <c r="F231" s="359"/>
      <c r="G231" s="364"/>
      <c r="H231" s="364"/>
      <c r="I231" s="364"/>
      <c r="J231" s="361"/>
      <c r="K231" s="361"/>
      <c r="L231" s="361"/>
      <c r="M231" s="361"/>
      <c r="N231" s="361"/>
      <c r="O231" s="361"/>
      <c r="P231" s="357"/>
      <c r="Q231" s="361"/>
      <c r="R231" s="361"/>
      <c r="S231" s="361"/>
      <c r="T231" s="361"/>
      <c r="U231" s="374"/>
      <c r="V231" s="374"/>
      <c r="W231" s="374"/>
      <c r="X231" s="364"/>
      <c r="Y231" s="359"/>
      <c r="Z231" s="359"/>
      <c r="AA231" s="359"/>
      <c r="AB231" s="359"/>
      <c r="AC231" s="362"/>
      <c r="AD231" s="362"/>
      <c r="AE231" s="362"/>
      <c r="AF231" s="362"/>
      <c r="AG231" s="362"/>
      <c r="AH231" s="362"/>
      <c r="AI231" s="362"/>
      <c r="AJ231" s="362"/>
      <c r="AK231" s="362"/>
      <c r="AL231" s="362"/>
      <c r="AM231" s="362"/>
      <c r="AN231" s="362"/>
      <c r="AO231" s="362"/>
      <c r="AP231" s="362"/>
      <c r="AQ231" s="362"/>
      <c r="AR231" s="362"/>
      <c r="AS231" s="362"/>
      <c r="AT231" s="362"/>
    </row>
    <row r="232" spans="1:46" ht="21" customHeight="1" x14ac:dyDescent="0.15">
      <c r="A232" s="354"/>
      <c r="B232" s="359"/>
      <c r="C232" s="359"/>
      <c r="D232" s="359"/>
      <c r="E232" s="359"/>
      <c r="F232" s="359"/>
      <c r="G232" s="364"/>
      <c r="H232" s="364"/>
      <c r="I232" s="364"/>
      <c r="J232" s="361"/>
      <c r="K232" s="361"/>
      <c r="L232" s="361"/>
      <c r="M232" s="361"/>
      <c r="N232" s="361"/>
      <c r="O232" s="361"/>
      <c r="P232" s="357"/>
      <c r="Q232" s="361"/>
      <c r="R232" s="361"/>
      <c r="S232" s="361"/>
      <c r="T232" s="361"/>
      <c r="U232" s="374"/>
      <c r="V232" s="374"/>
      <c r="W232" s="374"/>
      <c r="X232" s="364"/>
      <c r="Y232" s="359"/>
      <c r="Z232" s="359"/>
      <c r="AA232" s="359"/>
      <c r="AB232" s="359"/>
      <c r="AC232" s="362"/>
      <c r="AD232" s="362"/>
      <c r="AE232" s="362"/>
      <c r="AF232" s="362"/>
      <c r="AG232" s="362"/>
      <c r="AH232" s="362"/>
      <c r="AI232" s="362"/>
      <c r="AJ232" s="362"/>
      <c r="AK232" s="362"/>
      <c r="AL232" s="362"/>
      <c r="AM232" s="362"/>
      <c r="AN232" s="362"/>
      <c r="AO232" s="362"/>
      <c r="AP232" s="362"/>
      <c r="AQ232" s="362"/>
      <c r="AR232" s="362"/>
      <c r="AS232" s="362"/>
      <c r="AT232" s="362"/>
    </row>
    <row r="233" spans="1:46" ht="21" customHeight="1" x14ac:dyDescent="0.15">
      <c r="A233" s="354"/>
      <c r="B233" s="359"/>
      <c r="C233" s="359"/>
      <c r="D233" s="359"/>
      <c r="E233" s="359"/>
      <c r="F233" s="359"/>
      <c r="G233" s="364"/>
      <c r="H233" s="364"/>
      <c r="I233" s="364"/>
      <c r="J233" s="361"/>
      <c r="K233" s="361"/>
      <c r="L233" s="361"/>
      <c r="M233" s="361"/>
      <c r="N233" s="361"/>
      <c r="O233" s="361"/>
      <c r="P233" s="357"/>
      <c r="Q233" s="361"/>
      <c r="R233" s="361"/>
      <c r="S233" s="361"/>
      <c r="T233" s="361"/>
      <c r="U233" s="374"/>
      <c r="V233" s="374"/>
      <c r="W233" s="374"/>
      <c r="X233" s="364"/>
      <c r="Y233" s="359"/>
      <c r="Z233" s="359"/>
      <c r="AA233" s="359"/>
      <c r="AB233" s="359"/>
      <c r="AC233" s="362"/>
      <c r="AD233" s="362"/>
      <c r="AE233" s="362"/>
      <c r="AF233" s="362"/>
      <c r="AG233" s="362"/>
      <c r="AH233" s="362"/>
      <c r="AI233" s="362"/>
      <c r="AJ233" s="362"/>
      <c r="AK233" s="362"/>
      <c r="AL233" s="362"/>
      <c r="AM233" s="362"/>
      <c r="AN233" s="362"/>
      <c r="AO233" s="362"/>
      <c r="AP233" s="362"/>
      <c r="AQ233" s="362"/>
      <c r="AR233" s="362"/>
      <c r="AS233" s="362"/>
      <c r="AT233" s="362"/>
    </row>
    <row r="234" spans="1:46" ht="21" customHeight="1" x14ac:dyDescent="0.15">
      <c r="A234" s="354"/>
      <c r="B234" s="355"/>
      <c r="C234" s="355"/>
      <c r="D234" s="355"/>
      <c r="E234" s="355"/>
      <c r="F234" s="355"/>
      <c r="J234" s="361"/>
      <c r="K234" s="361"/>
      <c r="L234" s="361"/>
      <c r="M234" s="361"/>
      <c r="N234" s="361"/>
      <c r="O234" s="361"/>
      <c r="P234" s="357"/>
      <c r="Q234" s="361"/>
      <c r="R234" s="361"/>
      <c r="S234" s="361"/>
      <c r="T234" s="361"/>
      <c r="AB234" s="359"/>
      <c r="AC234" s="362"/>
      <c r="AD234" s="362"/>
      <c r="AE234" s="362"/>
      <c r="AF234" s="362"/>
      <c r="AG234" s="362"/>
      <c r="AH234" s="362"/>
      <c r="AI234" s="362"/>
      <c r="AJ234" s="362"/>
      <c r="AK234" s="362"/>
      <c r="AL234" s="362"/>
      <c r="AM234" s="362"/>
      <c r="AN234" s="362"/>
      <c r="AO234" s="362"/>
      <c r="AP234" s="362"/>
      <c r="AQ234" s="362"/>
      <c r="AR234" s="362"/>
      <c r="AS234" s="362"/>
      <c r="AT234" s="362"/>
    </row>
    <row r="235" spans="1:46" ht="21" customHeight="1" x14ac:dyDescent="0.15">
      <c r="A235" s="354"/>
      <c r="J235" s="361"/>
      <c r="K235" s="361"/>
      <c r="L235" s="361"/>
      <c r="M235" s="361"/>
      <c r="N235" s="361"/>
      <c r="O235" s="361"/>
      <c r="P235" s="357"/>
      <c r="Q235" s="361"/>
      <c r="R235" s="361"/>
      <c r="S235" s="361"/>
      <c r="T235" s="358"/>
      <c r="AB235" s="359"/>
      <c r="AC235" s="362"/>
      <c r="AD235" s="362"/>
      <c r="AE235" s="362"/>
      <c r="AF235" s="362"/>
      <c r="AG235" s="362"/>
      <c r="AH235" s="362"/>
      <c r="AI235" s="362"/>
      <c r="AJ235" s="362"/>
      <c r="AK235" s="362"/>
      <c r="AL235" s="362"/>
      <c r="AM235" s="363"/>
      <c r="AN235" s="363"/>
      <c r="AO235" s="363"/>
      <c r="AP235" s="363"/>
      <c r="AQ235" s="363"/>
      <c r="AR235" s="363"/>
      <c r="AS235" s="363"/>
      <c r="AT235" s="363"/>
    </row>
    <row r="236" spans="1:46" ht="21" customHeight="1" x14ac:dyDescent="0.15">
      <c r="A236" s="354"/>
      <c r="B236" s="355"/>
      <c r="C236" s="355"/>
      <c r="D236" s="355"/>
      <c r="E236" s="355"/>
      <c r="F236" s="355"/>
      <c r="J236" s="356"/>
      <c r="K236" s="356"/>
      <c r="L236" s="356"/>
      <c r="M236" s="356"/>
      <c r="N236" s="356"/>
      <c r="O236" s="356"/>
      <c r="P236" s="357"/>
      <c r="Q236" s="356"/>
      <c r="R236" s="356"/>
      <c r="S236" s="356"/>
      <c r="T236" s="358"/>
      <c r="AB236" s="359"/>
      <c r="AC236" s="360"/>
      <c r="AD236" s="360"/>
      <c r="AE236" s="360"/>
      <c r="AF236" s="360"/>
      <c r="AG236" s="360"/>
      <c r="AH236" s="360"/>
      <c r="AI236" s="360"/>
      <c r="AJ236" s="360"/>
      <c r="AK236" s="360"/>
      <c r="AL236" s="360"/>
      <c r="AM236" s="360"/>
      <c r="AN236" s="360"/>
      <c r="AO236" s="360"/>
      <c r="AP236" s="360"/>
      <c r="AQ236" s="360"/>
      <c r="AR236" s="360"/>
      <c r="AS236" s="360"/>
      <c r="AT236" s="360"/>
    </row>
    <row r="237" spans="1:46" ht="21" customHeight="1" x14ac:dyDescent="0.15">
      <c r="A237" s="354"/>
      <c r="B237" s="355"/>
      <c r="C237" s="355"/>
      <c r="D237" s="355"/>
      <c r="E237" s="355"/>
      <c r="F237" s="355"/>
      <c r="J237" s="356"/>
      <c r="K237" s="356"/>
      <c r="L237" s="356"/>
      <c r="M237" s="356"/>
      <c r="N237" s="356"/>
      <c r="O237" s="356"/>
      <c r="P237" s="357"/>
      <c r="Q237" s="356"/>
      <c r="R237" s="356"/>
      <c r="S237" s="356"/>
      <c r="T237" s="358"/>
      <c r="AB237" s="359"/>
      <c r="AC237" s="360"/>
      <c r="AD237" s="360"/>
      <c r="AE237" s="360"/>
      <c r="AF237" s="360"/>
      <c r="AG237" s="360"/>
      <c r="AH237" s="360"/>
      <c r="AI237" s="360"/>
      <c r="AJ237" s="360"/>
      <c r="AK237" s="360"/>
      <c r="AL237" s="360"/>
      <c r="AM237" s="360"/>
      <c r="AN237" s="360"/>
      <c r="AO237" s="360"/>
      <c r="AP237" s="360"/>
      <c r="AQ237" s="360"/>
      <c r="AR237" s="360"/>
      <c r="AS237" s="360"/>
      <c r="AT237" s="360"/>
    </row>
    <row r="238" spans="1:46" ht="21" customHeight="1" x14ac:dyDescent="0.15">
      <c r="A238" s="354"/>
      <c r="J238" s="361"/>
      <c r="K238" s="361"/>
      <c r="L238" s="361"/>
      <c r="M238" s="361"/>
      <c r="N238" s="361"/>
      <c r="O238" s="361"/>
      <c r="P238" s="357"/>
      <c r="Q238" s="361"/>
      <c r="R238" s="361"/>
      <c r="S238" s="361"/>
      <c r="T238" s="358"/>
      <c r="AB238" s="359"/>
      <c r="AC238" s="362"/>
      <c r="AD238" s="362"/>
      <c r="AE238" s="362"/>
      <c r="AF238" s="362"/>
      <c r="AG238" s="362"/>
      <c r="AH238" s="362"/>
      <c r="AI238" s="362"/>
      <c r="AJ238" s="362"/>
      <c r="AK238" s="362"/>
      <c r="AL238" s="362"/>
      <c r="AM238" s="363"/>
      <c r="AN238" s="363"/>
      <c r="AO238" s="363"/>
      <c r="AP238" s="363"/>
      <c r="AQ238" s="363"/>
      <c r="AR238" s="363"/>
      <c r="AS238" s="363"/>
      <c r="AT238" s="363"/>
    </row>
    <row r="239" spans="1:46" ht="21" customHeight="1" x14ac:dyDescent="0.15">
      <c r="A239" s="354"/>
      <c r="B239" s="359"/>
      <c r="C239" s="359"/>
      <c r="D239" s="359"/>
      <c r="E239" s="359"/>
      <c r="F239" s="359"/>
      <c r="G239" s="364"/>
      <c r="H239" s="364"/>
      <c r="I239" s="364"/>
      <c r="J239" s="361"/>
      <c r="K239" s="361"/>
      <c r="L239" s="361"/>
      <c r="M239" s="361"/>
      <c r="N239" s="361"/>
      <c r="O239" s="361"/>
      <c r="P239" s="357"/>
      <c r="Q239" s="361"/>
      <c r="R239" s="361"/>
      <c r="S239" s="361"/>
      <c r="T239" s="361"/>
      <c r="U239" s="374"/>
      <c r="V239" s="374"/>
      <c r="W239" s="374"/>
      <c r="X239" s="364"/>
      <c r="Y239" s="359"/>
      <c r="Z239" s="359"/>
      <c r="AA239" s="359"/>
      <c r="AB239" s="359"/>
      <c r="AC239" s="362"/>
      <c r="AD239" s="362"/>
      <c r="AE239" s="362"/>
      <c r="AF239" s="362"/>
      <c r="AG239" s="362"/>
      <c r="AH239" s="362"/>
      <c r="AI239" s="362"/>
      <c r="AJ239" s="362"/>
      <c r="AK239" s="362"/>
      <c r="AL239" s="362"/>
      <c r="AM239" s="362"/>
      <c r="AN239" s="362"/>
      <c r="AO239" s="362"/>
      <c r="AP239" s="362"/>
      <c r="AQ239" s="362"/>
      <c r="AR239" s="362"/>
      <c r="AS239" s="362"/>
      <c r="AT239" s="362"/>
    </row>
    <row r="240" spans="1:46" ht="21" customHeight="1" x14ac:dyDescent="0.15">
      <c r="A240" s="354"/>
      <c r="B240" s="359"/>
      <c r="C240" s="359"/>
      <c r="D240" s="359"/>
      <c r="E240" s="359"/>
      <c r="F240" s="359"/>
      <c r="G240" s="364"/>
      <c r="H240" s="364"/>
      <c r="I240" s="364"/>
      <c r="J240" s="361"/>
      <c r="K240" s="361"/>
      <c r="L240" s="361"/>
      <c r="M240" s="361"/>
      <c r="N240" s="361"/>
      <c r="O240" s="361"/>
      <c r="P240" s="357"/>
      <c r="Q240" s="361"/>
      <c r="R240" s="361"/>
      <c r="S240" s="361"/>
      <c r="T240" s="361"/>
      <c r="U240" s="374"/>
      <c r="V240" s="374"/>
      <c r="W240" s="374"/>
      <c r="X240" s="364"/>
      <c r="Y240" s="359"/>
      <c r="Z240" s="359"/>
      <c r="AA240" s="359"/>
      <c r="AB240" s="359"/>
      <c r="AC240" s="362"/>
      <c r="AD240" s="362"/>
      <c r="AE240" s="362"/>
      <c r="AF240" s="362"/>
      <c r="AG240" s="362"/>
      <c r="AH240" s="362"/>
      <c r="AI240" s="362"/>
      <c r="AJ240" s="362"/>
      <c r="AK240" s="362"/>
      <c r="AL240" s="362"/>
      <c r="AM240" s="362"/>
      <c r="AN240" s="362"/>
      <c r="AO240" s="362"/>
      <c r="AP240" s="362"/>
      <c r="AQ240" s="362"/>
      <c r="AR240" s="362"/>
      <c r="AS240" s="362"/>
      <c r="AT240" s="362"/>
    </row>
    <row r="241" spans="1:46" ht="21" customHeight="1" x14ac:dyDescent="0.15">
      <c r="A241" s="354"/>
      <c r="B241" s="359"/>
      <c r="C241" s="359"/>
      <c r="D241" s="359"/>
      <c r="E241" s="359"/>
      <c r="F241" s="359"/>
      <c r="G241" s="364"/>
      <c r="H241" s="364"/>
      <c r="I241" s="364"/>
      <c r="J241" s="361"/>
      <c r="K241" s="361"/>
      <c r="L241" s="361"/>
      <c r="M241" s="361"/>
      <c r="N241" s="361"/>
      <c r="O241" s="361"/>
      <c r="P241" s="357"/>
      <c r="Q241" s="361"/>
      <c r="R241" s="361"/>
      <c r="S241" s="361"/>
      <c r="T241" s="361"/>
      <c r="U241" s="374"/>
      <c r="V241" s="374"/>
      <c r="W241" s="374"/>
      <c r="X241" s="364"/>
      <c r="Y241" s="359"/>
      <c r="Z241" s="359"/>
      <c r="AA241" s="359"/>
      <c r="AB241" s="359"/>
      <c r="AC241" s="362"/>
      <c r="AD241" s="362"/>
      <c r="AE241" s="362"/>
      <c r="AF241" s="362"/>
      <c r="AG241" s="362"/>
      <c r="AH241" s="362"/>
      <c r="AI241" s="362"/>
      <c r="AJ241" s="362"/>
      <c r="AK241" s="362"/>
      <c r="AL241" s="362"/>
      <c r="AM241" s="362"/>
      <c r="AN241" s="362"/>
      <c r="AO241" s="362"/>
      <c r="AP241" s="362"/>
      <c r="AQ241" s="362"/>
      <c r="AR241" s="362"/>
      <c r="AS241" s="362"/>
      <c r="AT241" s="362"/>
    </row>
    <row r="242" spans="1:46" ht="21" customHeight="1" x14ac:dyDescent="0.15">
      <c r="A242" s="354"/>
      <c r="J242" s="361"/>
      <c r="K242" s="361"/>
      <c r="L242" s="361"/>
      <c r="M242" s="361"/>
      <c r="N242" s="361"/>
      <c r="O242" s="361"/>
      <c r="P242" s="357"/>
      <c r="Q242" s="361"/>
      <c r="R242" s="361"/>
      <c r="S242" s="361"/>
      <c r="T242" s="361"/>
      <c r="AB242" s="359"/>
      <c r="AC242" s="362"/>
      <c r="AD242" s="362"/>
      <c r="AE242" s="362"/>
      <c r="AF242" s="362"/>
      <c r="AG242" s="362"/>
      <c r="AH242" s="362"/>
      <c r="AI242" s="362"/>
      <c r="AJ242" s="362"/>
      <c r="AK242" s="362"/>
      <c r="AL242" s="362"/>
      <c r="AM242" s="362"/>
      <c r="AN242" s="362"/>
      <c r="AO242" s="362"/>
      <c r="AP242" s="362"/>
      <c r="AQ242" s="362"/>
      <c r="AR242" s="362"/>
      <c r="AS242" s="362"/>
      <c r="AT242" s="362"/>
    </row>
    <row r="243" spans="1:46" ht="21" customHeight="1" x14ac:dyDescent="0.15">
      <c r="A243" s="354"/>
      <c r="J243" s="361"/>
      <c r="K243" s="361"/>
      <c r="L243" s="361"/>
      <c r="M243" s="361"/>
      <c r="N243" s="361"/>
      <c r="O243" s="361"/>
      <c r="P243" s="357"/>
      <c r="Q243" s="361"/>
      <c r="R243" s="361"/>
      <c r="S243" s="361"/>
      <c r="T243" s="358"/>
      <c r="AB243" s="359"/>
      <c r="AC243" s="362"/>
      <c r="AD243" s="362"/>
      <c r="AE243" s="362"/>
      <c r="AF243" s="362"/>
      <c r="AG243" s="362"/>
      <c r="AH243" s="362"/>
      <c r="AI243" s="362"/>
      <c r="AJ243" s="362"/>
      <c r="AK243" s="362"/>
      <c r="AL243" s="362"/>
      <c r="AM243" s="363"/>
      <c r="AN243" s="363"/>
      <c r="AO243" s="363"/>
      <c r="AP243" s="363"/>
      <c r="AQ243" s="363"/>
      <c r="AR243" s="363"/>
      <c r="AS243" s="363"/>
      <c r="AT243" s="363"/>
    </row>
    <row r="244" spans="1:46" ht="21" customHeight="1" x14ac:dyDescent="0.15">
      <c r="A244" s="354"/>
      <c r="J244" s="361"/>
      <c r="K244" s="361"/>
      <c r="L244" s="361"/>
      <c r="M244" s="361"/>
      <c r="N244" s="361"/>
      <c r="O244" s="361"/>
      <c r="P244" s="357"/>
      <c r="Q244" s="361"/>
      <c r="R244" s="361"/>
      <c r="S244" s="361"/>
      <c r="T244" s="358"/>
      <c r="U244" s="374"/>
      <c r="AB244" s="359"/>
      <c r="AC244" s="362"/>
      <c r="AD244" s="362"/>
      <c r="AE244" s="362"/>
      <c r="AF244" s="362"/>
      <c r="AG244" s="362"/>
      <c r="AH244" s="362"/>
      <c r="AI244" s="362"/>
      <c r="AJ244" s="362"/>
      <c r="AK244" s="362"/>
      <c r="AL244" s="362"/>
      <c r="AM244" s="363"/>
      <c r="AN244" s="363"/>
      <c r="AO244" s="363"/>
      <c r="AP244" s="363"/>
      <c r="AQ244" s="363"/>
      <c r="AR244" s="363"/>
      <c r="AS244" s="363"/>
      <c r="AT244" s="363"/>
    </row>
    <row r="245" spans="1:46" ht="21" customHeight="1" x14ac:dyDescent="0.15">
      <c r="A245" s="354"/>
      <c r="J245" s="361"/>
      <c r="K245" s="361"/>
      <c r="L245" s="361"/>
      <c r="M245" s="361"/>
      <c r="N245" s="361"/>
      <c r="O245" s="361"/>
      <c r="P245" s="357"/>
      <c r="Q245" s="361"/>
      <c r="R245" s="361"/>
      <c r="S245" s="361"/>
      <c r="T245" s="358"/>
      <c r="AB245" s="359"/>
      <c r="AC245" s="362"/>
      <c r="AD245" s="362"/>
      <c r="AE245" s="362"/>
      <c r="AF245" s="362"/>
      <c r="AG245" s="362"/>
      <c r="AH245" s="362"/>
      <c r="AI245" s="362"/>
      <c r="AJ245" s="362"/>
      <c r="AK245" s="362"/>
      <c r="AL245" s="362"/>
      <c r="AM245" s="363"/>
      <c r="AN245" s="363"/>
      <c r="AO245" s="363"/>
      <c r="AP245" s="363"/>
      <c r="AQ245" s="363"/>
      <c r="AR245" s="363"/>
      <c r="AS245" s="363"/>
      <c r="AT245" s="363"/>
    </row>
    <row r="246" spans="1:46" ht="21" customHeight="1" x14ac:dyDescent="0.15">
      <c r="A246" s="354"/>
      <c r="J246" s="361"/>
      <c r="K246" s="361"/>
      <c r="L246" s="361"/>
      <c r="M246" s="361"/>
      <c r="N246" s="361"/>
      <c r="O246" s="361"/>
      <c r="P246" s="357"/>
      <c r="Q246" s="361"/>
      <c r="R246" s="361"/>
      <c r="S246" s="361"/>
      <c r="T246" s="361"/>
      <c r="AB246" s="359"/>
      <c r="AC246" s="362"/>
      <c r="AD246" s="362"/>
      <c r="AE246" s="362"/>
      <c r="AF246" s="362"/>
      <c r="AG246" s="362"/>
      <c r="AH246" s="362"/>
      <c r="AI246" s="362"/>
      <c r="AJ246" s="362"/>
      <c r="AK246" s="362"/>
      <c r="AL246" s="362"/>
      <c r="AM246" s="362"/>
      <c r="AN246" s="362"/>
      <c r="AO246" s="362"/>
      <c r="AP246" s="362"/>
      <c r="AQ246" s="362"/>
      <c r="AR246" s="362"/>
      <c r="AS246" s="362"/>
      <c r="AT246" s="362"/>
    </row>
    <row r="247" spans="1:46" ht="21" customHeight="1" x14ac:dyDescent="0.15">
      <c r="A247" s="354"/>
      <c r="J247" s="361"/>
      <c r="K247" s="361"/>
      <c r="L247" s="361"/>
      <c r="M247" s="361"/>
      <c r="N247" s="361"/>
      <c r="O247" s="361"/>
      <c r="P247" s="357"/>
      <c r="Q247" s="361"/>
      <c r="R247" s="361"/>
      <c r="S247" s="361"/>
      <c r="T247" s="358"/>
      <c r="AB247" s="359"/>
      <c r="AC247" s="362"/>
      <c r="AD247" s="362"/>
      <c r="AE247" s="362"/>
      <c r="AF247" s="362"/>
      <c r="AG247" s="362"/>
      <c r="AH247" s="362"/>
      <c r="AI247" s="362"/>
      <c r="AJ247" s="362"/>
      <c r="AK247" s="362"/>
      <c r="AL247" s="362"/>
      <c r="AM247" s="363"/>
      <c r="AN247" s="363"/>
      <c r="AO247" s="363"/>
      <c r="AP247" s="363"/>
      <c r="AQ247" s="363"/>
      <c r="AR247" s="363"/>
      <c r="AS247" s="363"/>
      <c r="AT247" s="363"/>
    </row>
    <row r="248" spans="1:46" ht="21" customHeight="1" x14ac:dyDescent="0.15">
      <c r="A248" s="354"/>
      <c r="J248" s="361"/>
      <c r="K248" s="361"/>
      <c r="L248" s="361"/>
      <c r="M248" s="361"/>
      <c r="N248" s="361"/>
      <c r="O248" s="361"/>
      <c r="P248" s="357"/>
      <c r="Q248" s="361"/>
      <c r="R248" s="361"/>
      <c r="S248" s="361"/>
      <c r="T248" s="358"/>
      <c r="AB248" s="359"/>
      <c r="AC248" s="362"/>
      <c r="AD248" s="362"/>
      <c r="AE248" s="362"/>
      <c r="AF248" s="362"/>
      <c r="AG248" s="362"/>
      <c r="AH248" s="362"/>
      <c r="AI248" s="362"/>
      <c r="AJ248" s="362"/>
      <c r="AK248" s="362"/>
      <c r="AL248" s="362"/>
      <c r="AM248" s="363"/>
      <c r="AN248" s="363"/>
      <c r="AO248" s="363"/>
      <c r="AP248" s="363"/>
      <c r="AQ248" s="363"/>
      <c r="AR248" s="363"/>
      <c r="AS248" s="363"/>
      <c r="AT248" s="363"/>
    </row>
    <row r="249" spans="1:46" ht="21" customHeight="1" x14ac:dyDescent="0.15">
      <c r="A249" s="354"/>
      <c r="J249" s="361"/>
      <c r="K249" s="361"/>
      <c r="L249" s="361"/>
      <c r="M249" s="361"/>
      <c r="N249" s="361"/>
      <c r="O249" s="361"/>
      <c r="P249" s="357"/>
      <c r="Q249" s="361"/>
      <c r="R249" s="361"/>
      <c r="S249" s="361"/>
      <c r="T249" s="358"/>
      <c r="AB249" s="359"/>
      <c r="AC249" s="362"/>
      <c r="AD249" s="362"/>
      <c r="AE249" s="362"/>
      <c r="AF249" s="362"/>
      <c r="AG249" s="362"/>
      <c r="AH249" s="362"/>
      <c r="AI249" s="362"/>
      <c r="AJ249" s="362"/>
      <c r="AK249" s="362"/>
      <c r="AL249" s="362"/>
      <c r="AM249" s="363"/>
      <c r="AN249" s="363"/>
      <c r="AO249" s="363"/>
      <c r="AP249" s="363"/>
      <c r="AQ249" s="363"/>
      <c r="AR249" s="363"/>
      <c r="AS249" s="363"/>
      <c r="AT249" s="363"/>
    </row>
    <row r="250" spans="1:46" ht="21" customHeight="1" x14ac:dyDescent="0.15">
      <c r="A250" s="354"/>
      <c r="J250" s="361"/>
      <c r="K250" s="361"/>
      <c r="L250" s="361"/>
      <c r="M250" s="361"/>
      <c r="N250" s="361"/>
      <c r="O250" s="361"/>
      <c r="P250" s="357"/>
      <c r="Q250" s="361"/>
      <c r="R250" s="361"/>
      <c r="S250" s="361"/>
      <c r="T250" s="358"/>
      <c r="AB250" s="359"/>
      <c r="AC250" s="362"/>
      <c r="AD250" s="362"/>
      <c r="AE250" s="362"/>
      <c r="AF250" s="362"/>
      <c r="AG250" s="362"/>
      <c r="AH250" s="362"/>
      <c r="AI250" s="362"/>
      <c r="AJ250" s="362"/>
      <c r="AK250" s="362"/>
      <c r="AL250" s="362"/>
      <c r="AM250" s="363"/>
      <c r="AN250" s="363"/>
      <c r="AO250" s="363"/>
      <c r="AP250" s="363"/>
      <c r="AQ250" s="363"/>
      <c r="AR250" s="363"/>
      <c r="AS250" s="363"/>
      <c r="AT250" s="363"/>
    </row>
    <row r="251" spans="1:46" ht="21" customHeight="1" x14ac:dyDescent="0.15">
      <c r="A251" s="354"/>
      <c r="B251" s="355"/>
      <c r="C251" s="355"/>
      <c r="D251" s="355"/>
      <c r="E251" s="355"/>
      <c r="F251" s="355"/>
      <c r="J251" s="356"/>
      <c r="K251" s="356"/>
      <c r="L251" s="356"/>
      <c r="M251" s="356"/>
      <c r="N251" s="356"/>
      <c r="O251" s="356"/>
      <c r="P251" s="357"/>
      <c r="Q251" s="356"/>
      <c r="R251" s="356"/>
      <c r="S251" s="356"/>
      <c r="T251" s="358"/>
      <c r="AB251" s="359"/>
      <c r="AC251" s="360"/>
      <c r="AD251" s="360"/>
      <c r="AE251" s="360"/>
      <c r="AF251" s="360"/>
      <c r="AG251" s="360"/>
      <c r="AH251" s="360"/>
      <c r="AI251" s="360"/>
      <c r="AJ251" s="360"/>
      <c r="AK251" s="360"/>
      <c r="AL251" s="360"/>
      <c r="AM251" s="360"/>
      <c r="AN251" s="360"/>
      <c r="AO251" s="360"/>
      <c r="AP251" s="360"/>
      <c r="AQ251" s="360"/>
      <c r="AR251" s="360"/>
      <c r="AS251" s="360"/>
      <c r="AT251" s="360"/>
    </row>
    <row r="252" spans="1:46" ht="21" customHeight="1" x14ac:dyDescent="0.15">
      <c r="A252" s="354"/>
      <c r="B252" s="355"/>
      <c r="C252" s="355"/>
      <c r="D252" s="355"/>
      <c r="E252" s="355"/>
      <c r="F252" s="355"/>
      <c r="J252" s="356"/>
      <c r="K252" s="356"/>
      <c r="L252" s="356"/>
      <c r="M252" s="356"/>
      <c r="N252" s="356"/>
      <c r="O252" s="356"/>
      <c r="P252" s="357"/>
      <c r="Q252" s="356"/>
      <c r="R252" s="356"/>
      <c r="S252" s="356"/>
      <c r="T252" s="358"/>
      <c r="AB252" s="359"/>
      <c r="AC252" s="360"/>
      <c r="AD252" s="360"/>
      <c r="AE252" s="360"/>
      <c r="AF252" s="360"/>
      <c r="AG252" s="360"/>
      <c r="AH252" s="360"/>
      <c r="AI252" s="360"/>
      <c r="AJ252" s="360"/>
      <c r="AK252" s="360"/>
      <c r="AL252" s="360"/>
      <c r="AM252" s="360"/>
      <c r="AN252" s="360"/>
      <c r="AO252" s="360"/>
      <c r="AP252" s="360"/>
      <c r="AQ252" s="360"/>
      <c r="AR252" s="360"/>
      <c r="AS252" s="360"/>
      <c r="AT252" s="360"/>
    </row>
    <row r="253" spans="1:46" ht="21" customHeight="1" x14ac:dyDescent="0.15">
      <c r="A253" s="354"/>
      <c r="B253" s="355"/>
      <c r="C253" s="355"/>
      <c r="D253" s="355"/>
      <c r="E253" s="355"/>
      <c r="F253" s="355"/>
      <c r="J253" s="356"/>
      <c r="K253" s="356"/>
      <c r="L253" s="356"/>
      <c r="M253" s="356"/>
      <c r="N253" s="356"/>
      <c r="O253" s="356"/>
      <c r="P253" s="357"/>
      <c r="Q253" s="356"/>
      <c r="R253" s="356"/>
      <c r="S253" s="356"/>
      <c r="T253" s="358"/>
      <c r="AB253" s="359"/>
      <c r="AC253" s="360"/>
      <c r="AD253" s="360"/>
      <c r="AE253" s="360"/>
      <c r="AF253" s="360"/>
      <c r="AG253" s="360"/>
      <c r="AH253" s="360"/>
      <c r="AI253" s="360"/>
      <c r="AJ253" s="360"/>
      <c r="AK253" s="360"/>
      <c r="AL253" s="360"/>
      <c r="AM253" s="360"/>
      <c r="AN253" s="360"/>
      <c r="AO253" s="360"/>
      <c r="AP253" s="360"/>
      <c r="AQ253" s="360"/>
      <c r="AR253" s="360"/>
      <c r="AS253" s="360"/>
      <c r="AT253" s="360"/>
    </row>
    <row r="254" spans="1:46" ht="21" customHeight="1" x14ac:dyDescent="0.15">
      <c r="A254" s="354"/>
      <c r="B254" s="355"/>
      <c r="C254" s="355"/>
      <c r="D254" s="355"/>
      <c r="E254" s="355"/>
      <c r="F254" s="355"/>
      <c r="J254" s="356"/>
      <c r="K254" s="356"/>
      <c r="L254" s="356"/>
      <c r="M254" s="356"/>
      <c r="N254" s="356"/>
      <c r="O254" s="356"/>
      <c r="P254" s="357"/>
      <c r="Q254" s="356"/>
      <c r="R254" s="356"/>
      <c r="S254" s="356"/>
      <c r="T254" s="358"/>
      <c r="AB254" s="359"/>
      <c r="AC254" s="360"/>
      <c r="AD254" s="360"/>
      <c r="AE254" s="360"/>
      <c r="AF254" s="360"/>
      <c r="AG254" s="360"/>
      <c r="AH254" s="360"/>
      <c r="AI254" s="360"/>
      <c r="AJ254" s="360"/>
      <c r="AK254" s="360"/>
      <c r="AL254" s="360"/>
      <c r="AM254" s="360"/>
      <c r="AN254" s="360"/>
      <c r="AO254" s="360"/>
      <c r="AP254" s="360"/>
      <c r="AQ254" s="360"/>
      <c r="AR254" s="360"/>
      <c r="AS254" s="360"/>
      <c r="AT254" s="360"/>
    </row>
    <row r="255" spans="1:46" ht="21" customHeight="1" x14ac:dyDescent="0.15">
      <c r="A255" s="354"/>
      <c r="B255" s="355"/>
      <c r="C255" s="355"/>
      <c r="D255" s="355"/>
      <c r="E255" s="355"/>
      <c r="F255" s="355"/>
      <c r="J255" s="356"/>
      <c r="K255" s="356"/>
      <c r="L255" s="356"/>
      <c r="M255" s="356"/>
      <c r="N255" s="356"/>
      <c r="O255" s="356"/>
      <c r="P255" s="357"/>
      <c r="Q255" s="356"/>
      <c r="R255" s="356"/>
      <c r="S255" s="356"/>
      <c r="T255" s="358"/>
      <c r="AB255" s="359"/>
      <c r="AC255" s="360"/>
      <c r="AD255" s="360"/>
      <c r="AE255" s="360"/>
      <c r="AF255" s="360"/>
      <c r="AG255" s="360"/>
      <c r="AH255" s="360"/>
      <c r="AI255" s="360"/>
      <c r="AJ255" s="360"/>
      <c r="AK255" s="360"/>
      <c r="AL255" s="360"/>
      <c r="AM255" s="360"/>
      <c r="AN255" s="360"/>
      <c r="AO255" s="360"/>
      <c r="AP255" s="360"/>
      <c r="AQ255" s="360"/>
      <c r="AR255" s="360"/>
      <c r="AS255" s="360"/>
      <c r="AT255" s="360"/>
    </row>
    <row r="256" spans="1:46" ht="21" customHeight="1" x14ac:dyDescent="0.15">
      <c r="A256" s="354"/>
      <c r="B256" s="355"/>
      <c r="C256" s="355"/>
      <c r="D256" s="355"/>
      <c r="E256" s="355"/>
      <c r="F256" s="355"/>
      <c r="J256" s="356"/>
      <c r="K256" s="356"/>
      <c r="L256" s="356"/>
      <c r="M256" s="356"/>
      <c r="N256" s="356"/>
      <c r="O256" s="356"/>
      <c r="P256" s="357"/>
      <c r="Q256" s="356"/>
      <c r="R256" s="356"/>
      <c r="S256" s="356"/>
      <c r="T256" s="358"/>
      <c r="AB256" s="359"/>
      <c r="AC256" s="360"/>
      <c r="AD256" s="360"/>
      <c r="AE256" s="360"/>
      <c r="AF256" s="360"/>
      <c r="AG256" s="360"/>
      <c r="AH256" s="360"/>
      <c r="AI256" s="360"/>
      <c r="AJ256" s="360"/>
      <c r="AK256" s="360"/>
      <c r="AL256" s="360"/>
      <c r="AM256" s="360"/>
      <c r="AN256" s="360"/>
      <c r="AO256" s="360"/>
      <c r="AP256" s="360"/>
      <c r="AQ256" s="360"/>
      <c r="AR256" s="360"/>
      <c r="AS256" s="360"/>
      <c r="AT256" s="360"/>
    </row>
    <row r="257" spans="1:46" ht="21" customHeight="1" x14ac:dyDescent="0.15">
      <c r="A257" s="354"/>
      <c r="J257" s="361"/>
      <c r="K257" s="361"/>
      <c r="L257" s="361"/>
      <c r="M257" s="361"/>
      <c r="N257" s="361"/>
      <c r="O257" s="361"/>
      <c r="P257" s="357"/>
      <c r="Q257" s="361"/>
      <c r="R257" s="361"/>
      <c r="S257" s="361"/>
      <c r="T257" s="358"/>
      <c r="AB257" s="359"/>
      <c r="AC257" s="362"/>
      <c r="AD257" s="362"/>
      <c r="AE257" s="362"/>
      <c r="AF257" s="362"/>
      <c r="AG257" s="362"/>
      <c r="AH257" s="362"/>
      <c r="AI257" s="362"/>
      <c r="AJ257" s="362"/>
      <c r="AK257" s="362"/>
      <c r="AL257" s="362"/>
      <c r="AM257" s="363"/>
      <c r="AN257" s="363"/>
      <c r="AO257" s="363"/>
      <c r="AP257" s="363"/>
      <c r="AQ257" s="363"/>
      <c r="AR257" s="363"/>
      <c r="AS257" s="363"/>
      <c r="AT257" s="363"/>
    </row>
    <row r="258" spans="1:46" ht="21" customHeight="1" x14ac:dyDescent="0.15">
      <c r="A258" s="354"/>
      <c r="J258" s="361"/>
      <c r="K258" s="361"/>
      <c r="L258" s="361"/>
      <c r="M258" s="361"/>
      <c r="N258" s="361"/>
      <c r="O258" s="361"/>
      <c r="P258" s="357"/>
      <c r="Q258" s="361"/>
      <c r="R258" s="361"/>
      <c r="S258" s="361"/>
      <c r="T258" s="358"/>
      <c r="AB258" s="359"/>
      <c r="AC258" s="362"/>
      <c r="AD258" s="362"/>
      <c r="AE258" s="362"/>
      <c r="AF258" s="362"/>
      <c r="AG258" s="362"/>
      <c r="AH258" s="362"/>
      <c r="AI258" s="362"/>
      <c r="AJ258" s="362"/>
      <c r="AK258" s="362"/>
      <c r="AL258" s="362"/>
      <c r="AM258" s="363"/>
      <c r="AN258" s="363"/>
      <c r="AO258" s="363"/>
      <c r="AP258" s="363"/>
      <c r="AQ258" s="363"/>
      <c r="AR258" s="363"/>
      <c r="AS258" s="363"/>
      <c r="AT258" s="363"/>
    </row>
    <row r="259" spans="1:46" ht="21" customHeight="1" x14ac:dyDescent="0.15">
      <c r="A259" s="354"/>
      <c r="J259" s="361"/>
      <c r="K259" s="361"/>
      <c r="L259" s="361"/>
      <c r="M259" s="361"/>
      <c r="N259" s="361"/>
      <c r="O259" s="361"/>
      <c r="P259" s="357"/>
      <c r="Q259" s="361"/>
      <c r="R259" s="361"/>
      <c r="S259" s="361"/>
      <c r="T259" s="361"/>
      <c r="AB259" s="359"/>
      <c r="AC259" s="362"/>
      <c r="AD259" s="362"/>
      <c r="AE259" s="362"/>
      <c r="AF259" s="362"/>
      <c r="AG259" s="362"/>
      <c r="AH259" s="362"/>
      <c r="AI259" s="362"/>
      <c r="AJ259" s="362"/>
      <c r="AK259" s="362"/>
      <c r="AL259" s="362"/>
      <c r="AM259" s="362"/>
      <c r="AN259" s="362"/>
      <c r="AO259" s="362"/>
      <c r="AP259" s="362"/>
      <c r="AQ259" s="362"/>
      <c r="AR259" s="362"/>
      <c r="AS259" s="362"/>
      <c r="AT259" s="362"/>
    </row>
    <row r="260" spans="1:46" ht="21" customHeight="1" x14ac:dyDescent="0.15">
      <c r="A260" s="354"/>
      <c r="B260" s="355"/>
      <c r="C260" s="355"/>
      <c r="D260" s="355"/>
      <c r="E260" s="355"/>
      <c r="F260" s="355"/>
      <c r="J260" s="356"/>
      <c r="K260" s="356"/>
      <c r="L260" s="356"/>
      <c r="M260" s="356"/>
      <c r="N260" s="356"/>
      <c r="O260" s="356"/>
      <c r="P260" s="357"/>
      <c r="Q260" s="356"/>
      <c r="R260" s="356"/>
      <c r="S260" s="356"/>
      <c r="T260" s="358"/>
      <c r="AB260" s="359"/>
      <c r="AC260" s="360"/>
      <c r="AD260" s="360"/>
      <c r="AE260" s="360"/>
      <c r="AF260" s="360"/>
      <c r="AG260" s="360"/>
      <c r="AH260" s="360"/>
      <c r="AI260" s="360"/>
      <c r="AJ260" s="360"/>
      <c r="AK260" s="360"/>
      <c r="AL260" s="360"/>
      <c r="AM260" s="360"/>
      <c r="AN260" s="360"/>
      <c r="AO260" s="360"/>
      <c r="AP260" s="360"/>
      <c r="AQ260" s="360"/>
      <c r="AR260" s="360"/>
      <c r="AS260" s="360"/>
      <c r="AT260" s="360"/>
    </row>
    <row r="261" spans="1:46" ht="21" customHeight="1" x14ac:dyDescent="0.15">
      <c r="A261" s="354"/>
      <c r="J261" s="361"/>
      <c r="K261" s="361"/>
      <c r="L261" s="361"/>
      <c r="M261" s="361"/>
      <c r="N261" s="361"/>
      <c r="O261" s="361"/>
      <c r="P261" s="357"/>
      <c r="Q261" s="361"/>
      <c r="R261" s="361"/>
      <c r="S261" s="361"/>
      <c r="T261" s="358"/>
      <c r="U261" s="374"/>
      <c r="AB261" s="359"/>
      <c r="AC261" s="362"/>
      <c r="AD261" s="362"/>
      <c r="AE261" s="362"/>
      <c r="AF261" s="362"/>
      <c r="AG261" s="362"/>
      <c r="AH261" s="362"/>
      <c r="AI261" s="362"/>
      <c r="AJ261" s="362"/>
      <c r="AK261" s="362"/>
      <c r="AL261" s="362"/>
      <c r="AM261" s="363"/>
      <c r="AN261" s="363"/>
      <c r="AO261" s="363"/>
      <c r="AP261" s="363"/>
      <c r="AQ261" s="363"/>
      <c r="AR261" s="363"/>
      <c r="AS261" s="363"/>
      <c r="AT261" s="363"/>
    </row>
    <row r="262" spans="1:46" ht="21" customHeight="1" x14ac:dyDescent="0.15">
      <c r="A262" s="354"/>
      <c r="J262" s="361"/>
      <c r="K262" s="361"/>
      <c r="L262" s="361"/>
      <c r="M262" s="361"/>
      <c r="N262" s="361"/>
      <c r="O262" s="361"/>
      <c r="P262" s="357"/>
      <c r="Q262" s="361"/>
      <c r="R262" s="361"/>
      <c r="S262" s="361"/>
      <c r="T262" s="358"/>
      <c r="AB262" s="359"/>
      <c r="AC262" s="362"/>
      <c r="AD262" s="362"/>
      <c r="AE262" s="362"/>
      <c r="AF262" s="362"/>
      <c r="AG262" s="362"/>
      <c r="AH262" s="362"/>
      <c r="AI262" s="362"/>
      <c r="AJ262" s="362"/>
      <c r="AK262" s="362"/>
      <c r="AL262" s="362"/>
      <c r="AM262" s="363"/>
      <c r="AN262" s="363"/>
      <c r="AO262" s="363"/>
      <c r="AP262" s="363"/>
      <c r="AQ262" s="363"/>
      <c r="AR262" s="363"/>
      <c r="AS262" s="363"/>
      <c r="AT262" s="363"/>
    </row>
    <row r="263" spans="1:46" ht="21" customHeight="1" x14ac:dyDescent="0.15">
      <c r="A263" s="354"/>
      <c r="B263" s="355"/>
      <c r="C263" s="355"/>
      <c r="D263" s="355"/>
      <c r="E263" s="355"/>
      <c r="F263" s="355"/>
      <c r="J263" s="361"/>
      <c r="K263" s="361"/>
      <c r="L263" s="361"/>
      <c r="M263" s="361"/>
      <c r="N263" s="361"/>
      <c r="O263" s="361"/>
      <c r="P263" s="357"/>
      <c r="Q263" s="361"/>
      <c r="R263" s="361"/>
      <c r="S263" s="361"/>
      <c r="T263" s="361"/>
      <c r="AB263" s="359"/>
      <c r="AC263" s="362"/>
      <c r="AD263" s="362"/>
      <c r="AE263" s="362"/>
      <c r="AF263" s="362"/>
      <c r="AG263" s="362"/>
      <c r="AH263" s="362"/>
      <c r="AI263" s="362"/>
      <c r="AJ263" s="362"/>
      <c r="AK263" s="362"/>
      <c r="AL263" s="362"/>
      <c r="AM263" s="362"/>
      <c r="AN263" s="362"/>
      <c r="AO263" s="362"/>
      <c r="AP263" s="362"/>
      <c r="AQ263" s="362"/>
      <c r="AR263" s="362"/>
      <c r="AS263" s="362"/>
      <c r="AT263" s="362"/>
    </row>
    <row r="264" spans="1:46" ht="21" customHeight="1" x14ac:dyDescent="0.15">
      <c r="A264" s="354"/>
      <c r="B264" s="355"/>
      <c r="C264" s="355"/>
      <c r="D264" s="355"/>
      <c r="E264" s="355"/>
      <c r="F264" s="355"/>
      <c r="J264" s="361"/>
      <c r="K264" s="361"/>
      <c r="L264" s="361"/>
      <c r="M264" s="361"/>
      <c r="N264" s="361"/>
      <c r="O264" s="361"/>
      <c r="P264" s="357"/>
      <c r="Q264" s="361"/>
      <c r="R264" s="361"/>
      <c r="S264" s="361"/>
      <c r="T264" s="361"/>
      <c r="AB264" s="359"/>
      <c r="AC264" s="362"/>
      <c r="AD264" s="362"/>
      <c r="AE264" s="362"/>
      <c r="AF264" s="362"/>
      <c r="AG264" s="362"/>
      <c r="AH264" s="362"/>
      <c r="AI264" s="362"/>
      <c r="AJ264" s="362"/>
      <c r="AK264" s="362"/>
      <c r="AL264" s="362"/>
      <c r="AM264" s="362"/>
      <c r="AN264" s="362"/>
      <c r="AO264" s="362"/>
      <c r="AP264" s="362"/>
      <c r="AQ264" s="362"/>
      <c r="AR264" s="362"/>
      <c r="AS264" s="362"/>
      <c r="AT264" s="362"/>
    </row>
    <row r="265" spans="1:46" ht="21" customHeight="1" x14ac:dyDescent="0.15">
      <c r="A265" s="354"/>
      <c r="B265" s="355"/>
      <c r="C265" s="355"/>
      <c r="D265" s="355"/>
      <c r="E265" s="355"/>
      <c r="F265" s="355"/>
      <c r="J265" s="361"/>
      <c r="K265" s="361"/>
      <c r="L265" s="361"/>
      <c r="M265" s="361"/>
      <c r="N265" s="361"/>
      <c r="O265" s="361"/>
      <c r="P265" s="357"/>
      <c r="Q265" s="361"/>
      <c r="R265" s="361"/>
      <c r="S265" s="361"/>
      <c r="T265" s="361"/>
      <c r="AB265" s="359"/>
      <c r="AC265" s="362"/>
      <c r="AD265" s="362"/>
      <c r="AE265" s="362"/>
      <c r="AF265" s="362"/>
      <c r="AG265" s="362"/>
      <c r="AH265" s="362"/>
      <c r="AI265" s="362"/>
      <c r="AJ265" s="362"/>
      <c r="AK265" s="362"/>
      <c r="AL265" s="362"/>
      <c r="AM265" s="362"/>
      <c r="AN265" s="362"/>
      <c r="AO265" s="362"/>
      <c r="AP265" s="362"/>
      <c r="AQ265" s="362"/>
      <c r="AR265" s="362"/>
      <c r="AS265" s="362"/>
      <c r="AT265" s="362"/>
    </row>
    <row r="266" spans="1:46" ht="21" customHeight="1" x14ac:dyDescent="0.15">
      <c r="A266" s="354"/>
      <c r="B266" s="355"/>
      <c r="C266" s="355"/>
      <c r="D266" s="355"/>
      <c r="E266" s="355"/>
      <c r="F266" s="355"/>
      <c r="J266" s="361"/>
      <c r="K266" s="361"/>
      <c r="L266" s="361"/>
      <c r="M266" s="361"/>
      <c r="N266" s="361"/>
      <c r="O266" s="361"/>
      <c r="P266" s="357"/>
      <c r="Q266" s="361"/>
      <c r="R266" s="361"/>
      <c r="S266" s="361"/>
      <c r="T266" s="361"/>
      <c r="AB266" s="359"/>
      <c r="AC266" s="362"/>
      <c r="AD266" s="362"/>
      <c r="AE266" s="362"/>
      <c r="AF266" s="362"/>
      <c r="AG266" s="362"/>
      <c r="AH266" s="362"/>
      <c r="AI266" s="362"/>
      <c r="AJ266" s="362"/>
      <c r="AK266" s="362"/>
      <c r="AL266" s="362"/>
      <c r="AM266" s="362"/>
      <c r="AN266" s="362"/>
      <c r="AO266" s="362"/>
      <c r="AP266" s="362"/>
      <c r="AQ266" s="362"/>
      <c r="AR266" s="362"/>
      <c r="AS266" s="362"/>
      <c r="AT266" s="362"/>
    </row>
    <row r="267" spans="1:46" ht="21" customHeight="1" x14ac:dyDescent="0.15">
      <c r="A267" s="354"/>
      <c r="B267" s="355"/>
      <c r="C267" s="355"/>
      <c r="D267" s="355"/>
      <c r="E267" s="355"/>
      <c r="F267" s="355"/>
      <c r="J267" s="361"/>
      <c r="K267" s="361"/>
      <c r="L267" s="361"/>
      <c r="M267" s="361"/>
      <c r="N267" s="361"/>
      <c r="O267" s="361"/>
      <c r="P267" s="357"/>
      <c r="Q267" s="361"/>
      <c r="R267" s="361"/>
      <c r="S267" s="361"/>
      <c r="T267" s="361"/>
      <c r="AB267" s="359"/>
      <c r="AC267" s="362"/>
      <c r="AD267" s="362"/>
      <c r="AE267" s="362"/>
      <c r="AF267" s="362"/>
      <c r="AG267" s="362"/>
      <c r="AH267" s="362"/>
      <c r="AI267" s="362"/>
      <c r="AJ267" s="362"/>
      <c r="AK267" s="362"/>
      <c r="AL267" s="362"/>
      <c r="AM267" s="362"/>
      <c r="AN267" s="362"/>
      <c r="AO267" s="362"/>
      <c r="AP267" s="362"/>
      <c r="AQ267" s="362"/>
      <c r="AR267" s="362"/>
      <c r="AS267" s="362"/>
      <c r="AT267" s="362"/>
    </row>
    <row r="268" spans="1:46" ht="21" customHeight="1" x14ac:dyDescent="0.15">
      <c r="A268" s="354"/>
      <c r="B268" s="355"/>
      <c r="C268" s="355"/>
      <c r="D268" s="355"/>
      <c r="E268" s="355"/>
      <c r="F268" s="355"/>
      <c r="J268" s="361"/>
      <c r="K268" s="361"/>
      <c r="L268" s="361"/>
      <c r="M268" s="361"/>
      <c r="N268" s="361"/>
      <c r="O268" s="361"/>
      <c r="P268" s="357"/>
      <c r="Q268" s="361"/>
      <c r="R268" s="361"/>
      <c r="S268" s="361"/>
      <c r="T268" s="361"/>
      <c r="AB268" s="359"/>
      <c r="AC268" s="362"/>
      <c r="AD268" s="362"/>
      <c r="AE268" s="362"/>
      <c r="AF268" s="362"/>
      <c r="AG268" s="362"/>
      <c r="AH268" s="362"/>
      <c r="AI268" s="362"/>
      <c r="AJ268" s="362"/>
      <c r="AK268" s="362"/>
      <c r="AL268" s="362"/>
      <c r="AM268" s="362"/>
      <c r="AN268" s="362"/>
      <c r="AO268" s="362"/>
      <c r="AP268" s="362"/>
      <c r="AQ268" s="362"/>
      <c r="AR268" s="362"/>
      <c r="AS268" s="362"/>
      <c r="AT268" s="362"/>
    </row>
    <row r="269" spans="1:46" ht="21" customHeight="1" x14ac:dyDescent="0.15">
      <c r="A269" s="354"/>
      <c r="B269" s="355"/>
      <c r="C269" s="355"/>
      <c r="D269" s="355"/>
      <c r="E269" s="355"/>
      <c r="F269" s="355"/>
      <c r="J269" s="361"/>
      <c r="K269" s="361"/>
      <c r="L269" s="361"/>
      <c r="M269" s="361"/>
      <c r="N269" s="361"/>
      <c r="O269" s="361"/>
      <c r="P269" s="357"/>
      <c r="Q269" s="361"/>
      <c r="R269" s="361"/>
      <c r="S269" s="361"/>
      <c r="T269" s="361"/>
      <c r="AB269" s="359"/>
      <c r="AC269" s="362"/>
      <c r="AD269" s="362"/>
      <c r="AE269" s="362"/>
      <c r="AF269" s="362"/>
      <c r="AG269" s="362"/>
      <c r="AH269" s="362"/>
      <c r="AI269" s="362"/>
      <c r="AJ269" s="362"/>
      <c r="AK269" s="362"/>
      <c r="AL269" s="362"/>
      <c r="AM269" s="362"/>
      <c r="AN269" s="362"/>
      <c r="AO269" s="362"/>
      <c r="AP269" s="362"/>
      <c r="AQ269" s="362"/>
      <c r="AR269" s="362"/>
      <c r="AS269" s="362"/>
      <c r="AT269" s="362"/>
    </row>
    <row r="270" spans="1:46" ht="21" customHeight="1" x14ac:dyDescent="0.15">
      <c r="A270" s="354"/>
      <c r="B270" s="355"/>
      <c r="C270" s="355"/>
      <c r="D270" s="355"/>
      <c r="E270" s="355"/>
      <c r="F270" s="355"/>
      <c r="J270" s="361"/>
      <c r="K270" s="361"/>
      <c r="L270" s="361"/>
      <c r="M270" s="361"/>
      <c r="N270" s="361"/>
      <c r="O270" s="361"/>
      <c r="P270" s="357"/>
      <c r="Q270" s="361"/>
      <c r="R270" s="361"/>
      <c r="S270" s="361"/>
      <c r="T270" s="361"/>
      <c r="AB270" s="359"/>
      <c r="AC270" s="362"/>
      <c r="AD270" s="362"/>
      <c r="AE270" s="362"/>
      <c r="AF270" s="362"/>
      <c r="AG270" s="362"/>
      <c r="AH270" s="362"/>
      <c r="AI270" s="362"/>
      <c r="AJ270" s="362"/>
      <c r="AK270" s="362"/>
      <c r="AL270" s="362"/>
      <c r="AM270" s="362"/>
      <c r="AN270" s="362"/>
      <c r="AO270" s="362"/>
      <c r="AP270" s="362"/>
      <c r="AQ270" s="362"/>
      <c r="AR270" s="362"/>
      <c r="AS270" s="362"/>
      <c r="AT270" s="362"/>
    </row>
    <row r="271" spans="1:46" ht="21" customHeight="1" x14ac:dyDescent="0.15">
      <c r="A271" s="354"/>
      <c r="B271" s="355"/>
      <c r="C271" s="355"/>
      <c r="D271" s="355"/>
      <c r="E271" s="355"/>
      <c r="F271" s="355"/>
      <c r="J271" s="361"/>
      <c r="K271" s="361"/>
      <c r="L271" s="361"/>
      <c r="M271" s="361"/>
      <c r="N271" s="361"/>
      <c r="O271" s="361"/>
      <c r="P271" s="357"/>
      <c r="Q271" s="361"/>
      <c r="R271" s="361"/>
      <c r="S271" s="361"/>
      <c r="T271" s="361"/>
      <c r="AB271" s="359"/>
      <c r="AC271" s="362"/>
      <c r="AD271" s="362"/>
      <c r="AE271" s="362"/>
      <c r="AF271" s="362"/>
      <c r="AG271" s="362"/>
      <c r="AH271" s="362"/>
      <c r="AI271" s="362"/>
      <c r="AJ271" s="362"/>
      <c r="AK271" s="362"/>
      <c r="AL271" s="362"/>
      <c r="AM271" s="362"/>
      <c r="AN271" s="362"/>
      <c r="AO271" s="362"/>
      <c r="AP271" s="362"/>
      <c r="AQ271" s="362"/>
      <c r="AR271" s="362"/>
      <c r="AS271" s="362"/>
      <c r="AT271" s="362"/>
    </row>
    <row r="272" spans="1:46" ht="21" customHeight="1" x14ac:dyDescent="0.15">
      <c r="A272" s="354"/>
      <c r="B272" s="355"/>
      <c r="C272" s="355"/>
      <c r="D272" s="355"/>
      <c r="E272" s="355"/>
      <c r="F272" s="355"/>
      <c r="J272" s="361"/>
      <c r="K272" s="361"/>
      <c r="L272" s="361"/>
      <c r="M272" s="361"/>
      <c r="N272" s="361"/>
      <c r="O272" s="361"/>
      <c r="P272" s="357"/>
      <c r="Q272" s="361"/>
      <c r="R272" s="361"/>
      <c r="S272" s="361"/>
      <c r="T272" s="361"/>
      <c r="AB272" s="359"/>
      <c r="AC272" s="362"/>
      <c r="AD272" s="362"/>
      <c r="AE272" s="362"/>
      <c r="AF272" s="362"/>
      <c r="AG272" s="362"/>
      <c r="AH272" s="362"/>
      <c r="AI272" s="362"/>
      <c r="AJ272" s="362"/>
      <c r="AK272" s="362"/>
      <c r="AL272" s="362"/>
      <c r="AM272" s="362"/>
      <c r="AN272" s="362"/>
      <c r="AO272" s="362"/>
      <c r="AP272" s="362"/>
      <c r="AQ272" s="362"/>
      <c r="AR272" s="362"/>
      <c r="AS272" s="362"/>
      <c r="AT272" s="362"/>
    </row>
    <row r="273" spans="1:46" ht="21" customHeight="1" x14ac:dyDescent="0.15">
      <c r="A273" s="354"/>
      <c r="B273" s="355"/>
      <c r="C273" s="355"/>
      <c r="D273" s="355"/>
      <c r="E273" s="355"/>
      <c r="F273" s="355"/>
      <c r="J273" s="361"/>
      <c r="K273" s="361"/>
      <c r="L273" s="361"/>
      <c r="M273" s="361"/>
      <c r="N273" s="361"/>
      <c r="O273" s="361"/>
      <c r="P273" s="357"/>
      <c r="Q273" s="361"/>
      <c r="R273" s="361"/>
      <c r="S273" s="361"/>
      <c r="T273" s="361"/>
      <c r="AB273" s="359"/>
      <c r="AC273" s="362"/>
      <c r="AD273" s="362"/>
      <c r="AE273" s="362"/>
      <c r="AF273" s="362"/>
      <c r="AG273" s="362"/>
      <c r="AH273" s="362"/>
      <c r="AI273" s="362"/>
      <c r="AJ273" s="362"/>
      <c r="AK273" s="362"/>
      <c r="AL273" s="362"/>
      <c r="AM273" s="362"/>
      <c r="AN273" s="362"/>
      <c r="AO273" s="362"/>
      <c r="AP273" s="362"/>
      <c r="AQ273" s="362"/>
      <c r="AR273" s="362"/>
      <c r="AS273" s="362"/>
      <c r="AT273" s="362"/>
    </row>
    <row r="274" spans="1:46" ht="21" customHeight="1" x14ac:dyDescent="0.15">
      <c r="A274" s="354"/>
      <c r="J274" s="361"/>
      <c r="K274" s="361"/>
      <c r="L274" s="361"/>
      <c r="M274" s="361"/>
      <c r="N274" s="361"/>
      <c r="O274" s="361"/>
      <c r="P274" s="357"/>
      <c r="Q274" s="361"/>
      <c r="R274" s="361"/>
      <c r="S274" s="361"/>
      <c r="T274" s="361"/>
      <c r="AB274" s="359"/>
      <c r="AC274" s="362"/>
      <c r="AD274" s="362"/>
      <c r="AE274" s="362"/>
      <c r="AF274" s="362"/>
      <c r="AG274" s="362"/>
      <c r="AH274" s="362"/>
      <c r="AI274" s="362"/>
      <c r="AJ274" s="362"/>
      <c r="AK274" s="362"/>
      <c r="AL274" s="362"/>
      <c r="AM274" s="362"/>
      <c r="AN274" s="362"/>
      <c r="AO274" s="362"/>
      <c r="AP274" s="362"/>
      <c r="AQ274" s="362"/>
      <c r="AR274" s="362"/>
      <c r="AS274" s="362"/>
      <c r="AT274" s="362"/>
    </row>
    <row r="275" spans="1:46" ht="21" customHeight="1" x14ac:dyDescent="0.15">
      <c r="A275" s="354"/>
      <c r="J275" s="361"/>
      <c r="K275" s="361"/>
      <c r="L275" s="361"/>
      <c r="M275" s="361"/>
      <c r="N275" s="361"/>
      <c r="O275" s="361"/>
      <c r="P275" s="357"/>
      <c r="Q275" s="361"/>
      <c r="R275" s="361"/>
      <c r="S275" s="361"/>
      <c r="T275" s="361"/>
      <c r="AB275" s="359"/>
      <c r="AC275" s="362"/>
      <c r="AD275" s="362"/>
      <c r="AE275" s="362"/>
      <c r="AF275" s="362"/>
      <c r="AG275" s="362"/>
      <c r="AH275" s="362"/>
      <c r="AI275" s="362"/>
      <c r="AJ275" s="362"/>
      <c r="AK275" s="362"/>
      <c r="AL275" s="362"/>
      <c r="AM275" s="362"/>
      <c r="AN275" s="362"/>
      <c r="AO275" s="362"/>
      <c r="AP275" s="362"/>
      <c r="AQ275" s="362"/>
      <c r="AR275" s="362"/>
      <c r="AS275" s="362"/>
      <c r="AT275" s="362"/>
    </row>
    <row r="276" spans="1:46" ht="21" customHeight="1" x14ac:dyDescent="0.15">
      <c r="A276" s="354"/>
      <c r="J276" s="361"/>
      <c r="K276" s="361"/>
      <c r="L276" s="361"/>
      <c r="M276" s="361"/>
      <c r="N276" s="361"/>
      <c r="O276" s="361"/>
      <c r="P276" s="357"/>
      <c r="Q276" s="361"/>
      <c r="R276" s="361"/>
      <c r="S276" s="361"/>
      <c r="T276" s="361"/>
      <c r="AB276" s="359"/>
      <c r="AC276" s="362"/>
      <c r="AD276" s="362"/>
      <c r="AE276" s="362"/>
      <c r="AF276" s="362"/>
      <c r="AG276" s="362"/>
      <c r="AH276" s="362"/>
      <c r="AI276" s="362"/>
      <c r="AJ276" s="362"/>
      <c r="AK276" s="362"/>
      <c r="AL276" s="362"/>
      <c r="AM276" s="362"/>
      <c r="AN276" s="362"/>
      <c r="AO276" s="362"/>
      <c r="AP276" s="362"/>
      <c r="AQ276" s="362"/>
      <c r="AR276" s="362"/>
      <c r="AS276" s="362"/>
      <c r="AT276" s="362"/>
    </row>
    <row r="277" spans="1:46" ht="21" customHeight="1" x14ac:dyDescent="0.15">
      <c r="A277" s="354"/>
      <c r="J277" s="361"/>
      <c r="K277" s="361"/>
      <c r="L277" s="361"/>
      <c r="M277" s="361"/>
      <c r="N277" s="361"/>
      <c r="O277" s="361"/>
      <c r="P277" s="357"/>
      <c r="Q277" s="361"/>
      <c r="R277" s="361"/>
      <c r="S277" s="361"/>
      <c r="T277" s="361"/>
      <c r="AB277" s="359"/>
      <c r="AC277" s="362"/>
      <c r="AD277" s="362"/>
      <c r="AE277" s="362"/>
      <c r="AF277" s="362"/>
      <c r="AG277" s="362"/>
      <c r="AH277" s="362"/>
      <c r="AI277" s="362"/>
      <c r="AJ277" s="362"/>
      <c r="AK277" s="362"/>
      <c r="AL277" s="362"/>
      <c r="AM277" s="362"/>
      <c r="AN277" s="362"/>
      <c r="AO277" s="362"/>
      <c r="AP277" s="362"/>
      <c r="AQ277" s="362"/>
      <c r="AR277" s="362"/>
      <c r="AS277" s="362"/>
      <c r="AT277" s="362"/>
    </row>
    <row r="278" spans="1:46" ht="21" customHeight="1" x14ac:dyDescent="0.15">
      <c r="A278" s="354"/>
      <c r="J278" s="361"/>
      <c r="K278" s="361"/>
      <c r="L278" s="361"/>
      <c r="M278" s="361"/>
      <c r="N278" s="361"/>
      <c r="O278" s="361"/>
      <c r="P278" s="357"/>
      <c r="Q278" s="361"/>
      <c r="R278" s="361"/>
      <c r="S278" s="361"/>
      <c r="T278" s="361"/>
      <c r="AB278" s="359"/>
      <c r="AC278" s="362"/>
      <c r="AD278" s="362"/>
      <c r="AE278" s="362"/>
      <c r="AF278" s="362"/>
      <c r="AG278" s="362"/>
      <c r="AH278" s="362"/>
      <c r="AI278" s="362"/>
      <c r="AJ278" s="362"/>
      <c r="AK278" s="362"/>
      <c r="AL278" s="362"/>
      <c r="AM278" s="362"/>
      <c r="AN278" s="362"/>
      <c r="AO278" s="362"/>
      <c r="AP278" s="362"/>
      <c r="AQ278" s="362"/>
      <c r="AR278" s="362"/>
      <c r="AS278" s="362"/>
      <c r="AT278" s="362"/>
    </row>
    <row r="279" spans="1:46" ht="21" customHeight="1" x14ac:dyDescent="0.15">
      <c r="A279" s="354"/>
      <c r="J279" s="361"/>
      <c r="K279" s="361"/>
      <c r="L279" s="361"/>
      <c r="M279" s="361"/>
      <c r="N279" s="361"/>
      <c r="O279" s="361"/>
      <c r="P279" s="357"/>
      <c r="Q279" s="361"/>
      <c r="R279" s="361"/>
      <c r="S279" s="361"/>
      <c r="T279" s="361"/>
      <c r="AB279" s="359"/>
      <c r="AC279" s="362"/>
      <c r="AD279" s="362"/>
      <c r="AE279" s="362"/>
      <c r="AF279" s="362"/>
      <c r="AG279" s="362"/>
      <c r="AH279" s="362"/>
      <c r="AI279" s="362"/>
      <c r="AJ279" s="362"/>
      <c r="AK279" s="362"/>
      <c r="AL279" s="362"/>
      <c r="AM279" s="362"/>
      <c r="AN279" s="362"/>
      <c r="AO279" s="362"/>
      <c r="AP279" s="362"/>
      <c r="AQ279" s="362"/>
      <c r="AR279" s="362"/>
      <c r="AS279" s="362"/>
      <c r="AT279" s="362"/>
    </row>
    <row r="280" spans="1:46" ht="21" customHeight="1" x14ac:dyDescent="0.15">
      <c r="A280" s="354"/>
      <c r="J280" s="361"/>
      <c r="K280" s="361"/>
      <c r="L280" s="361"/>
      <c r="M280" s="361"/>
      <c r="N280" s="361"/>
      <c r="O280" s="361"/>
      <c r="P280" s="357"/>
      <c r="Q280" s="361"/>
      <c r="R280" s="361"/>
      <c r="S280" s="361"/>
      <c r="T280" s="361"/>
      <c r="AB280" s="359"/>
      <c r="AC280" s="362"/>
      <c r="AD280" s="362"/>
      <c r="AE280" s="362"/>
      <c r="AF280" s="362"/>
      <c r="AG280" s="362"/>
      <c r="AH280" s="362"/>
      <c r="AI280" s="362"/>
      <c r="AJ280" s="362"/>
      <c r="AK280" s="362"/>
      <c r="AL280" s="362"/>
      <c r="AM280" s="362"/>
      <c r="AN280" s="362"/>
      <c r="AO280" s="362"/>
      <c r="AP280" s="362"/>
      <c r="AQ280" s="362"/>
      <c r="AR280" s="362"/>
      <c r="AS280" s="362"/>
      <c r="AT280" s="362"/>
    </row>
    <row r="281" spans="1:46" ht="21" customHeight="1" x14ac:dyDescent="0.15">
      <c r="A281" s="354"/>
      <c r="J281" s="361"/>
      <c r="K281" s="361"/>
      <c r="L281" s="361"/>
      <c r="M281" s="361"/>
      <c r="N281" s="361"/>
      <c r="O281" s="361"/>
      <c r="P281" s="357"/>
      <c r="Q281" s="361"/>
      <c r="R281" s="361"/>
      <c r="S281" s="361"/>
      <c r="T281" s="361"/>
      <c r="AB281" s="359"/>
      <c r="AC281" s="362"/>
      <c r="AD281" s="362"/>
      <c r="AE281" s="362"/>
      <c r="AF281" s="362"/>
      <c r="AG281" s="362"/>
      <c r="AH281" s="362"/>
      <c r="AI281" s="362"/>
      <c r="AJ281" s="362"/>
      <c r="AK281" s="362"/>
      <c r="AL281" s="362"/>
      <c r="AM281" s="362"/>
      <c r="AN281" s="362"/>
      <c r="AO281" s="362"/>
      <c r="AP281" s="362"/>
      <c r="AQ281" s="362"/>
      <c r="AR281" s="362"/>
      <c r="AS281" s="362"/>
      <c r="AT281" s="362"/>
    </row>
    <row r="282" spans="1:46" ht="21" customHeight="1" x14ac:dyDescent="0.15">
      <c r="A282" s="354"/>
      <c r="J282" s="361"/>
      <c r="K282" s="361"/>
      <c r="L282" s="361"/>
      <c r="M282" s="361"/>
      <c r="N282" s="361"/>
      <c r="O282" s="361"/>
      <c r="P282" s="357"/>
      <c r="Q282" s="361"/>
      <c r="R282" s="361"/>
      <c r="S282" s="361"/>
      <c r="T282" s="361"/>
      <c r="AB282" s="359"/>
      <c r="AC282" s="362"/>
      <c r="AD282" s="362"/>
      <c r="AE282" s="362"/>
      <c r="AF282" s="362"/>
      <c r="AG282" s="362"/>
      <c r="AH282" s="362"/>
      <c r="AI282" s="362"/>
      <c r="AJ282" s="362"/>
      <c r="AK282" s="362"/>
      <c r="AL282" s="362"/>
      <c r="AM282" s="362"/>
      <c r="AN282" s="362"/>
      <c r="AO282" s="362"/>
      <c r="AP282" s="362"/>
      <c r="AQ282" s="362"/>
      <c r="AR282" s="362"/>
      <c r="AS282" s="362"/>
      <c r="AT282" s="362"/>
    </row>
    <row r="283" spans="1:46" ht="21" customHeight="1" x14ac:dyDescent="0.15">
      <c r="A283" s="354"/>
      <c r="J283" s="361"/>
      <c r="K283" s="361"/>
      <c r="L283" s="361"/>
      <c r="M283" s="361"/>
      <c r="N283" s="361"/>
      <c r="O283" s="361"/>
      <c r="P283" s="357"/>
      <c r="Q283" s="361"/>
      <c r="R283" s="361"/>
      <c r="S283" s="361"/>
      <c r="T283" s="361"/>
      <c r="AB283" s="359"/>
      <c r="AC283" s="362"/>
      <c r="AD283" s="362"/>
      <c r="AE283" s="362"/>
      <c r="AF283" s="362"/>
      <c r="AG283" s="362"/>
      <c r="AH283" s="362"/>
      <c r="AI283" s="362"/>
      <c r="AJ283" s="362"/>
      <c r="AK283" s="362"/>
      <c r="AL283" s="362"/>
      <c r="AM283" s="362"/>
      <c r="AN283" s="362"/>
      <c r="AO283" s="362"/>
      <c r="AP283" s="362"/>
      <c r="AQ283" s="362"/>
      <c r="AR283" s="362"/>
      <c r="AS283" s="362"/>
      <c r="AT283" s="362"/>
    </row>
    <row r="284" spans="1:46" ht="21" customHeight="1" x14ac:dyDescent="0.15">
      <c r="A284" s="354"/>
      <c r="J284" s="361"/>
      <c r="K284" s="361"/>
      <c r="L284" s="361"/>
      <c r="M284" s="361"/>
      <c r="N284" s="361"/>
      <c r="O284" s="361"/>
      <c r="P284" s="357"/>
      <c r="Q284" s="361"/>
      <c r="R284" s="361"/>
      <c r="S284" s="361"/>
      <c r="T284" s="361"/>
      <c r="AB284" s="359"/>
      <c r="AC284" s="362"/>
      <c r="AD284" s="362"/>
      <c r="AE284" s="362"/>
      <c r="AF284" s="362"/>
      <c r="AG284" s="362"/>
      <c r="AH284" s="362"/>
      <c r="AI284" s="362"/>
      <c r="AJ284" s="362"/>
      <c r="AK284" s="362"/>
      <c r="AL284" s="362"/>
      <c r="AM284" s="362"/>
      <c r="AN284" s="362"/>
      <c r="AO284" s="362"/>
      <c r="AP284" s="362"/>
      <c r="AQ284" s="362"/>
      <c r="AR284" s="362"/>
      <c r="AS284" s="362"/>
      <c r="AT284" s="362"/>
    </row>
    <row r="285" spans="1:46" ht="21" customHeight="1" x14ac:dyDescent="0.15">
      <c r="A285" s="354"/>
      <c r="J285" s="361"/>
      <c r="K285" s="361"/>
      <c r="L285" s="361"/>
      <c r="M285" s="361"/>
      <c r="N285" s="361"/>
      <c r="O285" s="361"/>
      <c r="P285" s="357"/>
      <c r="Q285" s="361"/>
      <c r="R285" s="361"/>
      <c r="S285" s="361"/>
      <c r="T285" s="361"/>
      <c r="AB285" s="359"/>
      <c r="AC285" s="362"/>
      <c r="AD285" s="362"/>
      <c r="AE285" s="362"/>
      <c r="AF285" s="362"/>
      <c r="AG285" s="362"/>
      <c r="AH285" s="362"/>
      <c r="AI285" s="362"/>
      <c r="AJ285" s="362"/>
      <c r="AK285" s="362"/>
      <c r="AL285" s="362"/>
      <c r="AM285" s="362"/>
      <c r="AN285" s="362"/>
      <c r="AO285" s="362"/>
      <c r="AP285" s="362"/>
      <c r="AQ285" s="362"/>
      <c r="AR285" s="362"/>
      <c r="AS285" s="362"/>
      <c r="AT285" s="362"/>
    </row>
    <row r="286" spans="1:46" ht="21" customHeight="1" x14ac:dyDescent="0.15">
      <c r="A286" s="354"/>
      <c r="B286" s="359"/>
      <c r="C286" s="359"/>
      <c r="D286" s="359"/>
      <c r="E286" s="359"/>
      <c r="F286" s="359"/>
      <c r="G286" s="364"/>
      <c r="H286" s="364"/>
      <c r="I286" s="364"/>
      <c r="J286" s="361"/>
      <c r="K286" s="361"/>
      <c r="L286" s="361"/>
      <c r="M286" s="361"/>
      <c r="N286" s="361"/>
      <c r="O286" s="361"/>
      <c r="P286" s="357"/>
      <c r="Q286" s="361"/>
      <c r="R286" s="361"/>
      <c r="S286" s="361"/>
      <c r="T286" s="361"/>
      <c r="U286" s="374"/>
      <c r="V286" s="374"/>
      <c r="W286" s="374"/>
      <c r="X286" s="364"/>
      <c r="Y286" s="359"/>
      <c r="Z286" s="359"/>
      <c r="AA286" s="359"/>
      <c r="AB286" s="359"/>
      <c r="AC286" s="362"/>
      <c r="AD286" s="362"/>
      <c r="AE286" s="362"/>
      <c r="AF286" s="362"/>
      <c r="AG286" s="362"/>
      <c r="AH286" s="362"/>
      <c r="AI286" s="362"/>
      <c r="AJ286" s="362"/>
      <c r="AK286" s="362"/>
      <c r="AL286" s="362"/>
      <c r="AM286" s="362"/>
      <c r="AN286" s="362"/>
      <c r="AO286" s="362"/>
      <c r="AP286" s="362"/>
      <c r="AQ286" s="362"/>
      <c r="AR286" s="362"/>
      <c r="AS286" s="362"/>
      <c r="AT286" s="362"/>
    </row>
    <row r="287" spans="1:46" ht="21" customHeight="1" x14ac:dyDescent="0.15">
      <c r="A287" s="354"/>
      <c r="B287" s="359"/>
      <c r="C287" s="359"/>
      <c r="D287" s="359"/>
      <c r="E287" s="359"/>
      <c r="F287" s="359"/>
      <c r="G287" s="364"/>
      <c r="H287" s="364"/>
      <c r="I287" s="364"/>
      <c r="J287" s="361"/>
      <c r="K287" s="361"/>
      <c r="L287" s="361"/>
      <c r="M287" s="361"/>
      <c r="N287" s="361"/>
      <c r="O287" s="361"/>
      <c r="P287" s="357"/>
      <c r="Q287" s="361"/>
      <c r="R287" s="361"/>
      <c r="S287" s="361"/>
      <c r="T287" s="361"/>
      <c r="U287" s="374"/>
      <c r="V287" s="374"/>
      <c r="W287" s="374"/>
      <c r="X287" s="364"/>
      <c r="Y287" s="359"/>
      <c r="Z287" s="359"/>
      <c r="AA287" s="359"/>
      <c r="AB287" s="359"/>
      <c r="AC287" s="362"/>
      <c r="AD287" s="362"/>
      <c r="AE287" s="362"/>
      <c r="AF287" s="362"/>
      <c r="AG287" s="362"/>
      <c r="AH287" s="362"/>
      <c r="AI287" s="362"/>
      <c r="AJ287" s="362"/>
      <c r="AK287" s="362"/>
      <c r="AL287" s="362"/>
      <c r="AM287" s="362"/>
      <c r="AN287" s="362"/>
      <c r="AO287" s="362"/>
      <c r="AP287" s="362"/>
      <c r="AQ287" s="362"/>
      <c r="AR287" s="362"/>
      <c r="AS287" s="362"/>
      <c r="AT287" s="362"/>
    </row>
    <row r="288" spans="1:46" ht="21" customHeight="1" x14ac:dyDescent="0.15">
      <c r="A288" s="354"/>
      <c r="B288" s="359"/>
      <c r="C288" s="359"/>
      <c r="D288" s="359"/>
      <c r="E288" s="359"/>
      <c r="F288" s="359"/>
      <c r="G288" s="364"/>
      <c r="H288" s="364"/>
      <c r="I288" s="364"/>
      <c r="J288" s="361"/>
      <c r="K288" s="361"/>
      <c r="L288" s="361"/>
      <c r="M288" s="361"/>
      <c r="N288" s="361"/>
      <c r="O288" s="361"/>
      <c r="P288" s="357"/>
      <c r="Q288" s="361"/>
      <c r="R288" s="361"/>
      <c r="S288" s="361"/>
      <c r="T288" s="361"/>
      <c r="U288" s="374"/>
      <c r="V288" s="374"/>
      <c r="W288" s="374"/>
      <c r="X288" s="364"/>
      <c r="Y288" s="359"/>
      <c r="Z288" s="359"/>
      <c r="AA288" s="359"/>
      <c r="AB288" s="359"/>
      <c r="AC288" s="362"/>
      <c r="AD288" s="362"/>
      <c r="AE288" s="362"/>
      <c r="AF288" s="362"/>
      <c r="AG288" s="362"/>
      <c r="AH288" s="362"/>
      <c r="AI288" s="362"/>
      <c r="AJ288" s="362"/>
      <c r="AK288" s="362"/>
      <c r="AL288" s="362"/>
      <c r="AM288" s="362"/>
      <c r="AN288" s="362"/>
      <c r="AO288" s="362"/>
      <c r="AP288" s="362"/>
      <c r="AQ288" s="362"/>
      <c r="AR288" s="362"/>
      <c r="AS288" s="362"/>
      <c r="AT288" s="362"/>
    </row>
    <row r="289" spans="1:46" ht="21" customHeight="1" x14ac:dyDescent="0.15">
      <c r="A289" s="354"/>
      <c r="B289" s="359"/>
      <c r="C289" s="359"/>
      <c r="D289" s="359"/>
      <c r="E289" s="359"/>
      <c r="F289" s="359"/>
      <c r="G289" s="364"/>
      <c r="H289" s="364"/>
      <c r="I289" s="364"/>
      <c r="J289" s="361"/>
      <c r="K289" s="361"/>
      <c r="L289" s="361"/>
      <c r="M289" s="361"/>
      <c r="N289" s="361"/>
      <c r="O289" s="361"/>
      <c r="P289" s="357"/>
      <c r="Q289" s="361"/>
      <c r="R289" s="361"/>
      <c r="S289" s="361"/>
      <c r="T289" s="361"/>
      <c r="U289" s="374"/>
      <c r="V289" s="374"/>
      <c r="W289" s="374"/>
      <c r="X289" s="364"/>
      <c r="Y289" s="359"/>
      <c r="Z289" s="359"/>
      <c r="AA289" s="359"/>
      <c r="AB289" s="359"/>
      <c r="AC289" s="362"/>
      <c r="AD289" s="362"/>
      <c r="AE289" s="362"/>
      <c r="AF289" s="362"/>
      <c r="AG289" s="362"/>
      <c r="AH289" s="362"/>
      <c r="AI289" s="362"/>
      <c r="AJ289" s="362"/>
      <c r="AK289" s="362"/>
      <c r="AL289" s="362"/>
      <c r="AM289" s="362"/>
      <c r="AN289" s="362"/>
      <c r="AO289" s="362"/>
      <c r="AP289" s="362"/>
      <c r="AQ289" s="362"/>
      <c r="AR289" s="362"/>
      <c r="AS289" s="362"/>
      <c r="AT289" s="362"/>
    </row>
    <row r="290" spans="1:46" ht="21" customHeight="1" x14ac:dyDescent="0.15">
      <c r="A290" s="354"/>
      <c r="B290" s="359"/>
      <c r="C290" s="359"/>
      <c r="D290" s="359"/>
      <c r="E290" s="359"/>
      <c r="F290" s="359"/>
      <c r="G290" s="364"/>
      <c r="H290" s="364"/>
      <c r="I290" s="364"/>
      <c r="J290" s="361"/>
      <c r="K290" s="361"/>
      <c r="L290" s="361"/>
      <c r="M290" s="361"/>
      <c r="N290" s="361"/>
      <c r="O290" s="361"/>
      <c r="P290" s="357"/>
      <c r="Q290" s="361"/>
      <c r="R290" s="361"/>
      <c r="S290" s="361"/>
      <c r="T290" s="361"/>
      <c r="U290" s="374"/>
      <c r="V290" s="374"/>
      <c r="W290" s="374"/>
      <c r="X290" s="364"/>
      <c r="Y290" s="359"/>
      <c r="Z290" s="359"/>
      <c r="AA290" s="359"/>
      <c r="AB290" s="359"/>
      <c r="AC290" s="362"/>
      <c r="AD290" s="362"/>
      <c r="AE290" s="362"/>
      <c r="AF290" s="362"/>
      <c r="AG290" s="362"/>
      <c r="AH290" s="362"/>
      <c r="AI290" s="362"/>
      <c r="AJ290" s="362"/>
      <c r="AK290" s="362"/>
      <c r="AL290" s="362"/>
      <c r="AM290" s="362"/>
      <c r="AN290" s="362"/>
      <c r="AO290" s="362"/>
      <c r="AP290" s="362"/>
      <c r="AQ290" s="362"/>
      <c r="AR290" s="362"/>
      <c r="AS290" s="362"/>
      <c r="AT290" s="362"/>
    </row>
    <row r="291" spans="1:46" ht="21" customHeight="1" x14ac:dyDescent="0.15">
      <c r="A291" s="354"/>
      <c r="B291" s="359"/>
      <c r="C291" s="359"/>
      <c r="D291" s="359"/>
      <c r="E291" s="359"/>
      <c r="F291" s="359"/>
      <c r="G291" s="364"/>
      <c r="H291" s="364"/>
      <c r="I291" s="364"/>
      <c r="J291" s="361"/>
      <c r="K291" s="361"/>
      <c r="L291" s="361"/>
      <c r="M291" s="361"/>
      <c r="N291" s="361"/>
      <c r="O291" s="361"/>
      <c r="P291" s="357"/>
      <c r="Q291" s="361"/>
      <c r="R291" s="361"/>
      <c r="S291" s="361"/>
      <c r="T291" s="361"/>
      <c r="U291" s="374"/>
      <c r="V291" s="374"/>
      <c r="W291" s="374"/>
      <c r="X291" s="364"/>
      <c r="Y291" s="359"/>
      <c r="Z291" s="359"/>
      <c r="AA291" s="359"/>
      <c r="AB291" s="359"/>
      <c r="AC291" s="362"/>
      <c r="AD291" s="362"/>
      <c r="AE291" s="362"/>
      <c r="AF291" s="362"/>
      <c r="AG291" s="362"/>
      <c r="AH291" s="362"/>
      <c r="AI291" s="362"/>
      <c r="AJ291" s="362"/>
      <c r="AK291" s="362"/>
      <c r="AL291" s="362"/>
      <c r="AM291" s="362"/>
      <c r="AN291" s="362"/>
      <c r="AO291" s="362"/>
      <c r="AP291" s="362"/>
      <c r="AQ291" s="362"/>
      <c r="AR291" s="362"/>
      <c r="AS291" s="362"/>
      <c r="AT291" s="362"/>
    </row>
    <row r="292" spans="1:46" ht="21" customHeight="1" x14ac:dyDescent="0.15">
      <c r="A292" s="354"/>
      <c r="B292" s="359"/>
      <c r="C292" s="359"/>
      <c r="D292" s="359"/>
      <c r="E292" s="359"/>
      <c r="F292" s="359"/>
      <c r="G292" s="364"/>
      <c r="H292" s="364"/>
      <c r="I292" s="364"/>
      <c r="J292" s="361"/>
      <c r="K292" s="361"/>
      <c r="L292" s="361"/>
      <c r="M292" s="361"/>
      <c r="N292" s="361"/>
      <c r="O292" s="361"/>
      <c r="P292" s="357"/>
      <c r="Q292" s="361"/>
      <c r="R292" s="361"/>
      <c r="S292" s="361"/>
      <c r="T292" s="361"/>
      <c r="U292" s="374"/>
      <c r="V292" s="374"/>
      <c r="W292" s="374"/>
      <c r="X292" s="364"/>
      <c r="Y292" s="359"/>
      <c r="Z292" s="359"/>
      <c r="AA292" s="359"/>
      <c r="AB292" s="359"/>
      <c r="AC292" s="362"/>
      <c r="AD292" s="362"/>
      <c r="AE292" s="362"/>
      <c r="AF292" s="362"/>
      <c r="AG292" s="362"/>
      <c r="AH292" s="362"/>
      <c r="AI292" s="362"/>
      <c r="AJ292" s="362"/>
      <c r="AK292" s="362"/>
      <c r="AL292" s="362"/>
      <c r="AM292" s="362"/>
      <c r="AN292" s="362"/>
      <c r="AO292" s="362"/>
      <c r="AP292" s="362"/>
      <c r="AQ292" s="362"/>
      <c r="AR292" s="362"/>
      <c r="AS292" s="362"/>
      <c r="AT292" s="362"/>
    </row>
    <row r="293" spans="1:46" ht="21" customHeight="1" x14ac:dyDescent="0.15">
      <c r="A293" s="354"/>
      <c r="B293" s="359"/>
      <c r="C293" s="359"/>
      <c r="D293" s="359"/>
      <c r="E293" s="359"/>
      <c r="F293" s="359"/>
      <c r="G293" s="364"/>
      <c r="H293" s="364"/>
      <c r="I293" s="364"/>
      <c r="J293" s="361"/>
      <c r="K293" s="361"/>
      <c r="L293" s="361"/>
      <c r="M293" s="361"/>
      <c r="N293" s="361"/>
      <c r="O293" s="361"/>
      <c r="P293" s="357"/>
      <c r="Q293" s="361"/>
      <c r="R293" s="361"/>
      <c r="S293" s="361"/>
      <c r="T293" s="361"/>
      <c r="U293" s="374"/>
      <c r="V293" s="374"/>
      <c r="W293" s="374"/>
      <c r="X293" s="364"/>
      <c r="Y293" s="359"/>
      <c r="Z293" s="359"/>
      <c r="AA293" s="359"/>
      <c r="AB293" s="359"/>
      <c r="AC293" s="362"/>
      <c r="AD293" s="362"/>
      <c r="AE293" s="362"/>
      <c r="AF293" s="362"/>
      <c r="AG293" s="362"/>
      <c r="AH293" s="362"/>
      <c r="AI293" s="362"/>
      <c r="AJ293" s="362"/>
      <c r="AK293" s="362"/>
      <c r="AL293" s="362"/>
      <c r="AM293" s="362"/>
      <c r="AN293" s="362"/>
      <c r="AO293" s="362"/>
      <c r="AP293" s="362"/>
      <c r="AQ293" s="362"/>
      <c r="AR293" s="362"/>
      <c r="AS293" s="362"/>
      <c r="AT293" s="362"/>
    </row>
    <row r="294" spans="1:46" ht="21" customHeight="1" x14ac:dyDescent="0.15">
      <c r="A294" s="354"/>
      <c r="B294" s="359"/>
      <c r="C294" s="359"/>
      <c r="D294" s="359"/>
      <c r="E294" s="359"/>
      <c r="F294" s="359"/>
      <c r="G294" s="364"/>
      <c r="H294" s="364"/>
      <c r="I294" s="364"/>
      <c r="J294" s="361"/>
      <c r="K294" s="361"/>
      <c r="L294" s="361"/>
      <c r="M294" s="361"/>
      <c r="N294" s="361"/>
      <c r="O294" s="361"/>
      <c r="P294" s="357"/>
      <c r="Q294" s="361"/>
      <c r="R294" s="361"/>
      <c r="S294" s="361"/>
      <c r="T294" s="361"/>
      <c r="U294" s="374"/>
      <c r="V294" s="374"/>
      <c r="W294" s="374"/>
      <c r="X294" s="364"/>
      <c r="Y294" s="359"/>
      <c r="Z294" s="359"/>
      <c r="AA294" s="359"/>
      <c r="AB294" s="359"/>
      <c r="AC294" s="362"/>
      <c r="AD294" s="362"/>
      <c r="AE294" s="362"/>
      <c r="AF294" s="362"/>
      <c r="AG294" s="362"/>
      <c r="AH294" s="362"/>
      <c r="AI294" s="362"/>
      <c r="AJ294" s="362"/>
      <c r="AK294" s="362"/>
      <c r="AL294" s="362"/>
      <c r="AM294" s="362"/>
      <c r="AN294" s="362"/>
      <c r="AO294" s="362"/>
      <c r="AP294" s="362"/>
      <c r="AQ294" s="362"/>
      <c r="AR294" s="362"/>
      <c r="AS294" s="362"/>
      <c r="AT294" s="362"/>
    </row>
    <row r="295" spans="1:46" ht="21" customHeight="1" x14ac:dyDescent="0.15">
      <c r="A295" s="354"/>
      <c r="B295" s="355"/>
      <c r="C295" s="355"/>
      <c r="D295" s="355"/>
      <c r="E295" s="355"/>
      <c r="F295" s="355"/>
      <c r="J295" s="356"/>
      <c r="K295" s="356"/>
      <c r="L295" s="356"/>
      <c r="M295" s="356"/>
      <c r="N295" s="356"/>
      <c r="O295" s="356"/>
      <c r="P295" s="357"/>
      <c r="Q295" s="356"/>
      <c r="R295" s="356"/>
      <c r="S295" s="356"/>
      <c r="T295" s="358"/>
      <c r="AB295" s="359"/>
      <c r="AC295" s="360"/>
      <c r="AD295" s="360"/>
      <c r="AE295" s="360"/>
      <c r="AF295" s="360"/>
      <c r="AG295" s="360"/>
      <c r="AH295" s="360"/>
      <c r="AI295" s="360"/>
      <c r="AJ295" s="360"/>
      <c r="AK295" s="360"/>
      <c r="AL295" s="360"/>
      <c r="AM295" s="360"/>
      <c r="AN295" s="360"/>
      <c r="AO295" s="360"/>
      <c r="AP295" s="360"/>
      <c r="AQ295" s="360"/>
      <c r="AR295" s="360"/>
      <c r="AS295" s="360"/>
      <c r="AT295" s="360"/>
    </row>
    <row r="296" spans="1:46" ht="21" customHeight="1" x14ac:dyDescent="0.15">
      <c r="A296" s="354"/>
      <c r="B296" s="355"/>
      <c r="C296" s="355"/>
      <c r="D296" s="355"/>
      <c r="E296" s="355"/>
      <c r="F296" s="355"/>
      <c r="J296" s="356"/>
      <c r="K296" s="356"/>
      <c r="L296" s="356"/>
      <c r="M296" s="356"/>
      <c r="N296" s="356"/>
      <c r="O296" s="356"/>
      <c r="P296" s="357"/>
      <c r="Q296" s="356"/>
      <c r="R296" s="356"/>
      <c r="S296" s="356"/>
      <c r="T296" s="358"/>
      <c r="AB296" s="359"/>
      <c r="AC296" s="360"/>
      <c r="AD296" s="360"/>
      <c r="AE296" s="360"/>
      <c r="AF296" s="360"/>
      <c r="AG296" s="360"/>
      <c r="AH296" s="360"/>
      <c r="AI296" s="360"/>
      <c r="AJ296" s="360"/>
      <c r="AK296" s="360"/>
      <c r="AL296" s="360"/>
      <c r="AM296" s="360"/>
      <c r="AN296" s="360"/>
      <c r="AO296" s="360"/>
      <c r="AP296" s="360"/>
      <c r="AQ296" s="360"/>
      <c r="AR296" s="360"/>
      <c r="AS296" s="360"/>
      <c r="AT296" s="360"/>
    </row>
    <row r="297" spans="1:46" ht="21" customHeight="1" x14ac:dyDescent="0.15">
      <c r="A297" s="354"/>
      <c r="B297" s="355"/>
      <c r="C297" s="355"/>
      <c r="D297" s="355"/>
      <c r="E297" s="355"/>
      <c r="F297" s="355"/>
      <c r="J297" s="356"/>
      <c r="K297" s="356"/>
      <c r="L297" s="356"/>
      <c r="M297" s="356"/>
      <c r="N297" s="356"/>
      <c r="O297" s="356"/>
      <c r="P297" s="357"/>
      <c r="Q297" s="356"/>
      <c r="R297" s="356"/>
      <c r="S297" s="356"/>
      <c r="T297" s="358"/>
      <c r="AB297" s="359"/>
      <c r="AC297" s="360"/>
      <c r="AD297" s="360"/>
      <c r="AE297" s="360"/>
      <c r="AF297" s="360"/>
      <c r="AG297" s="360"/>
      <c r="AH297" s="360"/>
      <c r="AI297" s="360"/>
      <c r="AJ297" s="360"/>
      <c r="AK297" s="360"/>
      <c r="AL297" s="360"/>
      <c r="AM297" s="360"/>
      <c r="AN297" s="360"/>
      <c r="AO297" s="360"/>
      <c r="AP297" s="360"/>
      <c r="AQ297" s="360"/>
      <c r="AR297" s="360"/>
      <c r="AS297" s="360"/>
      <c r="AT297" s="360"/>
    </row>
    <row r="298" spans="1:46" ht="21" customHeight="1" x14ac:dyDescent="0.15">
      <c r="A298" s="354"/>
      <c r="J298" s="361"/>
      <c r="K298" s="361"/>
      <c r="L298" s="361"/>
      <c r="M298" s="361"/>
      <c r="N298" s="361"/>
      <c r="O298" s="361"/>
      <c r="P298" s="357"/>
      <c r="Q298" s="361"/>
      <c r="R298" s="361"/>
      <c r="S298" s="361"/>
      <c r="T298" s="358"/>
      <c r="AB298" s="359"/>
      <c r="AC298" s="362"/>
      <c r="AD298" s="362"/>
      <c r="AE298" s="362"/>
      <c r="AF298" s="362"/>
      <c r="AG298" s="362"/>
      <c r="AH298" s="362"/>
      <c r="AI298" s="362"/>
      <c r="AJ298" s="362"/>
      <c r="AK298" s="362"/>
      <c r="AL298" s="362"/>
      <c r="AM298" s="363"/>
      <c r="AN298" s="363"/>
      <c r="AO298" s="363"/>
      <c r="AP298" s="363"/>
      <c r="AQ298" s="363"/>
      <c r="AR298" s="363"/>
      <c r="AS298" s="363"/>
      <c r="AT298" s="363"/>
    </row>
    <row r="299" spans="1:46" ht="21" customHeight="1" x14ac:dyDescent="0.15">
      <c r="A299" s="354"/>
      <c r="J299" s="361"/>
      <c r="K299" s="361"/>
      <c r="L299" s="361"/>
      <c r="M299" s="361"/>
      <c r="N299" s="361"/>
      <c r="O299" s="361"/>
      <c r="P299" s="357"/>
      <c r="Q299" s="361"/>
      <c r="R299" s="361"/>
      <c r="S299" s="361"/>
      <c r="T299" s="358"/>
      <c r="AB299" s="359"/>
      <c r="AC299" s="362"/>
      <c r="AD299" s="362"/>
      <c r="AE299" s="362"/>
      <c r="AF299" s="362"/>
      <c r="AG299" s="362"/>
      <c r="AH299" s="362"/>
      <c r="AI299" s="362"/>
      <c r="AJ299" s="362"/>
      <c r="AK299" s="362"/>
      <c r="AL299" s="362"/>
      <c r="AM299" s="363"/>
      <c r="AN299" s="363"/>
      <c r="AO299" s="363"/>
      <c r="AP299" s="363"/>
      <c r="AQ299" s="363"/>
      <c r="AR299" s="363"/>
      <c r="AS299" s="363"/>
      <c r="AT299" s="363"/>
    </row>
    <row r="300" spans="1:46" ht="21" customHeight="1" x14ac:dyDescent="0.15">
      <c r="A300" s="354"/>
      <c r="J300" s="361"/>
      <c r="K300" s="361"/>
      <c r="L300" s="361"/>
      <c r="M300" s="361"/>
      <c r="N300" s="361"/>
      <c r="O300" s="361"/>
      <c r="P300" s="357"/>
      <c r="Q300" s="361"/>
      <c r="R300" s="361"/>
      <c r="S300" s="361"/>
      <c r="T300" s="358"/>
      <c r="AB300" s="359"/>
      <c r="AC300" s="362"/>
      <c r="AD300" s="362"/>
      <c r="AE300" s="362"/>
      <c r="AF300" s="362"/>
      <c r="AG300" s="362"/>
      <c r="AH300" s="362"/>
      <c r="AI300" s="362"/>
      <c r="AJ300" s="362"/>
      <c r="AK300" s="362"/>
      <c r="AL300" s="362"/>
      <c r="AM300" s="363"/>
      <c r="AN300" s="363"/>
      <c r="AO300" s="363"/>
      <c r="AP300" s="363"/>
      <c r="AQ300" s="363"/>
      <c r="AR300" s="363"/>
      <c r="AS300" s="363"/>
      <c r="AT300" s="363"/>
    </row>
    <row r="301" spans="1:46" ht="21" customHeight="1" x14ac:dyDescent="0.15">
      <c r="A301" s="354"/>
      <c r="J301" s="361"/>
      <c r="K301" s="361"/>
      <c r="L301" s="361"/>
      <c r="M301" s="361"/>
      <c r="N301" s="361"/>
      <c r="O301" s="361"/>
      <c r="P301" s="357"/>
      <c r="Q301" s="361"/>
      <c r="R301" s="361"/>
      <c r="S301" s="361"/>
      <c r="T301" s="358"/>
      <c r="AB301" s="359"/>
      <c r="AC301" s="362"/>
      <c r="AD301" s="362"/>
      <c r="AE301" s="362"/>
      <c r="AF301" s="362"/>
      <c r="AG301" s="362"/>
      <c r="AH301" s="362"/>
      <c r="AI301" s="362"/>
      <c r="AJ301" s="362"/>
      <c r="AK301" s="362"/>
      <c r="AL301" s="362"/>
      <c r="AM301" s="363"/>
      <c r="AN301" s="363"/>
      <c r="AO301" s="363"/>
      <c r="AP301" s="363"/>
      <c r="AQ301" s="363"/>
      <c r="AR301" s="363"/>
      <c r="AS301" s="363"/>
      <c r="AT301" s="363"/>
    </row>
    <row r="302" spans="1:46" ht="21" customHeight="1" x14ac:dyDescent="0.15">
      <c r="A302" s="354"/>
      <c r="J302" s="361"/>
      <c r="K302" s="361"/>
      <c r="L302" s="361"/>
      <c r="M302" s="361"/>
      <c r="N302" s="361"/>
      <c r="O302" s="361"/>
      <c r="P302" s="357"/>
      <c r="Q302" s="361"/>
      <c r="R302" s="361"/>
      <c r="S302" s="361"/>
      <c r="T302" s="358"/>
      <c r="AB302" s="359"/>
      <c r="AC302" s="362"/>
      <c r="AD302" s="362"/>
      <c r="AE302" s="362"/>
      <c r="AF302" s="362"/>
      <c r="AG302" s="362"/>
      <c r="AH302" s="362"/>
      <c r="AI302" s="362"/>
      <c r="AJ302" s="362"/>
      <c r="AK302" s="362"/>
      <c r="AL302" s="362"/>
      <c r="AM302" s="363"/>
      <c r="AN302" s="363"/>
      <c r="AO302" s="363"/>
      <c r="AP302" s="363"/>
      <c r="AQ302" s="363"/>
      <c r="AR302" s="363"/>
      <c r="AS302" s="363"/>
      <c r="AT302" s="363"/>
    </row>
    <row r="303" spans="1:46" ht="21" customHeight="1" x14ac:dyDescent="0.15">
      <c r="A303" s="354"/>
      <c r="J303" s="361"/>
      <c r="K303" s="361"/>
      <c r="L303" s="361"/>
      <c r="M303" s="361"/>
      <c r="N303" s="361"/>
      <c r="O303" s="361"/>
      <c r="P303" s="357"/>
      <c r="Q303" s="361"/>
      <c r="R303" s="361"/>
      <c r="S303" s="361"/>
      <c r="T303" s="358"/>
      <c r="AB303" s="359"/>
      <c r="AC303" s="362"/>
      <c r="AD303" s="362"/>
      <c r="AE303" s="362"/>
      <c r="AF303" s="362"/>
      <c r="AG303" s="362"/>
      <c r="AH303" s="362"/>
      <c r="AI303" s="362"/>
      <c r="AJ303" s="362"/>
      <c r="AK303" s="362"/>
      <c r="AL303" s="362"/>
      <c r="AM303" s="363"/>
      <c r="AN303" s="363"/>
      <c r="AO303" s="363"/>
      <c r="AP303" s="363"/>
      <c r="AQ303" s="363"/>
      <c r="AR303" s="363"/>
      <c r="AS303" s="363"/>
      <c r="AT303" s="363"/>
    </row>
    <row r="304" spans="1:46" ht="21" customHeight="1" x14ac:dyDescent="0.15">
      <c r="A304" s="354"/>
      <c r="J304" s="361"/>
      <c r="K304" s="361"/>
      <c r="L304" s="361"/>
      <c r="M304" s="361"/>
      <c r="N304" s="361"/>
      <c r="O304" s="361"/>
      <c r="P304" s="357"/>
      <c r="Q304" s="361"/>
      <c r="R304" s="361"/>
      <c r="S304" s="361"/>
      <c r="T304" s="358"/>
      <c r="AB304" s="359"/>
      <c r="AC304" s="362"/>
      <c r="AD304" s="362"/>
      <c r="AE304" s="362"/>
      <c r="AF304" s="362"/>
      <c r="AG304" s="362"/>
      <c r="AH304" s="362"/>
      <c r="AI304" s="362"/>
      <c r="AJ304" s="362"/>
      <c r="AK304" s="362"/>
      <c r="AL304" s="362"/>
      <c r="AM304" s="363"/>
      <c r="AN304" s="363"/>
      <c r="AO304" s="363"/>
      <c r="AP304" s="363"/>
      <c r="AQ304" s="363"/>
      <c r="AR304" s="363"/>
      <c r="AS304" s="363"/>
      <c r="AT304" s="363"/>
    </row>
    <row r="305" spans="1:46" ht="21" customHeight="1" x14ac:dyDescent="0.15">
      <c r="A305" s="354"/>
      <c r="J305" s="361"/>
      <c r="K305" s="361"/>
      <c r="L305" s="361"/>
      <c r="M305" s="361"/>
      <c r="N305" s="361"/>
      <c r="O305" s="361"/>
      <c r="P305" s="357"/>
      <c r="Q305" s="361"/>
      <c r="R305" s="361"/>
      <c r="S305" s="361"/>
      <c r="T305" s="358"/>
      <c r="AB305" s="359"/>
      <c r="AC305" s="362"/>
      <c r="AD305" s="362"/>
      <c r="AE305" s="362"/>
      <c r="AF305" s="362"/>
      <c r="AG305" s="362"/>
      <c r="AH305" s="362"/>
      <c r="AI305" s="362"/>
      <c r="AJ305" s="362"/>
      <c r="AK305" s="362"/>
      <c r="AL305" s="362"/>
      <c r="AM305" s="363"/>
      <c r="AN305" s="363"/>
      <c r="AO305" s="363"/>
      <c r="AP305" s="363"/>
      <c r="AQ305" s="363"/>
      <c r="AR305" s="363"/>
      <c r="AS305" s="363"/>
      <c r="AT305" s="363"/>
    </row>
    <row r="306" spans="1:46" ht="21" customHeight="1" x14ac:dyDescent="0.15">
      <c r="A306" s="354"/>
      <c r="J306" s="361"/>
      <c r="K306" s="361"/>
      <c r="L306" s="361"/>
      <c r="M306" s="361"/>
      <c r="N306" s="361"/>
      <c r="O306" s="361"/>
      <c r="P306" s="357"/>
      <c r="Q306" s="361"/>
      <c r="R306" s="361"/>
      <c r="S306" s="361"/>
      <c r="T306" s="358"/>
      <c r="AB306" s="359"/>
      <c r="AC306" s="362"/>
      <c r="AD306" s="362"/>
      <c r="AE306" s="362"/>
      <c r="AF306" s="362"/>
      <c r="AG306" s="362"/>
      <c r="AH306" s="362"/>
      <c r="AI306" s="362"/>
      <c r="AJ306" s="362"/>
      <c r="AK306" s="362"/>
      <c r="AL306" s="362"/>
      <c r="AM306" s="363"/>
      <c r="AN306" s="363"/>
      <c r="AO306" s="363"/>
      <c r="AP306" s="363"/>
      <c r="AQ306" s="363"/>
      <c r="AR306" s="363"/>
      <c r="AS306" s="363"/>
      <c r="AT306" s="363"/>
    </row>
    <row r="307" spans="1:46" ht="21" customHeight="1" x14ac:dyDescent="0.15">
      <c r="A307" s="354"/>
      <c r="J307" s="361"/>
      <c r="K307" s="361"/>
      <c r="L307" s="361"/>
      <c r="M307" s="361"/>
      <c r="N307" s="361"/>
      <c r="O307" s="361"/>
      <c r="P307" s="357"/>
      <c r="Q307" s="361"/>
      <c r="R307" s="361"/>
      <c r="S307" s="361"/>
      <c r="T307" s="361"/>
      <c r="AB307" s="359"/>
      <c r="AC307" s="362"/>
      <c r="AD307" s="362"/>
      <c r="AE307" s="362"/>
      <c r="AF307" s="362"/>
      <c r="AG307" s="362"/>
      <c r="AH307" s="362"/>
      <c r="AI307" s="362"/>
      <c r="AJ307" s="362"/>
      <c r="AK307" s="362"/>
      <c r="AL307" s="362"/>
      <c r="AM307" s="362"/>
      <c r="AN307" s="362"/>
      <c r="AO307" s="362"/>
      <c r="AP307" s="362"/>
      <c r="AQ307" s="362"/>
      <c r="AR307" s="362"/>
      <c r="AS307" s="362"/>
      <c r="AT307" s="362"/>
    </row>
    <row r="308" spans="1:46" ht="21" customHeight="1" x14ac:dyDescent="0.15">
      <c r="A308" s="354"/>
      <c r="J308" s="361"/>
      <c r="K308" s="361"/>
      <c r="L308" s="361"/>
      <c r="M308" s="361"/>
      <c r="N308" s="361"/>
      <c r="O308" s="361"/>
      <c r="P308" s="357"/>
      <c r="Q308" s="361"/>
      <c r="R308" s="361"/>
      <c r="S308" s="361"/>
      <c r="T308" s="361"/>
      <c r="AB308" s="359"/>
      <c r="AC308" s="362"/>
      <c r="AD308" s="362"/>
      <c r="AE308" s="362"/>
      <c r="AF308" s="362"/>
      <c r="AG308" s="362"/>
      <c r="AH308" s="362"/>
      <c r="AI308" s="362"/>
      <c r="AJ308" s="362"/>
      <c r="AK308" s="362"/>
      <c r="AL308" s="362"/>
      <c r="AM308" s="362"/>
      <c r="AN308" s="362"/>
      <c r="AO308" s="362"/>
      <c r="AP308" s="362"/>
      <c r="AQ308" s="362"/>
      <c r="AR308" s="362"/>
      <c r="AS308" s="362"/>
      <c r="AT308" s="362"/>
    </row>
    <row r="309" spans="1:46" ht="21" customHeight="1" x14ac:dyDescent="0.15">
      <c r="A309" s="354"/>
      <c r="J309" s="361"/>
      <c r="K309" s="361"/>
      <c r="L309" s="361"/>
      <c r="M309" s="361"/>
      <c r="N309" s="361"/>
      <c r="O309" s="361"/>
      <c r="P309" s="357"/>
      <c r="Q309" s="361"/>
      <c r="R309" s="361"/>
      <c r="S309" s="361"/>
      <c r="T309" s="361"/>
      <c r="AB309" s="359"/>
      <c r="AC309" s="362"/>
      <c r="AD309" s="362"/>
      <c r="AE309" s="362"/>
      <c r="AF309" s="362"/>
      <c r="AG309" s="362"/>
      <c r="AH309" s="362"/>
      <c r="AI309" s="362"/>
      <c r="AJ309" s="362"/>
      <c r="AK309" s="362"/>
      <c r="AL309" s="362"/>
      <c r="AM309" s="362"/>
      <c r="AN309" s="362"/>
      <c r="AO309" s="362"/>
      <c r="AP309" s="362"/>
      <c r="AQ309" s="362"/>
      <c r="AR309" s="362"/>
      <c r="AS309" s="362"/>
      <c r="AT309" s="362"/>
    </row>
    <row r="310" spans="1:46" ht="21" customHeight="1" x14ac:dyDescent="0.15">
      <c r="A310" s="354"/>
      <c r="J310" s="361"/>
      <c r="K310" s="361"/>
      <c r="L310" s="361"/>
      <c r="M310" s="361"/>
      <c r="N310" s="361"/>
      <c r="O310" s="361"/>
      <c r="P310" s="357"/>
      <c r="Q310" s="361"/>
      <c r="R310" s="361"/>
      <c r="S310" s="361"/>
      <c r="T310" s="361"/>
      <c r="AB310" s="359"/>
      <c r="AC310" s="362"/>
      <c r="AD310" s="362"/>
      <c r="AE310" s="362"/>
      <c r="AF310" s="362"/>
      <c r="AG310" s="362"/>
      <c r="AH310" s="362"/>
      <c r="AI310" s="362"/>
      <c r="AJ310" s="362"/>
      <c r="AK310" s="362"/>
      <c r="AL310" s="362"/>
      <c r="AM310" s="362"/>
      <c r="AN310" s="362"/>
      <c r="AO310" s="362"/>
      <c r="AP310" s="362"/>
      <c r="AQ310" s="362"/>
      <c r="AR310" s="362"/>
      <c r="AS310" s="362"/>
      <c r="AT310" s="362"/>
    </row>
    <row r="311" spans="1:46" ht="21" customHeight="1" x14ac:dyDescent="0.15">
      <c r="A311" s="354"/>
      <c r="J311" s="361"/>
      <c r="K311" s="361"/>
      <c r="L311" s="361"/>
      <c r="M311" s="361"/>
      <c r="N311" s="361"/>
      <c r="O311" s="361"/>
      <c r="P311" s="357"/>
      <c r="Q311" s="361"/>
      <c r="R311" s="361"/>
      <c r="S311" s="361"/>
      <c r="T311" s="361"/>
      <c r="AB311" s="359"/>
      <c r="AC311" s="362"/>
      <c r="AD311" s="362"/>
      <c r="AE311" s="362"/>
      <c r="AF311" s="362"/>
      <c r="AG311" s="362"/>
      <c r="AH311" s="362"/>
      <c r="AI311" s="362"/>
      <c r="AJ311" s="362"/>
      <c r="AK311" s="362"/>
      <c r="AL311" s="362"/>
      <c r="AM311" s="362"/>
      <c r="AN311" s="362"/>
      <c r="AO311" s="362"/>
      <c r="AP311" s="362"/>
      <c r="AQ311" s="362"/>
      <c r="AR311" s="362"/>
      <c r="AS311" s="362"/>
      <c r="AT311" s="362"/>
    </row>
    <row r="312" spans="1:46" ht="21" customHeight="1" x14ac:dyDescent="0.15">
      <c r="A312" s="354"/>
      <c r="J312" s="361"/>
      <c r="K312" s="361"/>
      <c r="L312" s="361"/>
      <c r="M312" s="361"/>
      <c r="N312" s="361"/>
      <c r="O312" s="361"/>
      <c r="P312" s="357"/>
      <c r="Q312" s="361"/>
      <c r="R312" s="361"/>
      <c r="S312" s="361"/>
      <c r="T312" s="361"/>
      <c r="AB312" s="359"/>
      <c r="AC312" s="362"/>
      <c r="AD312" s="362"/>
      <c r="AE312" s="362"/>
      <c r="AF312" s="362"/>
      <c r="AG312" s="362"/>
      <c r="AH312" s="362"/>
      <c r="AI312" s="362"/>
      <c r="AJ312" s="362"/>
      <c r="AK312" s="362"/>
      <c r="AL312" s="362"/>
      <c r="AM312" s="362"/>
      <c r="AN312" s="362"/>
      <c r="AO312" s="362"/>
      <c r="AP312" s="362"/>
      <c r="AQ312" s="362"/>
      <c r="AR312" s="362"/>
      <c r="AS312" s="362"/>
      <c r="AT312" s="362"/>
    </row>
    <row r="313" spans="1:46" ht="21" customHeight="1" x14ac:dyDescent="0.15">
      <c r="A313" s="354"/>
      <c r="J313" s="361"/>
      <c r="K313" s="361"/>
      <c r="L313" s="361"/>
      <c r="M313" s="361"/>
      <c r="N313" s="361"/>
      <c r="O313" s="361"/>
      <c r="P313" s="357"/>
      <c r="Q313" s="361"/>
      <c r="R313" s="361"/>
      <c r="S313" s="361"/>
      <c r="T313" s="361"/>
      <c r="AB313" s="359"/>
      <c r="AC313" s="362"/>
      <c r="AD313" s="362"/>
      <c r="AE313" s="362"/>
      <c r="AF313" s="362"/>
      <c r="AG313" s="362"/>
      <c r="AH313" s="362"/>
      <c r="AI313" s="362"/>
      <c r="AJ313" s="362"/>
      <c r="AK313" s="362"/>
      <c r="AL313" s="362"/>
      <c r="AM313" s="362"/>
      <c r="AN313" s="362"/>
      <c r="AO313" s="362"/>
      <c r="AP313" s="362"/>
      <c r="AQ313" s="362"/>
      <c r="AR313" s="362"/>
      <c r="AS313" s="362"/>
      <c r="AT313" s="362"/>
    </row>
    <row r="314" spans="1:46" ht="21" customHeight="1" x14ac:dyDescent="0.15">
      <c r="A314" s="354"/>
      <c r="J314" s="361"/>
      <c r="K314" s="361"/>
      <c r="L314" s="361"/>
      <c r="M314" s="361"/>
      <c r="N314" s="361"/>
      <c r="O314" s="361"/>
      <c r="P314" s="357"/>
      <c r="Q314" s="361"/>
      <c r="R314" s="361"/>
      <c r="S314" s="361"/>
      <c r="T314" s="361"/>
      <c r="AB314" s="359"/>
      <c r="AC314" s="362"/>
      <c r="AD314" s="362"/>
      <c r="AE314" s="362"/>
      <c r="AF314" s="362"/>
      <c r="AG314" s="362"/>
      <c r="AH314" s="362"/>
      <c r="AI314" s="362"/>
      <c r="AJ314" s="362"/>
      <c r="AK314" s="362"/>
      <c r="AL314" s="362"/>
      <c r="AM314" s="362"/>
      <c r="AN314" s="362"/>
      <c r="AO314" s="362"/>
      <c r="AP314" s="362"/>
      <c r="AQ314" s="362"/>
      <c r="AR314" s="362"/>
      <c r="AS314" s="362"/>
      <c r="AT314" s="362"/>
    </row>
    <row r="315" spans="1:46" ht="21" customHeight="1" x14ac:dyDescent="0.15">
      <c r="A315" s="354"/>
      <c r="J315" s="361"/>
      <c r="K315" s="361"/>
      <c r="L315" s="361"/>
      <c r="M315" s="361"/>
      <c r="N315" s="361"/>
      <c r="O315" s="361"/>
      <c r="P315" s="357"/>
      <c r="Q315" s="361"/>
      <c r="R315" s="361"/>
      <c r="S315" s="361"/>
      <c r="T315" s="358"/>
      <c r="W315" s="374"/>
      <c r="AB315" s="359"/>
      <c r="AC315" s="362"/>
      <c r="AD315" s="362"/>
      <c r="AE315" s="362"/>
      <c r="AF315" s="362"/>
      <c r="AG315" s="362"/>
      <c r="AH315" s="362"/>
      <c r="AI315" s="362"/>
      <c r="AJ315" s="362"/>
      <c r="AK315" s="362"/>
      <c r="AL315" s="362"/>
      <c r="AM315" s="363"/>
      <c r="AN315" s="363"/>
      <c r="AO315" s="363"/>
      <c r="AP315" s="363"/>
      <c r="AQ315" s="363"/>
      <c r="AR315" s="363"/>
      <c r="AS315" s="363"/>
      <c r="AT315" s="363"/>
    </row>
    <row r="316" spans="1:46" ht="21" customHeight="1" x14ac:dyDescent="0.15">
      <c r="A316" s="354"/>
      <c r="J316" s="361"/>
      <c r="K316" s="361"/>
      <c r="L316" s="361"/>
      <c r="M316" s="361"/>
      <c r="N316" s="361"/>
      <c r="O316" s="361"/>
      <c r="P316" s="357"/>
      <c r="Q316" s="361"/>
      <c r="R316" s="361"/>
      <c r="S316" s="361"/>
      <c r="T316" s="358"/>
      <c r="U316" s="374"/>
      <c r="AB316" s="359"/>
      <c r="AC316" s="362"/>
      <c r="AD316" s="362"/>
      <c r="AE316" s="362"/>
      <c r="AF316" s="362"/>
      <c r="AG316" s="362"/>
      <c r="AH316" s="362"/>
      <c r="AI316" s="362"/>
      <c r="AJ316" s="362"/>
      <c r="AK316" s="362"/>
      <c r="AL316" s="362"/>
      <c r="AM316" s="363"/>
      <c r="AN316" s="363"/>
      <c r="AO316" s="363"/>
      <c r="AP316" s="363"/>
      <c r="AQ316" s="363"/>
      <c r="AR316" s="363"/>
      <c r="AS316" s="363"/>
      <c r="AT316" s="363"/>
    </row>
    <row r="317" spans="1:46" ht="21" customHeight="1" x14ac:dyDescent="0.15">
      <c r="A317" s="354"/>
      <c r="J317" s="361"/>
      <c r="K317" s="361"/>
      <c r="L317" s="361"/>
      <c r="M317" s="361"/>
      <c r="N317" s="361"/>
      <c r="O317" s="361"/>
      <c r="P317" s="357"/>
      <c r="Q317" s="361"/>
      <c r="R317" s="361"/>
      <c r="S317" s="361"/>
      <c r="T317" s="358"/>
      <c r="AB317" s="359"/>
      <c r="AC317" s="362"/>
      <c r="AD317" s="362"/>
      <c r="AE317" s="362"/>
      <c r="AF317" s="362"/>
      <c r="AG317" s="362"/>
      <c r="AH317" s="362"/>
      <c r="AI317" s="362"/>
      <c r="AJ317" s="362"/>
      <c r="AK317" s="362"/>
      <c r="AL317" s="362"/>
      <c r="AM317" s="363"/>
      <c r="AN317" s="363"/>
      <c r="AO317" s="363"/>
      <c r="AP317" s="363"/>
      <c r="AQ317" s="363"/>
      <c r="AR317" s="363"/>
      <c r="AS317" s="363"/>
      <c r="AT317" s="363"/>
    </row>
    <row r="318" spans="1:46" ht="21" customHeight="1" x14ac:dyDescent="0.15">
      <c r="A318" s="354"/>
      <c r="J318" s="361"/>
      <c r="K318" s="361"/>
      <c r="L318" s="361"/>
      <c r="M318" s="361"/>
      <c r="N318" s="361"/>
      <c r="O318" s="361"/>
      <c r="P318" s="357"/>
      <c r="Q318" s="361"/>
      <c r="R318" s="361"/>
      <c r="S318" s="361"/>
      <c r="T318" s="358"/>
      <c r="U318" s="374"/>
      <c r="AB318" s="359"/>
      <c r="AC318" s="362"/>
      <c r="AD318" s="362"/>
      <c r="AE318" s="362"/>
      <c r="AF318" s="362"/>
      <c r="AG318" s="362"/>
      <c r="AH318" s="362"/>
      <c r="AI318" s="362"/>
      <c r="AJ318" s="362"/>
      <c r="AK318" s="362"/>
      <c r="AL318" s="362"/>
      <c r="AM318" s="363"/>
      <c r="AN318" s="363"/>
      <c r="AO318" s="363"/>
      <c r="AP318" s="363"/>
      <c r="AQ318" s="363"/>
      <c r="AR318" s="363"/>
      <c r="AS318" s="363"/>
      <c r="AT318" s="363"/>
    </row>
    <row r="319" spans="1:46" ht="21" customHeight="1" x14ac:dyDescent="0.15">
      <c r="A319" s="354"/>
      <c r="J319" s="361"/>
      <c r="K319" s="361"/>
      <c r="L319" s="361"/>
      <c r="M319" s="361"/>
      <c r="N319" s="361"/>
      <c r="O319" s="361"/>
      <c r="P319" s="357"/>
      <c r="Q319" s="361"/>
      <c r="R319" s="361"/>
      <c r="S319" s="361"/>
      <c r="T319" s="358"/>
      <c r="AB319" s="359"/>
      <c r="AC319" s="362"/>
      <c r="AD319" s="362"/>
      <c r="AE319" s="362"/>
      <c r="AF319" s="362"/>
      <c r="AG319" s="362"/>
      <c r="AH319" s="362"/>
      <c r="AI319" s="362"/>
      <c r="AJ319" s="362"/>
      <c r="AK319" s="362"/>
      <c r="AL319" s="362"/>
      <c r="AM319" s="363"/>
      <c r="AN319" s="363"/>
      <c r="AO319" s="363"/>
      <c r="AP319" s="363"/>
      <c r="AQ319" s="363"/>
      <c r="AR319" s="363"/>
      <c r="AS319" s="363"/>
      <c r="AT319" s="363"/>
    </row>
    <row r="320" spans="1:46" ht="21" customHeight="1" x14ac:dyDescent="0.15">
      <c r="A320" s="354"/>
      <c r="J320" s="361"/>
      <c r="K320" s="361"/>
      <c r="L320" s="361"/>
      <c r="M320" s="361"/>
      <c r="N320" s="361"/>
      <c r="O320" s="361"/>
      <c r="P320" s="357"/>
      <c r="Q320" s="361"/>
      <c r="R320" s="361"/>
      <c r="S320" s="361"/>
      <c r="T320" s="358"/>
      <c r="AB320" s="359"/>
      <c r="AC320" s="362"/>
      <c r="AD320" s="362"/>
      <c r="AE320" s="362"/>
      <c r="AF320" s="362"/>
      <c r="AG320" s="362"/>
      <c r="AH320" s="362"/>
      <c r="AI320" s="362"/>
      <c r="AJ320" s="362"/>
      <c r="AK320" s="362"/>
      <c r="AL320" s="362"/>
      <c r="AM320" s="363"/>
      <c r="AN320" s="363"/>
      <c r="AO320" s="363"/>
      <c r="AP320" s="363"/>
      <c r="AQ320" s="363"/>
      <c r="AR320" s="363"/>
      <c r="AS320" s="363"/>
      <c r="AT320" s="363"/>
    </row>
    <row r="321" spans="1:46" ht="21" customHeight="1" x14ac:dyDescent="0.15">
      <c r="A321" s="354"/>
      <c r="J321" s="361"/>
      <c r="K321" s="361"/>
      <c r="L321" s="361"/>
      <c r="M321" s="361"/>
      <c r="N321" s="361"/>
      <c r="O321" s="361"/>
      <c r="P321" s="357"/>
      <c r="Q321" s="361"/>
      <c r="R321" s="361"/>
      <c r="S321" s="361"/>
      <c r="T321" s="358"/>
      <c r="AB321" s="359"/>
      <c r="AC321" s="362"/>
      <c r="AD321" s="362"/>
      <c r="AE321" s="362"/>
      <c r="AF321" s="362"/>
      <c r="AG321" s="362"/>
      <c r="AH321" s="362"/>
      <c r="AI321" s="362"/>
      <c r="AJ321" s="362"/>
      <c r="AK321" s="362"/>
      <c r="AL321" s="362"/>
      <c r="AM321" s="363"/>
      <c r="AN321" s="363"/>
      <c r="AO321" s="363"/>
      <c r="AP321" s="363"/>
      <c r="AQ321" s="363"/>
      <c r="AR321" s="363"/>
      <c r="AS321" s="363"/>
      <c r="AT321" s="363"/>
    </row>
    <row r="322" spans="1:46" ht="21" customHeight="1" x14ac:dyDescent="0.15">
      <c r="A322" s="354"/>
      <c r="B322" s="355"/>
      <c r="C322" s="355"/>
      <c r="D322" s="355"/>
      <c r="E322" s="355"/>
      <c r="F322" s="355"/>
      <c r="J322" s="356"/>
      <c r="K322" s="356"/>
      <c r="L322" s="356"/>
      <c r="M322" s="356"/>
      <c r="N322" s="356"/>
      <c r="O322" s="356"/>
      <c r="P322" s="357"/>
      <c r="Q322" s="356"/>
      <c r="R322" s="356"/>
      <c r="S322" s="356"/>
      <c r="T322" s="358"/>
      <c r="AB322" s="359"/>
      <c r="AC322" s="360"/>
      <c r="AD322" s="360"/>
      <c r="AE322" s="360"/>
      <c r="AF322" s="360"/>
      <c r="AG322" s="360"/>
      <c r="AH322" s="360"/>
      <c r="AI322" s="360"/>
      <c r="AJ322" s="360"/>
      <c r="AK322" s="360"/>
      <c r="AL322" s="360"/>
      <c r="AM322" s="360"/>
      <c r="AN322" s="360"/>
      <c r="AO322" s="360"/>
      <c r="AP322" s="360"/>
      <c r="AQ322" s="360"/>
      <c r="AR322" s="360"/>
      <c r="AS322" s="360"/>
      <c r="AT322" s="360"/>
    </row>
    <row r="323" spans="1:46" ht="21" customHeight="1" x14ac:dyDescent="0.15">
      <c r="A323" s="354"/>
      <c r="B323" s="355"/>
      <c r="C323" s="355"/>
      <c r="D323" s="355"/>
      <c r="E323" s="355"/>
      <c r="F323" s="355"/>
      <c r="J323" s="356"/>
      <c r="K323" s="356"/>
      <c r="L323" s="356"/>
      <c r="M323" s="356"/>
      <c r="N323" s="356"/>
      <c r="O323" s="356"/>
      <c r="P323" s="357"/>
      <c r="Q323" s="356"/>
      <c r="R323" s="356"/>
      <c r="S323" s="356"/>
      <c r="T323" s="358"/>
      <c r="AB323" s="359"/>
      <c r="AC323" s="360"/>
      <c r="AD323" s="360"/>
      <c r="AE323" s="360"/>
      <c r="AF323" s="360"/>
      <c r="AG323" s="360"/>
      <c r="AH323" s="360"/>
      <c r="AI323" s="360"/>
      <c r="AJ323" s="360"/>
      <c r="AK323" s="360"/>
      <c r="AL323" s="360"/>
      <c r="AM323" s="360"/>
      <c r="AN323" s="360"/>
      <c r="AO323" s="360"/>
      <c r="AP323" s="360"/>
      <c r="AQ323" s="360"/>
      <c r="AR323" s="360"/>
      <c r="AS323" s="360"/>
      <c r="AT323" s="360"/>
    </row>
    <row r="324" spans="1:46" ht="21" customHeight="1" x14ac:dyDescent="0.15">
      <c r="A324" s="354"/>
      <c r="B324" s="355"/>
      <c r="C324" s="355"/>
      <c r="D324" s="355"/>
      <c r="E324" s="355"/>
      <c r="F324" s="355"/>
      <c r="J324" s="356"/>
      <c r="K324" s="356"/>
      <c r="L324" s="356"/>
      <c r="M324" s="356"/>
      <c r="N324" s="356"/>
      <c r="O324" s="356"/>
      <c r="P324" s="357"/>
      <c r="Q324" s="356"/>
      <c r="R324" s="356"/>
      <c r="S324" s="356"/>
      <c r="T324" s="358"/>
      <c r="AB324" s="359"/>
      <c r="AC324" s="360"/>
      <c r="AD324" s="360"/>
      <c r="AE324" s="360"/>
      <c r="AF324" s="360"/>
      <c r="AG324" s="360"/>
      <c r="AH324" s="360"/>
      <c r="AI324" s="360"/>
      <c r="AJ324" s="360"/>
      <c r="AK324" s="360"/>
      <c r="AL324" s="360"/>
      <c r="AM324" s="360"/>
      <c r="AN324" s="360"/>
      <c r="AO324" s="360"/>
      <c r="AP324" s="360"/>
      <c r="AQ324" s="360"/>
      <c r="AR324" s="360"/>
      <c r="AS324" s="360"/>
      <c r="AT324" s="360"/>
    </row>
    <row r="325" spans="1:46" ht="21" customHeight="1" x14ac:dyDescent="0.15">
      <c r="A325" s="354"/>
      <c r="B325" s="355"/>
      <c r="C325" s="355"/>
      <c r="D325" s="355"/>
      <c r="E325" s="355"/>
      <c r="F325" s="355"/>
      <c r="J325" s="356"/>
      <c r="K325" s="356"/>
      <c r="L325" s="356"/>
      <c r="M325" s="356"/>
      <c r="N325" s="356"/>
      <c r="O325" s="356"/>
      <c r="P325" s="357"/>
      <c r="Q325" s="356"/>
      <c r="R325" s="356"/>
      <c r="S325" s="356"/>
      <c r="T325" s="358"/>
      <c r="AB325" s="359"/>
      <c r="AC325" s="360"/>
      <c r="AD325" s="360"/>
      <c r="AE325" s="360"/>
      <c r="AF325" s="360"/>
      <c r="AG325" s="360"/>
      <c r="AH325" s="360"/>
      <c r="AI325" s="360"/>
      <c r="AJ325" s="360"/>
      <c r="AK325" s="360"/>
      <c r="AL325" s="360"/>
      <c r="AM325" s="360"/>
      <c r="AN325" s="360"/>
      <c r="AO325" s="360"/>
      <c r="AP325" s="360"/>
      <c r="AQ325" s="360"/>
      <c r="AR325" s="360"/>
      <c r="AS325" s="360"/>
      <c r="AT325" s="360"/>
    </row>
    <row r="326" spans="1:46" ht="21" customHeight="1" x14ac:dyDescent="0.15">
      <c r="A326" s="354"/>
      <c r="B326" s="355"/>
      <c r="C326" s="355"/>
      <c r="D326" s="355"/>
      <c r="E326" s="355"/>
      <c r="F326" s="355"/>
      <c r="J326" s="356"/>
      <c r="K326" s="356"/>
      <c r="L326" s="356"/>
      <c r="M326" s="356"/>
      <c r="N326" s="356"/>
      <c r="O326" s="356"/>
      <c r="P326" s="357"/>
      <c r="Q326" s="356"/>
      <c r="R326" s="356"/>
      <c r="S326" s="356"/>
      <c r="T326" s="358"/>
      <c r="AB326" s="359"/>
      <c r="AC326" s="360"/>
      <c r="AD326" s="360"/>
      <c r="AE326" s="360"/>
      <c r="AF326" s="360"/>
      <c r="AG326" s="360"/>
      <c r="AH326" s="360"/>
      <c r="AI326" s="360"/>
      <c r="AJ326" s="360"/>
      <c r="AK326" s="360"/>
      <c r="AL326" s="360"/>
      <c r="AM326" s="360"/>
      <c r="AN326" s="360"/>
      <c r="AO326" s="360"/>
      <c r="AP326" s="360"/>
      <c r="AQ326" s="360"/>
      <c r="AR326" s="360"/>
      <c r="AS326" s="360"/>
      <c r="AT326" s="360"/>
    </row>
    <row r="327" spans="1:46" ht="21" customHeight="1" x14ac:dyDescent="0.15">
      <c r="A327" s="354"/>
      <c r="B327" s="355"/>
      <c r="C327" s="355"/>
      <c r="D327" s="355"/>
      <c r="E327" s="355"/>
      <c r="F327" s="355"/>
      <c r="J327" s="356"/>
      <c r="K327" s="356"/>
      <c r="L327" s="356"/>
      <c r="M327" s="356"/>
      <c r="N327" s="356"/>
      <c r="O327" s="356"/>
      <c r="P327" s="357"/>
      <c r="Q327" s="356"/>
      <c r="R327" s="356"/>
      <c r="S327" s="356"/>
      <c r="T327" s="358"/>
      <c r="AB327" s="359"/>
      <c r="AC327" s="360"/>
      <c r="AD327" s="360"/>
      <c r="AE327" s="360"/>
      <c r="AF327" s="360"/>
      <c r="AG327" s="360"/>
      <c r="AH327" s="360"/>
      <c r="AI327" s="360"/>
      <c r="AJ327" s="360"/>
      <c r="AK327" s="360"/>
      <c r="AL327" s="360"/>
      <c r="AM327" s="360"/>
      <c r="AN327" s="360"/>
      <c r="AO327" s="360"/>
      <c r="AP327" s="360"/>
      <c r="AQ327" s="360"/>
      <c r="AR327" s="360"/>
      <c r="AS327" s="360"/>
      <c r="AT327" s="360"/>
    </row>
    <row r="328" spans="1:46" ht="21" customHeight="1" x14ac:dyDescent="0.15">
      <c r="A328" s="354"/>
      <c r="B328" s="359"/>
      <c r="C328" s="359"/>
      <c r="D328" s="359"/>
      <c r="E328" s="359"/>
      <c r="F328" s="359"/>
      <c r="G328" s="364"/>
      <c r="H328" s="364"/>
      <c r="I328" s="364"/>
      <c r="J328" s="361"/>
      <c r="K328" s="361"/>
      <c r="L328" s="361"/>
      <c r="M328" s="361"/>
      <c r="N328" s="361"/>
      <c r="O328" s="361"/>
      <c r="P328" s="357"/>
      <c r="Q328" s="361"/>
      <c r="R328" s="361"/>
      <c r="S328" s="361"/>
      <c r="T328" s="361"/>
      <c r="U328" s="374"/>
      <c r="V328" s="374"/>
      <c r="W328" s="374"/>
      <c r="X328" s="364"/>
      <c r="Y328" s="359"/>
      <c r="Z328" s="359"/>
      <c r="AA328" s="359"/>
      <c r="AB328" s="359"/>
      <c r="AC328" s="362"/>
      <c r="AD328" s="362"/>
      <c r="AE328" s="362"/>
      <c r="AF328" s="362"/>
      <c r="AG328" s="362"/>
      <c r="AH328" s="362"/>
      <c r="AI328" s="362"/>
      <c r="AJ328" s="362"/>
      <c r="AK328" s="362"/>
      <c r="AL328" s="362"/>
      <c r="AM328" s="362"/>
      <c r="AN328" s="362"/>
      <c r="AO328" s="362"/>
      <c r="AP328" s="362"/>
      <c r="AQ328" s="362"/>
      <c r="AR328" s="362"/>
      <c r="AS328" s="362"/>
      <c r="AT328" s="362"/>
    </row>
    <row r="329" spans="1:46" ht="21" customHeight="1" x14ac:dyDescent="0.15">
      <c r="A329" s="354"/>
      <c r="B329" s="359"/>
      <c r="C329" s="359"/>
      <c r="D329" s="359"/>
      <c r="E329" s="359"/>
      <c r="F329" s="359"/>
      <c r="G329" s="364"/>
      <c r="H329" s="364"/>
      <c r="I329" s="364"/>
      <c r="J329" s="361"/>
      <c r="K329" s="361"/>
      <c r="L329" s="361"/>
      <c r="M329" s="361"/>
      <c r="N329" s="361"/>
      <c r="O329" s="361"/>
      <c r="P329" s="357"/>
      <c r="Q329" s="361"/>
      <c r="R329" s="361"/>
      <c r="S329" s="361"/>
      <c r="T329" s="361"/>
      <c r="U329" s="374"/>
      <c r="V329" s="374"/>
      <c r="W329" s="374"/>
      <c r="X329" s="364"/>
      <c r="Y329" s="359"/>
      <c r="Z329" s="359"/>
      <c r="AA329" s="359"/>
      <c r="AB329" s="359"/>
      <c r="AC329" s="362"/>
      <c r="AD329" s="362"/>
      <c r="AE329" s="362"/>
      <c r="AF329" s="362"/>
      <c r="AG329" s="362"/>
      <c r="AH329" s="362"/>
      <c r="AI329" s="362"/>
      <c r="AJ329" s="362"/>
      <c r="AK329" s="362"/>
      <c r="AL329" s="362"/>
      <c r="AM329" s="362"/>
      <c r="AN329" s="362"/>
      <c r="AO329" s="362"/>
      <c r="AP329" s="362"/>
      <c r="AQ329" s="362"/>
      <c r="AR329" s="362"/>
      <c r="AS329" s="362"/>
      <c r="AT329" s="362"/>
    </row>
    <row r="330" spans="1:46" ht="21" customHeight="1" x14ac:dyDescent="0.15">
      <c r="A330" s="354"/>
      <c r="B330" s="359"/>
      <c r="C330" s="359"/>
      <c r="D330" s="359"/>
      <c r="E330" s="359"/>
      <c r="F330" s="359"/>
      <c r="G330" s="364"/>
      <c r="H330" s="364"/>
      <c r="I330" s="364"/>
      <c r="J330" s="361"/>
      <c r="K330" s="361"/>
      <c r="L330" s="361"/>
      <c r="M330" s="361"/>
      <c r="N330" s="361"/>
      <c r="O330" s="361"/>
      <c r="P330" s="357"/>
      <c r="Q330" s="361"/>
      <c r="R330" s="361"/>
      <c r="S330" s="361"/>
      <c r="T330" s="361"/>
      <c r="U330" s="374"/>
      <c r="V330" s="374"/>
      <c r="W330" s="374"/>
      <c r="X330" s="364"/>
      <c r="Y330" s="359"/>
      <c r="Z330" s="359"/>
      <c r="AA330" s="359"/>
      <c r="AB330" s="359"/>
      <c r="AC330" s="362"/>
      <c r="AD330" s="362"/>
      <c r="AE330" s="362"/>
      <c r="AF330" s="362"/>
      <c r="AG330" s="362"/>
      <c r="AH330" s="362"/>
      <c r="AI330" s="362"/>
      <c r="AJ330" s="362"/>
      <c r="AK330" s="362"/>
      <c r="AL330" s="362"/>
      <c r="AM330" s="362"/>
      <c r="AN330" s="362"/>
      <c r="AO330" s="362"/>
      <c r="AP330" s="362"/>
      <c r="AQ330" s="362"/>
      <c r="AR330" s="362"/>
      <c r="AS330" s="362"/>
      <c r="AT330" s="362"/>
    </row>
    <row r="331" spans="1:46" ht="21" customHeight="1" x14ac:dyDescent="0.15">
      <c r="A331" s="354"/>
      <c r="B331" s="359"/>
      <c r="C331" s="359"/>
      <c r="D331" s="359"/>
      <c r="E331" s="359"/>
      <c r="F331" s="359"/>
      <c r="G331" s="364"/>
      <c r="H331" s="364"/>
      <c r="I331" s="364"/>
      <c r="J331" s="361"/>
      <c r="K331" s="361"/>
      <c r="L331" s="361"/>
      <c r="M331" s="361"/>
      <c r="N331" s="361"/>
      <c r="O331" s="361"/>
      <c r="P331" s="357"/>
      <c r="Q331" s="361"/>
      <c r="R331" s="361"/>
      <c r="S331" s="361"/>
      <c r="T331" s="361"/>
      <c r="U331" s="374"/>
      <c r="V331" s="374"/>
      <c r="W331" s="374"/>
      <c r="X331" s="364"/>
      <c r="Y331" s="359"/>
      <c r="Z331" s="359"/>
      <c r="AA331" s="359"/>
      <c r="AB331" s="359"/>
      <c r="AC331" s="362"/>
      <c r="AD331" s="362"/>
      <c r="AE331" s="362"/>
      <c r="AF331" s="362"/>
      <c r="AG331" s="362"/>
      <c r="AH331" s="362"/>
      <c r="AI331" s="362"/>
      <c r="AJ331" s="362"/>
      <c r="AK331" s="362"/>
      <c r="AL331" s="362"/>
      <c r="AM331" s="362"/>
      <c r="AN331" s="362"/>
      <c r="AO331" s="362"/>
      <c r="AP331" s="362"/>
      <c r="AQ331" s="362"/>
      <c r="AR331" s="362"/>
      <c r="AS331" s="362"/>
      <c r="AT331" s="362"/>
    </row>
    <row r="332" spans="1:46" ht="21" customHeight="1" x14ac:dyDescent="0.15">
      <c r="A332" s="354"/>
      <c r="B332" s="359"/>
      <c r="C332" s="359"/>
      <c r="D332" s="359"/>
      <c r="E332" s="359"/>
      <c r="F332" s="359"/>
      <c r="G332" s="364"/>
      <c r="H332" s="364"/>
      <c r="I332" s="364"/>
      <c r="J332" s="361"/>
      <c r="K332" s="361"/>
      <c r="L332" s="361"/>
      <c r="M332" s="361"/>
      <c r="N332" s="361"/>
      <c r="O332" s="361"/>
      <c r="P332" s="357"/>
      <c r="Q332" s="361"/>
      <c r="R332" s="361"/>
      <c r="S332" s="361"/>
      <c r="T332" s="361"/>
      <c r="U332" s="374"/>
      <c r="V332" s="374"/>
      <c r="W332" s="374"/>
      <c r="X332" s="364"/>
      <c r="Y332" s="359"/>
      <c r="Z332" s="359"/>
      <c r="AA332" s="359"/>
      <c r="AB332" s="359"/>
      <c r="AC332" s="362"/>
      <c r="AD332" s="362"/>
      <c r="AE332" s="362"/>
      <c r="AF332" s="362"/>
      <c r="AG332" s="362"/>
      <c r="AH332" s="362"/>
      <c r="AI332" s="362"/>
      <c r="AJ332" s="362"/>
      <c r="AK332" s="362"/>
      <c r="AL332" s="362"/>
      <c r="AM332" s="362"/>
      <c r="AN332" s="362"/>
      <c r="AO332" s="362"/>
      <c r="AP332" s="362"/>
      <c r="AQ332" s="362"/>
      <c r="AR332" s="362"/>
      <c r="AS332" s="362"/>
      <c r="AT332" s="362"/>
    </row>
    <row r="333" spans="1:46" ht="21" customHeight="1" x14ac:dyDescent="0.15">
      <c r="A333" s="354"/>
      <c r="B333" s="359"/>
      <c r="C333" s="359"/>
      <c r="D333" s="359"/>
      <c r="E333" s="359"/>
      <c r="F333" s="359"/>
      <c r="G333" s="364"/>
      <c r="H333" s="364"/>
      <c r="I333" s="364"/>
      <c r="J333" s="361"/>
      <c r="K333" s="361"/>
      <c r="L333" s="361"/>
      <c r="M333" s="361"/>
      <c r="N333" s="361"/>
      <c r="O333" s="361"/>
      <c r="P333" s="357"/>
      <c r="Q333" s="361"/>
      <c r="R333" s="361"/>
      <c r="S333" s="361"/>
      <c r="T333" s="361"/>
      <c r="U333" s="374"/>
      <c r="V333" s="374"/>
      <c r="W333" s="374"/>
      <c r="X333" s="364"/>
      <c r="Y333" s="359"/>
      <c r="Z333" s="359"/>
      <c r="AA333" s="359"/>
      <c r="AB333" s="359"/>
      <c r="AC333" s="362"/>
      <c r="AD333" s="362"/>
      <c r="AE333" s="362"/>
      <c r="AF333" s="362"/>
      <c r="AG333" s="362"/>
      <c r="AH333" s="362"/>
      <c r="AI333" s="362"/>
      <c r="AJ333" s="362"/>
      <c r="AK333" s="362"/>
      <c r="AL333" s="362"/>
      <c r="AM333" s="362"/>
      <c r="AN333" s="362"/>
      <c r="AO333" s="362"/>
      <c r="AP333" s="362"/>
      <c r="AQ333" s="362"/>
      <c r="AR333" s="362"/>
      <c r="AS333" s="362"/>
      <c r="AT333" s="362"/>
    </row>
    <row r="334" spans="1:46" ht="21" customHeight="1" x14ac:dyDescent="0.15">
      <c r="A334" s="354"/>
      <c r="B334" s="359"/>
      <c r="C334" s="359"/>
      <c r="D334" s="359"/>
      <c r="E334" s="359"/>
      <c r="F334" s="359"/>
      <c r="G334" s="364"/>
      <c r="H334" s="364"/>
      <c r="I334" s="364"/>
      <c r="J334" s="361"/>
      <c r="K334" s="361"/>
      <c r="L334" s="361"/>
      <c r="M334" s="361"/>
      <c r="N334" s="361"/>
      <c r="O334" s="361"/>
      <c r="P334" s="357"/>
      <c r="Q334" s="361"/>
      <c r="R334" s="361"/>
      <c r="S334" s="361"/>
      <c r="T334" s="361"/>
      <c r="U334" s="374"/>
      <c r="V334" s="374"/>
      <c r="W334" s="374"/>
      <c r="X334" s="364"/>
      <c r="Y334" s="359"/>
      <c r="Z334" s="359"/>
      <c r="AA334" s="359"/>
      <c r="AB334" s="359"/>
      <c r="AC334" s="362"/>
      <c r="AD334" s="362"/>
      <c r="AE334" s="362"/>
      <c r="AF334" s="362"/>
      <c r="AG334" s="362"/>
      <c r="AH334" s="362"/>
      <c r="AI334" s="362"/>
      <c r="AJ334" s="362"/>
      <c r="AK334" s="362"/>
      <c r="AL334" s="362"/>
      <c r="AM334" s="362"/>
      <c r="AN334" s="362"/>
      <c r="AO334" s="362"/>
      <c r="AP334" s="362"/>
      <c r="AQ334" s="362"/>
      <c r="AR334" s="362"/>
      <c r="AS334" s="362"/>
      <c r="AT334" s="362"/>
    </row>
    <row r="335" spans="1:46" ht="21" customHeight="1" x14ac:dyDescent="0.15">
      <c r="A335" s="354"/>
      <c r="B335" s="359"/>
      <c r="C335" s="359"/>
      <c r="D335" s="359"/>
      <c r="E335" s="359"/>
      <c r="F335" s="359"/>
      <c r="G335" s="364"/>
      <c r="H335" s="364"/>
      <c r="I335" s="364"/>
      <c r="J335" s="361"/>
      <c r="K335" s="361"/>
      <c r="L335" s="361"/>
      <c r="M335" s="361"/>
      <c r="N335" s="361"/>
      <c r="O335" s="361"/>
      <c r="P335" s="357"/>
      <c r="Q335" s="361"/>
      <c r="R335" s="361"/>
      <c r="S335" s="361"/>
      <c r="T335" s="361"/>
      <c r="U335" s="374"/>
      <c r="V335" s="374"/>
      <c r="W335" s="374"/>
      <c r="X335" s="364"/>
      <c r="Y335" s="359"/>
      <c r="Z335" s="359"/>
      <c r="AA335" s="359"/>
      <c r="AB335" s="359"/>
      <c r="AC335" s="362"/>
      <c r="AD335" s="362"/>
      <c r="AE335" s="362"/>
      <c r="AF335" s="362"/>
      <c r="AG335" s="362"/>
      <c r="AH335" s="362"/>
      <c r="AI335" s="362"/>
      <c r="AJ335" s="362"/>
      <c r="AK335" s="362"/>
      <c r="AL335" s="362"/>
      <c r="AM335" s="362"/>
      <c r="AN335" s="362"/>
      <c r="AO335" s="362"/>
      <c r="AP335" s="362"/>
      <c r="AQ335" s="362"/>
      <c r="AR335" s="362"/>
      <c r="AS335" s="362"/>
      <c r="AT335" s="362"/>
    </row>
    <row r="336" spans="1:46" ht="21" customHeight="1" x14ac:dyDescent="0.15">
      <c r="A336" s="354"/>
      <c r="B336" s="359"/>
      <c r="C336" s="359"/>
      <c r="D336" s="359"/>
      <c r="E336" s="359"/>
      <c r="F336" s="359"/>
      <c r="G336" s="364"/>
      <c r="H336" s="364"/>
      <c r="I336" s="364"/>
      <c r="J336" s="361"/>
      <c r="K336" s="361"/>
      <c r="L336" s="361"/>
      <c r="M336" s="361"/>
      <c r="N336" s="361"/>
      <c r="O336" s="361"/>
      <c r="P336" s="357"/>
      <c r="Q336" s="361"/>
      <c r="R336" s="361"/>
      <c r="S336" s="361"/>
      <c r="T336" s="361"/>
      <c r="U336" s="374"/>
      <c r="V336" s="374"/>
      <c r="W336" s="374"/>
      <c r="X336" s="364"/>
      <c r="Y336" s="359"/>
      <c r="Z336" s="359"/>
      <c r="AA336" s="359"/>
      <c r="AB336" s="359"/>
      <c r="AC336" s="362"/>
      <c r="AD336" s="362"/>
      <c r="AE336" s="362"/>
      <c r="AF336" s="362"/>
      <c r="AG336" s="362"/>
      <c r="AH336" s="362"/>
      <c r="AI336" s="362"/>
      <c r="AJ336" s="362"/>
      <c r="AK336" s="362"/>
      <c r="AL336" s="362"/>
      <c r="AM336" s="362"/>
      <c r="AN336" s="362"/>
      <c r="AO336" s="362"/>
      <c r="AP336" s="362"/>
      <c r="AQ336" s="362"/>
      <c r="AR336" s="362"/>
      <c r="AS336" s="362"/>
      <c r="AT336" s="362"/>
    </row>
    <row r="337" spans="1:46" ht="21" customHeight="1" x14ac:dyDescent="0.15">
      <c r="A337" s="354"/>
      <c r="B337" s="359"/>
      <c r="C337" s="359"/>
      <c r="D337" s="359"/>
      <c r="E337" s="359"/>
      <c r="F337" s="359"/>
      <c r="G337" s="364"/>
      <c r="H337" s="364"/>
      <c r="I337" s="364"/>
      <c r="J337" s="361"/>
      <c r="K337" s="361"/>
      <c r="L337" s="361"/>
      <c r="M337" s="361"/>
      <c r="N337" s="361"/>
      <c r="O337" s="361"/>
      <c r="P337" s="357"/>
      <c r="Q337" s="361"/>
      <c r="R337" s="361"/>
      <c r="S337" s="361"/>
      <c r="T337" s="361"/>
      <c r="U337" s="374"/>
      <c r="V337" s="374"/>
      <c r="W337" s="374"/>
      <c r="X337" s="364"/>
      <c r="Y337" s="359"/>
      <c r="Z337" s="359"/>
      <c r="AA337" s="359"/>
      <c r="AB337" s="359"/>
      <c r="AC337" s="362"/>
      <c r="AD337" s="362"/>
      <c r="AE337" s="362"/>
      <c r="AF337" s="362"/>
      <c r="AG337" s="362"/>
      <c r="AH337" s="362"/>
      <c r="AI337" s="362"/>
      <c r="AJ337" s="362"/>
      <c r="AK337" s="362"/>
      <c r="AL337" s="362"/>
      <c r="AM337" s="362"/>
      <c r="AN337" s="362"/>
      <c r="AO337" s="362"/>
      <c r="AP337" s="362"/>
      <c r="AQ337" s="362"/>
      <c r="AR337" s="362"/>
      <c r="AS337" s="362"/>
      <c r="AT337" s="362"/>
    </row>
    <row r="338" spans="1:46" ht="21" customHeight="1" x14ac:dyDescent="0.15">
      <c r="A338" s="354"/>
      <c r="B338" s="359"/>
      <c r="C338" s="359"/>
      <c r="D338" s="359"/>
      <c r="E338" s="359"/>
      <c r="F338" s="359"/>
      <c r="G338" s="364"/>
      <c r="H338" s="364"/>
      <c r="I338" s="364"/>
      <c r="J338" s="361"/>
      <c r="K338" s="361"/>
      <c r="L338" s="361"/>
      <c r="M338" s="361"/>
      <c r="N338" s="361"/>
      <c r="O338" s="361"/>
      <c r="P338" s="357"/>
      <c r="Q338" s="361"/>
      <c r="R338" s="361"/>
      <c r="S338" s="361"/>
      <c r="T338" s="361"/>
      <c r="U338" s="374"/>
      <c r="V338" s="374"/>
      <c r="W338" s="374"/>
      <c r="X338" s="364"/>
      <c r="Y338" s="359"/>
      <c r="Z338" s="359"/>
      <c r="AA338" s="359"/>
      <c r="AB338" s="359"/>
      <c r="AC338" s="362"/>
      <c r="AD338" s="362"/>
      <c r="AE338" s="362"/>
      <c r="AF338" s="362"/>
      <c r="AG338" s="362"/>
      <c r="AH338" s="362"/>
      <c r="AI338" s="362"/>
      <c r="AJ338" s="362"/>
      <c r="AK338" s="362"/>
      <c r="AL338" s="362"/>
      <c r="AM338" s="362"/>
      <c r="AN338" s="362"/>
      <c r="AO338" s="362"/>
      <c r="AP338" s="362"/>
      <c r="AQ338" s="362"/>
      <c r="AR338" s="362"/>
      <c r="AS338" s="362"/>
      <c r="AT338" s="362"/>
    </row>
  </sheetData>
  <sortState xmlns:xlrd2="http://schemas.microsoft.com/office/spreadsheetml/2017/richdata2" ref="B2:AA336">
    <sortCondition ref="B2:B336"/>
    <sortCondition ref="C2:C336"/>
    <sortCondition ref="D2:D336"/>
  </sortState>
  <phoneticPr fontId="4"/>
  <pageMargins left="0.78740157480314965" right="0.19685039370078741" top="0.78740157480314965" bottom="0.19685039370078741" header="0.31496062992125984" footer="0.31496062992125984"/>
  <pageSetup paperSize="8" scale="67" fitToHeight="0" orientation="landscape" blackAndWhite="1" r:id="rId1"/>
  <headerFooter>
    <oddHeader>&amp;L真鶴町下水道事業会計2025 収入決算 事業概要&amp;R&amp;P/&amp;N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G18"/>
  <sheetViews>
    <sheetView zoomScale="130" zoomScaleNormal="130" workbookViewId="0">
      <selection activeCell="F19" sqref="F19"/>
    </sheetView>
  </sheetViews>
  <sheetFormatPr defaultColWidth="8.75" defaultRowHeight="14.25" x14ac:dyDescent="0.15"/>
  <cols>
    <col min="1" max="1" width="8.75" style="323"/>
    <col min="2" max="2" width="11.875" style="323" customWidth="1"/>
    <col min="3" max="3" width="12.5" style="323" customWidth="1"/>
    <col min="4" max="4" width="13.75" style="323" customWidth="1"/>
    <col min="5" max="5" width="15.375" style="323" customWidth="1"/>
    <col min="6" max="6" width="13.375" style="323" bestFit="1" customWidth="1"/>
    <col min="7" max="16384" width="8.75" style="323"/>
  </cols>
  <sheetData>
    <row r="1" spans="1:7" x14ac:dyDescent="0.15">
      <c r="A1" s="323" t="s">
        <v>202</v>
      </c>
    </row>
    <row r="2" spans="1:7" x14ac:dyDescent="0.15">
      <c r="A2" s="324" t="s">
        <v>203</v>
      </c>
      <c r="B2" s="325" t="s">
        <v>204</v>
      </c>
      <c r="C2" s="325" t="s">
        <v>205</v>
      </c>
      <c r="D2" s="325" t="s">
        <v>206</v>
      </c>
      <c r="E2" s="325" t="s">
        <v>207</v>
      </c>
      <c r="F2" s="326" t="s">
        <v>208</v>
      </c>
    </row>
    <row r="3" spans="1:7" x14ac:dyDescent="0.15">
      <c r="A3" s="327" t="s">
        <v>317</v>
      </c>
      <c r="B3" s="378" t="s">
        <v>209</v>
      </c>
      <c r="C3" s="323" t="s">
        <v>210</v>
      </c>
      <c r="D3" s="323" t="s">
        <v>320</v>
      </c>
      <c r="F3" s="323" t="s">
        <v>318</v>
      </c>
      <c r="G3" s="378"/>
    </row>
    <row r="4" spans="1:7" x14ac:dyDescent="0.15">
      <c r="A4" s="330"/>
      <c r="B4" s="335"/>
      <c r="C4" s="336" t="s">
        <v>211</v>
      </c>
      <c r="D4" s="336" t="s">
        <v>320</v>
      </c>
      <c r="E4" s="336"/>
      <c r="F4" s="336" t="s">
        <v>319</v>
      </c>
      <c r="G4" s="378"/>
    </row>
    <row r="5" spans="1:7" x14ac:dyDescent="0.15">
      <c r="A5" s="330"/>
      <c r="B5" s="331" t="s">
        <v>212</v>
      </c>
      <c r="C5" s="332" t="s">
        <v>210</v>
      </c>
      <c r="D5" s="332" t="s">
        <v>320</v>
      </c>
      <c r="E5" s="332" t="s">
        <v>213</v>
      </c>
      <c r="F5" s="333" t="s">
        <v>321</v>
      </c>
    </row>
    <row r="6" spans="1:7" x14ac:dyDescent="0.15">
      <c r="A6" s="330"/>
      <c r="B6" s="334"/>
      <c r="C6" s="328"/>
      <c r="D6" s="328"/>
      <c r="E6" s="328" t="s">
        <v>214</v>
      </c>
      <c r="F6" s="329" t="s">
        <v>322</v>
      </c>
    </row>
    <row r="7" spans="1:7" x14ac:dyDescent="0.15">
      <c r="A7" s="330"/>
      <c r="B7" s="334"/>
      <c r="C7" s="328"/>
      <c r="D7" s="328"/>
      <c r="E7" s="328" t="s">
        <v>215</v>
      </c>
      <c r="F7" s="329" t="s">
        <v>323</v>
      </c>
    </row>
    <row r="8" spans="1:7" x14ac:dyDescent="0.15">
      <c r="A8" s="330"/>
      <c r="B8" s="334"/>
      <c r="C8" s="328"/>
      <c r="D8" s="328"/>
      <c r="E8" s="328" t="s">
        <v>216</v>
      </c>
      <c r="F8" s="329" t="s">
        <v>324</v>
      </c>
    </row>
    <row r="9" spans="1:7" x14ac:dyDescent="0.15">
      <c r="A9" s="330"/>
      <c r="B9" s="334"/>
      <c r="C9" s="328"/>
      <c r="D9" s="328"/>
      <c r="E9" s="328" t="s">
        <v>217</v>
      </c>
      <c r="F9" s="329" t="s">
        <v>325</v>
      </c>
    </row>
    <row r="10" spans="1:7" x14ac:dyDescent="0.15">
      <c r="A10" s="330"/>
      <c r="B10" s="334"/>
      <c r="C10" s="328" t="s">
        <v>211</v>
      </c>
      <c r="D10" s="328" t="s">
        <v>320</v>
      </c>
      <c r="E10" s="328" t="s">
        <v>213</v>
      </c>
      <c r="F10" s="329" t="s">
        <v>326</v>
      </c>
    </row>
    <row r="11" spans="1:7" x14ac:dyDescent="0.15">
      <c r="A11" s="330"/>
      <c r="B11" s="334"/>
      <c r="C11" s="328"/>
      <c r="D11" s="328"/>
      <c r="E11" s="328" t="s">
        <v>214</v>
      </c>
      <c r="F11" s="329" t="s">
        <v>327</v>
      </c>
    </row>
    <row r="12" spans="1:7" x14ac:dyDescent="0.15">
      <c r="A12" s="330"/>
      <c r="B12" s="334"/>
      <c r="C12" s="328"/>
      <c r="D12" s="328"/>
      <c r="E12" s="328" t="s">
        <v>215</v>
      </c>
      <c r="F12" s="329" t="s">
        <v>328</v>
      </c>
    </row>
    <row r="13" spans="1:7" x14ac:dyDescent="0.15">
      <c r="A13" s="330"/>
      <c r="B13" s="334"/>
      <c r="C13" s="328"/>
      <c r="D13" s="328"/>
      <c r="E13" s="328" t="s">
        <v>216</v>
      </c>
      <c r="F13" s="329" t="s">
        <v>329</v>
      </c>
    </row>
    <row r="14" spans="1:7" x14ac:dyDescent="0.15">
      <c r="A14" s="330"/>
      <c r="B14" s="334"/>
      <c r="C14" s="328"/>
      <c r="D14" s="328"/>
      <c r="E14" s="328" t="s">
        <v>217</v>
      </c>
      <c r="F14" s="337" t="s">
        <v>330</v>
      </c>
    </row>
    <row r="15" spans="1:7" x14ac:dyDescent="0.15">
      <c r="A15" s="330"/>
      <c r="B15" s="331" t="s">
        <v>218</v>
      </c>
      <c r="C15" s="332" t="s">
        <v>210</v>
      </c>
      <c r="D15" s="332" t="s">
        <v>320</v>
      </c>
      <c r="E15" s="332" t="s">
        <v>331</v>
      </c>
      <c r="F15" s="329" t="s">
        <v>333</v>
      </c>
    </row>
    <row r="16" spans="1:7" x14ac:dyDescent="0.15">
      <c r="A16" s="330"/>
      <c r="B16" s="334"/>
      <c r="C16" s="328"/>
      <c r="D16" s="328"/>
      <c r="E16" s="328" t="s">
        <v>332</v>
      </c>
      <c r="F16" s="329" t="s">
        <v>334</v>
      </c>
    </row>
    <row r="17" spans="1:6" x14ac:dyDescent="0.15">
      <c r="A17" s="330"/>
      <c r="B17" s="334"/>
      <c r="C17" s="328" t="s">
        <v>211</v>
      </c>
      <c r="D17" s="328" t="s">
        <v>320</v>
      </c>
      <c r="E17" s="328" t="s">
        <v>331</v>
      </c>
      <c r="F17" s="329" t="s">
        <v>335</v>
      </c>
    </row>
    <row r="18" spans="1:6" x14ac:dyDescent="0.15">
      <c r="A18" s="335"/>
      <c r="B18" s="335"/>
      <c r="C18" s="336"/>
      <c r="D18" s="336"/>
      <c r="E18" s="336" t="s">
        <v>332</v>
      </c>
      <c r="F18" s="337" t="s">
        <v>336</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749992370372631"/>
    <pageSetUpPr fitToPage="1"/>
  </sheetPr>
  <dimension ref="A1:AP7"/>
  <sheetViews>
    <sheetView zoomScale="85" zoomScaleNormal="85" workbookViewId="0">
      <pane xSplit="6" ySplit="3" topLeftCell="G4" activePane="bottomRight" state="frozen"/>
      <selection activeCell="AK5" sqref="AK5:AP7"/>
      <selection pane="topRight" activeCell="AK5" sqref="AK5:AP7"/>
      <selection pane="bottomLeft" activeCell="AK5" sqref="AK5:AP7"/>
      <selection pane="bottomRight" activeCell="AK5" sqref="AK5:AP7"/>
    </sheetView>
  </sheetViews>
  <sheetFormatPr defaultColWidth="9" defaultRowHeight="40.5" customHeight="1" x14ac:dyDescent="0.15"/>
  <cols>
    <col min="1" max="5" width="2.25" style="91" customWidth="1"/>
    <col min="6" max="6" width="26" style="90" customWidth="1"/>
    <col min="7" max="8" width="9.625" style="91" customWidth="1"/>
    <col min="9" max="9" width="12.375" style="90" customWidth="1"/>
    <col min="10" max="10" width="9.875" style="90" customWidth="1"/>
    <col min="11" max="11" width="10.375" style="90" customWidth="1"/>
    <col min="12" max="12" width="10.125" style="90" bestFit="1" customWidth="1"/>
    <col min="13" max="13" width="10.875" style="170" hidden="1" customWidth="1"/>
    <col min="14" max="14" width="14.125" style="90" bestFit="1" customWidth="1"/>
    <col min="15" max="15" width="13.75" style="90" customWidth="1"/>
    <col min="16" max="16" width="15.75" style="90" bestFit="1" customWidth="1"/>
    <col min="17" max="17" width="15.125" style="170" hidden="1" customWidth="1"/>
    <col min="18" max="19" width="16.25" style="170" hidden="1" customWidth="1"/>
    <col min="20" max="20" width="14" style="170" hidden="1" customWidth="1"/>
    <col min="21" max="22" width="15.625" style="170" hidden="1" customWidth="1"/>
    <col min="23" max="23" width="15.25" style="170" hidden="1" customWidth="1"/>
    <col min="24" max="24" width="9.5" style="170" hidden="1" customWidth="1"/>
    <col min="25" max="25" width="12.5" style="170" hidden="1" customWidth="1"/>
    <col min="26" max="26" width="14.125" style="90" bestFit="1" customWidth="1"/>
    <col min="27" max="28" width="15.625" style="170" hidden="1" customWidth="1"/>
    <col min="29" max="30" width="16.25" style="170" hidden="1" customWidth="1"/>
    <col min="31" max="32" width="14" style="170" hidden="1" customWidth="1"/>
    <col min="33" max="33" width="12.875" style="170" hidden="1" customWidth="1"/>
    <col min="34" max="34" width="12.375" style="170" hidden="1" customWidth="1"/>
    <col min="35" max="35" width="16.875" style="90" bestFit="1" customWidth="1"/>
    <col min="36" max="36" width="17.125" style="90" bestFit="1" customWidth="1"/>
    <col min="37" max="37" width="22.125" style="90" bestFit="1" customWidth="1"/>
    <col min="38" max="38" width="28.125" style="90" bestFit="1" customWidth="1"/>
    <col min="39" max="42" width="13.125" style="90" bestFit="1" customWidth="1"/>
    <col min="43" max="16384" width="9" style="152"/>
  </cols>
  <sheetData>
    <row r="1" spans="1:42" ht="20.25" x14ac:dyDescent="0.15">
      <c r="A1" s="173" t="s">
        <v>149</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row>
    <row r="2" spans="1:42" ht="17.25" x14ac:dyDescent="0.15">
      <c r="A2" s="174" t="s">
        <v>150</v>
      </c>
      <c r="B2" s="175"/>
      <c r="C2" s="175"/>
      <c r="D2" s="176"/>
      <c r="E2" s="176"/>
      <c r="F2" s="176"/>
      <c r="G2" s="177" t="s">
        <v>199</v>
      </c>
      <c r="H2" s="178"/>
      <c r="I2" s="179"/>
      <c r="J2" s="179"/>
      <c r="K2" s="179"/>
      <c r="L2" s="179"/>
      <c r="M2" s="179"/>
      <c r="N2" s="179"/>
      <c r="O2" s="179"/>
      <c r="P2" s="179"/>
      <c r="Q2" s="180"/>
      <c r="R2" s="180"/>
      <c r="S2" s="180"/>
      <c r="T2" s="180"/>
      <c r="U2" s="180"/>
      <c r="V2" s="180"/>
      <c r="W2" s="180"/>
      <c r="X2" s="180"/>
      <c r="Y2" s="180"/>
      <c r="Z2" s="180"/>
      <c r="AA2" s="180"/>
      <c r="AB2" s="180"/>
      <c r="AC2" s="180"/>
      <c r="AD2" s="180"/>
      <c r="AE2" s="180"/>
      <c r="AF2" s="180"/>
      <c r="AG2" s="180"/>
      <c r="AH2" s="180"/>
      <c r="AI2" s="174"/>
      <c r="AJ2" s="174"/>
      <c r="AK2" s="174"/>
      <c r="AL2" s="174"/>
      <c r="AM2" s="174"/>
      <c r="AN2" s="174"/>
      <c r="AO2" s="174"/>
      <c r="AP2" s="174"/>
    </row>
    <row r="3" spans="1:42" ht="40.5" customHeight="1" x14ac:dyDescent="0.15">
      <c r="A3" s="181" t="s">
        <v>151</v>
      </c>
      <c r="B3" s="182" t="s">
        <v>152</v>
      </c>
      <c r="C3" s="182" t="s">
        <v>153</v>
      </c>
      <c r="D3" s="183" t="s">
        <v>154</v>
      </c>
      <c r="E3" s="183" t="s">
        <v>155</v>
      </c>
      <c r="F3" s="183" t="s">
        <v>156</v>
      </c>
      <c r="G3" s="182" t="s">
        <v>157</v>
      </c>
      <c r="H3" s="182" t="s">
        <v>158</v>
      </c>
      <c r="I3" s="183" t="s">
        <v>159</v>
      </c>
      <c r="J3" s="183" t="s">
        <v>160</v>
      </c>
      <c r="K3" s="182" t="s">
        <v>161</v>
      </c>
      <c r="L3" s="183" t="s">
        <v>162</v>
      </c>
      <c r="M3" s="184" t="s">
        <v>172</v>
      </c>
      <c r="N3" s="182" t="s">
        <v>168</v>
      </c>
      <c r="O3" s="182" t="s">
        <v>196</v>
      </c>
      <c r="P3" s="182" t="s">
        <v>197</v>
      </c>
      <c r="Q3" s="185" t="s">
        <v>180</v>
      </c>
      <c r="R3" s="185" t="s">
        <v>181</v>
      </c>
      <c r="S3" s="185" t="s">
        <v>182</v>
      </c>
      <c r="T3" s="185" t="s">
        <v>183</v>
      </c>
      <c r="U3" s="185" t="s">
        <v>173</v>
      </c>
      <c r="V3" s="185" t="s">
        <v>174</v>
      </c>
      <c r="W3" s="185" t="s">
        <v>175</v>
      </c>
      <c r="X3" s="185" t="s">
        <v>176</v>
      </c>
      <c r="Y3" s="185" t="s">
        <v>177</v>
      </c>
      <c r="Z3" s="182" t="s">
        <v>169</v>
      </c>
      <c r="AA3" s="184" t="s">
        <v>184</v>
      </c>
      <c r="AB3" s="185" t="s">
        <v>185</v>
      </c>
      <c r="AC3" s="185" t="s">
        <v>186</v>
      </c>
      <c r="AD3" s="185" t="s">
        <v>187</v>
      </c>
      <c r="AE3" s="185" t="s">
        <v>188</v>
      </c>
      <c r="AF3" s="185" t="s">
        <v>189</v>
      </c>
      <c r="AG3" s="185" t="s">
        <v>192</v>
      </c>
      <c r="AH3" s="185" t="s">
        <v>191</v>
      </c>
      <c r="AI3" s="182" t="s">
        <v>178</v>
      </c>
      <c r="AJ3" s="303" t="s">
        <v>163</v>
      </c>
      <c r="AK3" s="303" t="s">
        <v>198</v>
      </c>
      <c r="AL3" s="303" t="s">
        <v>194</v>
      </c>
      <c r="AM3" s="303" t="s">
        <v>164</v>
      </c>
      <c r="AN3" s="303" t="s">
        <v>165</v>
      </c>
      <c r="AO3" s="303" t="s">
        <v>166</v>
      </c>
      <c r="AP3" s="304" t="s">
        <v>167</v>
      </c>
    </row>
    <row r="4" spans="1:42" ht="24" customHeight="1" x14ac:dyDescent="0.15">
      <c r="A4" s="186" t="s">
        <v>37</v>
      </c>
      <c r="B4" s="187" t="s">
        <v>38</v>
      </c>
      <c r="C4" s="187" t="s">
        <v>38</v>
      </c>
      <c r="D4" s="187" t="s">
        <v>38</v>
      </c>
      <c r="E4" s="187" t="s">
        <v>38</v>
      </c>
      <c r="F4" s="188" t="s">
        <v>39</v>
      </c>
      <c r="G4" s="189" t="s">
        <v>38</v>
      </c>
      <c r="H4" s="189"/>
      <c r="I4" s="190">
        <v>0</v>
      </c>
      <c r="J4" s="190">
        <v>0</v>
      </c>
      <c r="K4" s="190">
        <v>0</v>
      </c>
      <c r="L4" s="190">
        <v>0</v>
      </c>
      <c r="M4" s="190">
        <v>0</v>
      </c>
      <c r="N4" s="190">
        <v>0</v>
      </c>
      <c r="O4" s="190">
        <v>0</v>
      </c>
      <c r="P4" s="190">
        <v>0</v>
      </c>
      <c r="Q4" s="190">
        <v>0</v>
      </c>
      <c r="R4" s="190" t="s">
        <v>38</v>
      </c>
      <c r="S4" s="190" t="s">
        <v>38</v>
      </c>
      <c r="T4" s="190">
        <v>0</v>
      </c>
      <c r="U4" s="190">
        <v>30000</v>
      </c>
      <c r="V4" s="190">
        <v>0</v>
      </c>
      <c r="W4" s="190">
        <v>0</v>
      </c>
      <c r="X4" s="190">
        <v>30000</v>
      </c>
      <c r="Y4" s="190">
        <v>30000</v>
      </c>
      <c r="Z4" s="190">
        <v>30000</v>
      </c>
      <c r="AA4" s="190">
        <v>0</v>
      </c>
      <c r="AB4" s="190">
        <v>0</v>
      </c>
      <c r="AC4" s="190">
        <v>100</v>
      </c>
      <c r="AD4" s="190">
        <v>100</v>
      </c>
      <c r="AE4" s="190">
        <v>1.9366865908249008E-2</v>
      </c>
      <c r="AF4" s="190">
        <v>-30000</v>
      </c>
      <c r="AG4" s="190" t="s">
        <v>179</v>
      </c>
      <c r="AH4" s="190">
        <v>-1.9366865908249008E-2</v>
      </c>
      <c r="AI4" s="190">
        <v>-30000</v>
      </c>
      <c r="AJ4" s="192"/>
      <c r="AK4" s="192"/>
      <c r="AL4" s="192"/>
      <c r="AM4" s="192"/>
      <c r="AN4" s="192"/>
      <c r="AO4" s="192"/>
      <c r="AP4" s="193"/>
    </row>
    <row r="5" spans="1:42" ht="24" customHeight="1" x14ac:dyDescent="0.15">
      <c r="A5" s="194" t="s">
        <v>37</v>
      </c>
      <c r="B5" s="195" t="s">
        <v>40</v>
      </c>
      <c r="C5" s="195" t="s">
        <v>40</v>
      </c>
      <c r="D5" s="195" t="s">
        <v>40</v>
      </c>
      <c r="E5" s="195" t="s">
        <v>44</v>
      </c>
      <c r="F5" s="196" t="s">
        <v>45</v>
      </c>
      <c r="G5" s="197" t="s">
        <v>46</v>
      </c>
      <c r="H5" s="197" t="s">
        <v>190</v>
      </c>
      <c r="I5" s="198">
        <v>0</v>
      </c>
      <c r="J5" s="198">
        <v>0</v>
      </c>
      <c r="K5" s="198">
        <v>0</v>
      </c>
      <c r="L5" s="198">
        <v>0</v>
      </c>
      <c r="M5" s="199"/>
      <c r="N5" s="198">
        <v>0</v>
      </c>
      <c r="O5" s="198">
        <v>0</v>
      </c>
      <c r="P5" s="198">
        <v>0</v>
      </c>
      <c r="Q5" s="199"/>
      <c r="R5" s="199"/>
      <c r="S5" s="199"/>
      <c r="T5" s="199"/>
      <c r="U5" s="199"/>
      <c r="V5" s="199"/>
      <c r="W5" s="199"/>
      <c r="X5" s="199"/>
      <c r="Y5" s="199"/>
      <c r="Z5" s="198">
        <v>30000</v>
      </c>
      <c r="AA5" s="199"/>
      <c r="AB5" s="199"/>
      <c r="AC5" s="199"/>
      <c r="AD5" s="199"/>
      <c r="AE5" s="199"/>
      <c r="AF5" s="199"/>
      <c r="AG5" s="199"/>
      <c r="AH5" s="199"/>
      <c r="AI5" s="198">
        <f>N5-Z5</f>
        <v>-30000</v>
      </c>
      <c r="AJ5" s="201"/>
      <c r="AK5" s="201"/>
      <c r="AL5" s="201"/>
      <c r="AM5" s="201"/>
      <c r="AN5" s="201"/>
      <c r="AO5" s="201"/>
      <c r="AP5" s="202"/>
    </row>
    <row r="6" spans="1:42" ht="24" customHeight="1" x14ac:dyDescent="0.15">
      <c r="A6" s="394" t="s">
        <v>107</v>
      </c>
      <c r="B6" s="395"/>
      <c r="C6" s="395"/>
      <c r="D6" s="395"/>
      <c r="E6" s="395"/>
      <c r="F6" s="395"/>
      <c r="G6" s="395"/>
      <c r="H6" s="395"/>
      <c r="I6" s="203">
        <v>16818000</v>
      </c>
      <c r="J6" s="203">
        <v>167029000</v>
      </c>
      <c r="K6" s="203">
        <v>7349000</v>
      </c>
      <c r="L6" s="203">
        <v>191196000</v>
      </c>
      <c r="M6" s="204"/>
      <c r="N6" s="203">
        <v>151228838</v>
      </c>
      <c r="O6" s="203">
        <v>151228838</v>
      </c>
      <c r="P6" s="203">
        <v>151228838</v>
      </c>
      <c r="Q6" s="204"/>
      <c r="R6" s="204"/>
      <c r="S6" s="204"/>
      <c r="T6" s="204"/>
      <c r="U6" s="204"/>
      <c r="V6" s="204"/>
      <c r="W6" s="204"/>
      <c r="X6" s="204"/>
      <c r="Y6" s="204"/>
      <c r="Z6" s="203">
        <v>154903742</v>
      </c>
      <c r="AA6" s="204"/>
      <c r="AB6" s="204"/>
      <c r="AC6" s="204"/>
      <c r="AD6" s="204"/>
      <c r="AE6" s="204"/>
      <c r="AF6" s="204"/>
      <c r="AG6" s="204"/>
      <c r="AH6" s="204"/>
      <c r="AI6" s="203">
        <f>N6-Z6</f>
        <v>-3674904</v>
      </c>
      <c r="AJ6" s="205"/>
      <c r="AK6" s="205"/>
      <c r="AL6" s="205"/>
      <c r="AM6" s="205"/>
      <c r="AN6" s="205"/>
      <c r="AO6" s="205"/>
      <c r="AP6" s="206"/>
    </row>
    <row r="7" spans="1:42" ht="40.5" customHeight="1" x14ac:dyDescent="0.15">
      <c r="A7" s="160"/>
      <c r="B7" s="160"/>
      <c r="C7" s="160"/>
      <c r="D7" s="160"/>
      <c r="E7" s="160"/>
      <c r="F7" s="98"/>
      <c r="G7" s="161"/>
      <c r="H7" s="161"/>
      <c r="I7" s="162"/>
      <c r="J7" s="162"/>
      <c r="K7" s="162"/>
      <c r="L7" s="162"/>
      <c r="M7" s="168"/>
      <c r="N7" s="162"/>
      <c r="O7" s="162"/>
      <c r="P7" s="162"/>
      <c r="Q7" s="168"/>
      <c r="R7" s="168"/>
      <c r="S7" s="168"/>
      <c r="T7" s="168"/>
      <c r="U7" s="168"/>
      <c r="V7" s="168"/>
      <c r="W7" s="168"/>
      <c r="X7" s="168"/>
      <c r="Y7" s="168"/>
      <c r="Z7" s="162"/>
      <c r="AA7" s="168"/>
      <c r="AB7" s="168"/>
      <c r="AC7" s="168"/>
      <c r="AD7" s="168"/>
      <c r="AE7" s="168"/>
      <c r="AF7" s="168"/>
      <c r="AG7" s="168"/>
      <c r="AH7" s="168"/>
      <c r="AI7" s="163"/>
      <c r="AJ7" s="99"/>
      <c r="AK7" s="99"/>
      <c r="AL7" s="99"/>
      <c r="AM7" s="99"/>
      <c r="AN7" s="99"/>
      <c r="AO7" s="99"/>
      <c r="AP7" s="99"/>
    </row>
  </sheetData>
  <autoFilter ref="A3:AP7" xr:uid="{00000000-0009-0000-0000-000003000000}"/>
  <mergeCells count="1">
    <mergeCell ref="A6:H6"/>
  </mergeCells>
  <phoneticPr fontId="3"/>
  <pageMargins left="0.25" right="0.25" top="0.75" bottom="0.75" header="0.3" footer="0.3"/>
  <pageSetup paperSize="8"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749992370372631"/>
  </sheetPr>
  <dimension ref="A1:BA85"/>
  <sheetViews>
    <sheetView topLeftCell="B11" zoomScale="115" zoomScaleNormal="115" workbookViewId="0">
      <selection activeCell="AK5" sqref="AK5:AP7"/>
    </sheetView>
  </sheetViews>
  <sheetFormatPr defaultColWidth="9" defaultRowHeight="11.25" x14ac:dyDescent="0.15"/>
  <cols>
    <col min="1" max="2" width="3.125" style="5" customWidth="1"/>
    <col min="3" max="3" width="3.25" style="5" customWidth="1"/>
    <col min="4" max="4" width="3.5" style="5" customWidth="1"/>
    <col min="5" max="5" width="3.75" style="5" customWidth="1"/>
    <col min="6" max="6" width="24" style="1" customWidth="1"/>
    <col min="7" max="7" width="10.375" style="5" customWidth="1"/>
    <col min="8" max="8" width="9.75" style="5" customWidth="1"/>
    <col min="9" max="9" width="11.625" style="1" customWidth="1"/>
    <col min="10" max="10" width="11.125" style="1" customWidth="1"/>
    <col min="11" max="11" width="12.25" style="1" customWidth="1"/>
    <col min="12" max="13" width="9.75" style="1" bestFit="1" customWidth="1"/>
    <col min="14" max="14" width="11.25" style="1" bestFit="1" customWidth="1"/>
    <col min="15" max="16" width="9" style="1" bestFit="1" customWidth="1"/>
    <col min="17" max="17" width="10.5" style="1" bestFit="1" customWidth="1"/>
    <col min="18" max="19" width="6" style="1" bestFit="1" customWidth="1"/>
    <col min="20" max="20" width="6.75" style="1" bestFit="1" customWidth="1"/>
    <col min="21" max="22" width="9" style="1" bestFit="1" customWidth="1"/>
    <col min="23" max="23" width="12.25" style="1" bestFit="1" customWidth="1"/>
    <col min="24" max="25" width="9.75" style="1" bestFit="1" customWidth="1"/>
    <col min="26" max="26" width="11.25" style="1" bestFit="1" customWidth="1"/>
    <col min="27" max="28" width="9" style="1" bestFit="1" customWidth="1"/>
    <col min="29" max="30" width="6.125" style="1" bestFit="1" customWidth="1"/>
    <col min="31" max="31" width="6.875" style="1" bestFit="1" customWidth="1"/>
    <col min="32" max="32" width="10.75" style="1" hidden="1" customWidth="1"/>
    <col min="33" max="33" width="6.875" style="1" hidden="1" customWidth="1"/>
    <col min="34" max="34" width="10.75" style="1" hidden="1" customWidth="1"/>
    <col min="35" max="35" width="12.5" style="1" bestFit="1" customWidth="1"/>
    <col min="36" max="36" width="19.25" style="1" bestFit="1" customWidth="1"/>
    <col min="37" max="40" width="3.25" style="5" bestFit="1" customWidth="1"/>
    <col min="41" max="41" width="4" style="5" bestFit="1" customWidth="1"/>
    <col min="42" max="42" width="25.875" style="1" bestFit="1" customWidth="1"/>
    <col min="43" max="43" width="9.125" style="1" bestFit="1" customWidth="1"/>
    <col min="44" max="47" width="3.25" style="5" bestFit="1" customWidth="1"/>
    <col min="48" max="48" width="4" style="5" bestFit="1" customWidth="1"/>
    <col min="49" max="49" width="25.875" style="1" bestFit="1" customWidth="1"/>
    <col min="50" max="50" width="9.125" style="1" bestFit="1" customWidth="1"/>
    <col min="51" max="51" width="25.25" style="1" bestFit="1" customWidth="1"/>
    <col min="52" max="52" width="35.375" style="1" customWidth="1"/>
    <col min="53" max="53" width="33.875" style="1" customWidth="1"/>
    <col min="54" max="16384" width="9" style="1"/>
  </cols>
  <sheetData>
    <row r="1" spans="1:53" ht="17.25" x14ac:dyDescent="0.15">
      <c r="A1" s="453" t="s">
        <v>34</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453"/>
      <c r="AH1" s="453"/>
      <c r="AK1" s="1"/>
      <c r="AL1" s="1"/>
      <c r="AM1" s="1"/>
      <c r="AN1" s="1"/>
      <c r="AO1" s="1"/>
      <c r="AR1" s="1"/>
      <c r="AS1" s="1"/>
      <c r="AT1" s="1"/>
      <c r="AU1" s="1"/>
      <c r="AV1" s="1"/>
    </row>
    <row r="2" spans="1:53" ht="15" customHeight="1" x14ac:dyDescent="0.15">
      <c r="A2" s="1" t="s">
        <v>35</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K2" s="1"/>
      <c r="AL2" s="2"/>
      <c r="AM2" s="2"/>
      <c r="AN2" s="2"/>
      <c r="AO2" s="2"/>
      <c r="AP2" s="2"/>
      <c r="AQ2" s="2"/>
      <c r="AR2" s="1"/>
      <c r="AS2" s="2"/>
      <c r="AT2" s="2"/>
      <c r="AU2" s="2"/>
      <c r="AV2" s="2"/>
      <c r="AW2" s="2"/>
      <c r="AX2" s="2"/>
    </row>
    <row r="3" spans="1:53" ht="15" customHeight="1" thickBot="1" x14ac:dyDescent="0.2">
      <c r="A3" s="6" t="s">
        <v>36</v>
      </c>
      <c r="B3" s="3"/>
      <c r="C3" s="3"/>
      <c r="D3" s="3"/>
      <c r="E3" s="3"/>
      <c r="AH3" s="4" t="s">
        <v>0</v>
      </c>
      <c r="AJ3" s="1" t="s">
        <v>1</v>
      </c>
      <c r="AK3" s="3"/>
      <c r="AL3" s="3"/>
      <c r="AM3" s="3"/>
      <c r="AN3" s="3"/>
      <c r="AO3" s="3"/>
      <c r="AR3" s="3"/>
      <c r="AS3" s="3"/>
      <c r="AT3" s="3"/>
      <c r="AU3" s="3"/>
      <c r="AV3" s="3"/>
    </row>
    <row r="4" spans="1:53" ht="15" customHeight="1" x14ac:dyDescent="0.15">
      <c r="A4" s="454" t="s">
        <v>2</v>
      </c>
      <c r="B4" s="455"/>
      <c r="C4" s="455"/>
      <c r="D4" s="455"/>
      <c r="E4" s="455"/>
      <c r="F4" s="456"/>
      <c r="G4" s="405" t="s">
        <v>3</v>
      </c>
      <c r="H4" s="406"/>
      <c r="I4" s="460" t="s">
        <v>4</v>
      </c>
      <c r="J4" s="461"/>
      <c r="K4" s="461"/>
      <c r="L4" s="461"/>
      <c r="M4" s="461"/>
      <c r="N4" s="461"/>
      <c r="O4" s="461"/>
      <c r="P4" s="461"/>
      <c r="Q4" s="461"/>
      <c r="R4" s="461"/>
      <c r="S4" s="461"/>
      <c r="T4" s="462"/>
      <c r="U4" s="460" t="s">
        <v>143</v>
      </c>
      <c r="V4" s="461"/>
      <c r="W4" s="461"/>
      <c r="X4" s="461"/>
      <c r="Y4" s="461"/>
      <c r="Z4" s="461"/>
      <c r="AA4" s="461"/>
      <c r="AB4" s="461"/>
      <c r="AC4" s="461"/>
      <c r="AD4" s="461"/>
      <c r="AE4" s="462"/>
      <c r="AF4" s="460" t="s">
        <v>6</v>
      </c>
      <c r="AG4" s="461"/>
      <c r="AH4" s="462"/>
      <c r="AI4" s="407" t="s">
        <v>145</v>
      </c>
      <c r="AJ4" s="451" t="s">
        <v>7</v>
      </c>
      <c r="AK4" s="420" t="s">
        <v>8</v>
      </c>
      <c r="AL4" s="421"/>
      <c r="AM4" s="421"/>
      <c r="AN4" s="421"/>
      <c r="AO4" s="421"/>
      <c r="AP4" s="421"/>
      <c r="AQ4" s="422"/>
      <c r="AR4" s="420" t="s">
        <v>9</v>
      </c>
      <c r="AS4" s="421"/>
      <c r="AT4" s="421"/>
      <c r="AU4" s="421"/>
      <c r="AV4" s="421"/>
      <c r="AW4" s="421"/>
      <c r="AX4" s="422"/>
      <c r="AY4" s="409" t="s">
        <v>146</v>
      </c>
      <c r="AZ4" s="409" t="s">
        <v>148</v>
      </c>
      <c r="BA4" s="409" t="s">
        <v>147</v>
      </c>
    </row>
    <row r="5" spans="1:53" ht="15" customHeight="1" x14ac:dyDescent="0.15">
      <c r="A5" s="457"/>
      <c r="B5" s="458"/>
      <c r="C5" s="458"/>
      <c r="D5" s="458"/>
      <c r="E5" s="458"/>
      <c r="F5" s="459"/>
      <c r="G5" s="403"/>
      <c r="H5" s="404"/>
      <c r="I5" s="465" t="s">
        <v>10</v>
      </c>
      <c r="J5" s="466"/>
      <c r="K5" s="466"/>
      <c r="L5" s="467"/>
      <c r="M5" s="443" t="s">
        <v>11</v>
      </c>
      <c r="N5" s="434" t="s">
        <v>12</v>
      </c>
      <c r="O5" s="434" t="s">
        <v>13</v>
      </c>
      <c r="P5" s="434" t="s">
        <v>14</v>
      </c>
      <c r="Q5" s="418" t="s">
        <v>15</v>
      </c>
      <c r="R5" s="445" t="s">
        <v>16</v>
      </c>
      <c r="S5" s="446"/>
      <c r="T5" s="447" t="s">
        <v>17</v>
      </c>
      <c r="U5" s="463" t="s">
        <v>10</v>
      </c>
      <c r="V5" s="464"/>
      <c r="W5" s="464"/>
      <c r="X5" s="446"/>
      <c r="Y5" s="443" t="s">
        <v>11</v>
      </c>
      <c r="Z5" s="434" t="s">
        <v>12</v>
      </c>
      <c r="AA5" s="443" t="s">
        <v>13</v>
      </c>
      <c r="AB5" s="443" t="s">
        <v>14</v>
      </c>
      <c r="AC5" s="445" t="s">
        <v>16</v>
      </c>
      <c r="AD5" s="446"/>
      <c r="AE5" s="447" t="s">
        <v>17</v>
      </c>
      <c r="AF5" s="449" t="s">
        <v>18</v>
      </c>
      <c r="AG5" s="441" t="s">
        <v>19</v>
      </c>
      <c r="AH5" s="468" t="s">
        <v>20</v>
      </c>
      <c r="AI5" s="408"/>
      <c r="AJ5" s="452"/>
      <c r="AK5" s="423" t="s">
        <v>2</v>
      </c>
      <c r="AL5" s="424"/>
      <c r="AM5" s="424"/>
      <c r="AN5" s="424"/>
      <c r="AO5" s="424"/>
      <c r="AP5" s="425"/>
      <c r="AQ5" s="429" t="s">
        <v>3</v>
      </c>
      <c r="AR5" s="431" t="s">
        <v>2</v>
      </c>
      <c r="AS5" s="432"/>
      <c r="AT5" s="432"/>
      <c r="AU5" s="432"/>
      <c r="AV5" s="432"/>
      <c r="AW5" s="433"/>
      <c r="AX5" s="436" t="s">
        <v>3</v>
      </c>
      <c r="AY5" s="410"/>
      <c r="AZ5" s="410"/>
      <c r="BA5" s="410"/>
    </row>
    <row r="6" spans="1:53" ht="15" customHeight="1" x14ac:dyDescent="0.15">
      <c r="A6" s="457"/>
      <c r="B6" s="458"/>
      <c r="C6" s="458"/>
      <c r="D6" s="458"/>
      <c r="E6" s="458"/>
      <c r="F6" s="459"/>
      <c r="G6" s="403"/>
      <c r="H6" s="404"/>
      <c r="I6" s="437" t="s">
        <v>21</v>
      </c>
      <c r="J6" s="439" t="s">
        <v>22</v>
      </c>
      <c r="K6" s="441" t="s">
        <v>23</v>
      </c>
      <c r="L6" s="439" t="s">
        <v>24</v>
      </c>
      <c r="M6" s="444"/>
      <c r="N6" s="435"/>
      <c r="O6" s="435"/>
      <c r="P6" s="435"/>
      <c r="Q6" s="419"/>
      <c r="R6" s="414" t="s">
        <v>25</v>
      </c>
      <c r="S6" s="414" t="s">
        <v>26</v>
      </c>
      <c r="T6" s="448"/>
      <c r="U6" s="416" t="s">
        <v>21</v>
      </c>
      <c r="V6" s="414" t="s">
        <v>22</v>
      </c>
      <c r="W6" s="418" t="s">
        <v>23</v>
      </c>
      <c r="X6" s="414" t="s">
        <v>24</v>
      </c>
      <c r="Y6" s="444"/>
      <c r="Z6" s="435"/>
      <c r="AA6" s="444"/>
      <c r="AB6" s="444"/>
      <c r="AC6" s="414" t="s">
        <v>25</v>
      </c>
      <c r="AD6" s="414" t="s">
        <v>26</v>
      </c>
      <c r="AE6" s="448"/>
      <c r="AF6" s="450"/>
      <c r="AG6" s="442"/>
      <c r="AH6" s="469"/>
      <c r="AI6" s="408"/>
      <c r="AJ6" s="452"/>
      <c r="AK6" s="426"/>
      <c r="AL6" s="427"/>
      <c r="AM6" s="427"/>
      <c r="AN6" s="427"/>
      <c r="AO6" s="427"/>
      <c r="AP6" s="428"/>
      <c r="AQ6" s="430"/>
      <c r="AR6" s="431"/>
      <c r="AS6" s="432"/>
      <c r="AT6" s="432"/>
      <c r="AU6" s="432"/>
      <c r="AV6" s="432"/>
      <c r="AW6" s="433"/>
      <c r="AX6" s="436"/>
      <c r="AY6" s="410"/>
      <c r="AZ6" s="410"/>
      <c r="BA6" s="410"/>
    </row>
    <row r="7" spans="1:53" ht="15" customHeight="1" x14ac:dyDescent="0.15">
      <c r="A7" s="457"/>
      <c r="B7" s="458"/>
      <c r="C7" s="458"/>
      <c r="D7" s="458"/>
      <c r="E7" s="458"/>
      <c r="F7" s="459"/>
      <c r="G7" s="403"/>
      <c r="H7" s="404"/>
      <c r="I7" s="438"/>
      <c r="J7" s="440"/>
      <c r="K7" s="442"/>
      <c r="L7" s="440"/>
      <c r="M7" s="444"/>
      <c r="N7" s="435"/>
      <c r="O7" s="435"/>
      <c r="P7" s="435"/>
      <c r="Q7" s="419"/>
      <c r="R7" s="415"/>
      <c r="S7" s="415"/>
      <c r="T7" s="448"/>
      <c r="U7" s="417"/>
      <c r="V7" s="415"/>
      <c r="W7" s="419"/>
      <c r="X7" s="415"/>
      <c r="Y7" s="444"/>
      <c r="Z7" s="435"/>
      <c r="AA7" s="444"/>
      <c r="AB7" s="444"/>
      <c r="AC7" s="415"/>
      <c r="AD7" s="415"/>
      <c r="AE7" s="448"/>
      <c r="AF7" s="450"/>
      <c r="AG7" s="442"/>
      <c r="AH7" s="469"/>
      <c r="AI7" s="408"/>
      <c r="AJ7" s="452"/>
      <c r="AK7" s="426"/>
      <c r="AL7" s="427"/>
      <c r="AM7" s="427"/>
      <c r="AN7" s="427"/>
      <c r="AO7" s="427"/>
      <c r="AP7" s="428"/>
      <c r="AQ7" s="430"/>
      <c r="AR7" s="423"/>
      <c r="AS7" s="424"/>
      <c r="AT7" s="424"/>
      <c r="AU7" s="424"/>
      <c r="AV7" s="424"/>
      <c r="AW7" s="425"/>
      <c r="AX7" s="429"/>
      <c r="AY7" s="410"/>
      <c r="AZ7" s="410"/>
      <c r="BA7" s="410"/>
    </row>
    <row r="8" spans="1:53" ht="15" customHeight="1" thickBot="1" x14ac:dyDescent="0.2">
      <c r="A8" s="9"/>
      <c r="F8" s="5"/>
      <c r="G8" s="11" t="s">
        <v>140</v>
      </c>
      <c r="H8" s="5" t="s">
        <v>141</v>
      </c>
      <c r="I8" s="438"/>
      <c r="J8" s="440"/>
      <c r="K8" s="442"/>
      <c r="L8" s="440"/>
      <c r="M8" s="212"/>
      <c r="N8" s="7" t="s">
        <v>27</v>
      </c>
      <c r="O8" s="25"/>
      <c r="P8" s="25"/>
      <c r="Q8" s="419"/>
      <c r="R8" s="219"/>
      <c r="S8" s="219"/>
      <c r="T8" s="220" t="s">
        <v>28</v>
      </c>
      <c r="U8" s="417"/>
      <c r="V8" s="415"/>
      <c r="W8" s="419"/>
      <c r="X8" s="415"/>
      <c r="Y8" s="239"/>
      <c r="Z8" s="10" t="s">
        <v>29</v>
      </c>
      <c r="AA8" s="239"/>
      <c r="AB8" s="239"/>
      <c r="AC8" s="219"/>
      <c r="AD8" s="219"/>
      <c r="AE8" s="220" t="s">
        <v>30</v>
      </c>
      <c r="AF8" s="8" t="s">
        <v>31</v>
      </c>
      <c r="AG8" s="26" t="s">
        <v>32</v>
      </c>
      <c r="AH8" s="27" t="s">
        <v>33</v>
      </c>
      <c r="AI8" s="408"/>
      <c r="AJ8" s="452"/>
      <c r="AK8" s="252"/>
      <c r="AL8" s="253"/>
      <c r="AM8" s="253"/>
      <c r="AN8" s="253"/>
      <c r="AO8" s="253"/>
      <c r="AP8" s="253"/>
      <c r="AQ8" s="220"/>
      <c r="AR8" s="252"/>
      <c r="AS8" s="253"/>
      <c r="AT8" s="253"/>
      <c r="AU8" s="253"/>
      <c r="AV8" s="253"/>
      <c r="AW8" s="253"/>
      <c r="AX8" s="220"/>
      <c r="AY8" s="410"/>
      <c r="AZ8" s="483"/>
      <c r="BA8" s="483"/>
    </row>
    <row r="9" spans="1:53" ht="16.5" customHeight="1" x14ac:dyDescent="0.15">
      <c r="A9" s="28" t="s">
        <v>37</v>
      </c>
      <c r="B9" s="29" t="s">
        <v>38</v>
      </c>
      <c r="C9" s="29" t="s">
        <v>38</v>
      </c>
      <c r="D9" s="29" t="s">
        <v>38</v>
      </c>
      <c r="E9" s="29" t="s">
        <v>38</v>
      </c>
      <c r="F9" s="30" t="s">
        <v>39</v>
      </c>
      <c r="G9" s="31" t="s">
        <v>38</v>
      </c>
      <c r="H9" s="32"/>
      <c r="I9" s="33">
        <v>0</v>
      </c>
      <c r="J9" s="34">
        <v>0</v>
      </c>
      <c r="K9" s="34">
        <v>0</v>
      </c>
      <c r="L9" s="34">
        <v>0</v>
      </c>
      <c r="M9" s="213">
        <v>0</v>
      </c>
      <c r="N9" s="79">
        <v>0</v>
      </c>
      <c r="O9" s="34">
        <v>0</v>
      </c>
      <c r="P9" s="34">
        <v>0</v>
      </c>
      <c r="Q9" s="213">
        <v>0</v>
      </c>
      <c r="R9" s="221" t="str">
        <f t="shared" ref="R9:R40" si="0">IF(OR(N9="", L9="", L9=0), "", N9/L9*100)</f>
        <v/>
      </c>
      <c r="S9" s="222" t="str">
        <f t="shared" ref="S9:S40" si="1">IF(OR(N9="", M9="", M9=0), "", N9/M9*100)</f>
        <v/>
      </c>
      <c r="T9" s="223">
        <f>IF(OR(N9="", N64="", N64=0), "", N9/N$64*100)</f>
        <v>0</v>
      </c>
      <c r="U9" s="240">
        <v>30000</v>
      </c>
      <c r="V9" s="213">
        <v>0</v>
      </c>
      <c r="W9" s="213">
        <v>0</v>
      </c>
      <c r="X9" s="213">
        <v>30000</v>
      </c>
      <c r="Y9" s="241">
        <v>30000</v>
      </c>
      <c r="Z9" s="84">
        <v>30000</v>
      </c>
      <c r="AA9" s="241">
        <v>0</v>
      </c>
      <c r="AB9" s="241">
        <v>0</v>
      </c>
      <c r="AC9" s="221">
        <f t="shared" ref="AC9:AC40" si="2">IF(OR(Z9="", X9="", X9=0), "", Z9/X9*100)</f>
        <v>100</v>
      </c>
      <c r="AD9" s="222">
        <f t="shared" ref="AD9:AD40" si="3">IF(OR(Z9="", Y9="", Y9=0), "", Z9/Y9*100)</f>
        <v>100</v>
      </c>
      <c r="AE9" s="223">
        <f>IF(OR(Z9="", Z64="", Z64=0), "", Z9/Z$64*100)</f>
        <v>1.9366865908249008E-2</v>
      </c>
      <c r="AF9" s="37">
        <v>-30000</v>
      </c>
      <c r="AG9" s="35" t="str">
        <f t="shared" ref="AG9:AG40" si="4">IF(AF9=0, 0, IF(AND(OR(N9="", N9=0), Z9&lt;&gt;"", Z9&lt;&gt;0), "皆減", IF(AND(OR(Z9="", Z9=0), N9&lt;&gt;"", N9&lt;&gt;0), "皆増", AF9/Z9*100)))</f>
        <v>皆減</v>
      </c>
      <c r="AH9" s="36">
        <f t="shared" ref="AH9:AH40" si="5">IF(T9="", IF(AE9="", "", 0-AE9), IF(AE9="", T9, T9-AE9))</f>
        <v>-1.9366865908249008E-2</v>
      </c>
      <c r="AI9" s="38">
        <f t="shared" ref="AI9:AI40" si="6">N9-Z9</f>
        <v>-30000</v>
      </c>
      <c r="AJ9" s="254" t="s">
        <v>38</v>
      </c>
      <c r="AK9" s="255" t="s">
        <v>37</v>
      </c>
      <c r="AL9" s="256" t="s">
        <v>38</v>
      </c>
      <c r="AM9" s="256" t="s">
        <v>38</v>
      </c>
      <c r="AN9" s="256" t="s">
        <v>38</v>
      </c>
      <c r="AO9" s="256" t="s">
        <v>38</v>
      </c>
      <c r="AP9" s="257" t="s">
        <v>39</v>
      </c>
      <c r="AQ9" s="258" t="s">
        <v>38</v>
      </c>
      <c r="AR9" s="255" t="s">
        <v>37</v>
      </c>
      <c r="AS9" s="256" t="s">
        <v>38</v>
      </c>
      <c r="AT9" s="256" t="s">
        <v>38</v>
      </c>
      <c r="AU9" s="256" t="s">
        <v>38</v>
      </c>
      <c r="AV9" s="256" t="s">
        <v>38</v>
      </c>
      <c r="AW9" s="257" t="s">
        <v>39</v>
      </c>
      <c r="AX9" s="259" t="s">
        <v>38</v>
      </c>
      <c r="AY9" s="398"/>
      <c r="AZ9" s="398"/>
      <c r="BA9" s="398"/>
    </row>
    <row r="10" spans="1:53" ht="16.5" customHeight="1" x14ac:dyDescent="0.15">
      <c r="A10" s="39" t="s">
        <v>37</v>
      </c>
      <c r="B10" s="13" t="s">
        <v>40</v>
      </c>
      <c r="C10" s="13" t="s">
        <v>38</v>
      </c>
      <c r="D10" s="13" t="s">
        <v>38</v>
      </c>
      <c r="E10" s="13" t="s">
        <v>38</v>
      </c>
      <c r="F10" s="14" t="s">
        <v>41</v>
      </c>
      <c r="G10" s="23" t="s">
        <v>38</v>
      </c>
      <c r="H10" s="21"/>
      <c r="I10" s="15">
        <v>0</v>
      </c>
      <c r="J10" s="16">
        <v>0</v>
      </c>
      <c r="K10" s="16">
        <v>0</v>
      </c>
      <c r="L10" s="16">
        <v>0</v>
      </c>
      <c r="M10" s="214">
        <v>0</v>
      </c>
      <c r="N10" s="80">
        <v>0</v>
      </c>
      <c r="O10" s="16">
        <v>0</v>
      </c>
      <c r="P10" s="16">
        <v>0</v>
      </c>
      <c r="Q10" s="214">
        <v>0</v>
      </c>
      <c r="R10" s="224" t="str">
        <f t="shared" si="0"/>
        <v/>
      </c>
      <c r="S10" s="225" t="str">
        <f t="shared" si="1"/>
        <v/>
      </c>
      <c r="T10" s="226">
        <f>IF(OR(N10="", N64="", N64=0), "", N10/N$64*100)</f>
        <v>0</v>
      </c>
      <c r="U10" s="242">
        <v>30000</v>
      </c>
      <c r="V10" s="214">
        <v>0</v>
      </c>
      <c r="W10" s="214">
        <v>0</v>
      </c>
      <c r="X10" s="214">
        <v>30000</v>
      </c>
      <c r="Y10" s="243">
        <v>30000</v>
      </c>
      <c r="Z10" s="85">
        <v>30000</v>
      </c>
      <c r="AA10" s="243">
        <v>0</v>
      </c>
      <c r="AB10" s="243">
        <v>0</v>
      </c>
      <c r="AC10" s="224">
        <f t="shared" si="2"/>
        <v>100</v>
      </c>
      <c r="AD10" s="225">
        <f t="shared" si="3"/>
        <v>100</v>
      </c>
      <c r="AE10" s="226">
        <f>IF(OR(Z10="", Z64="", Z64=0), "", Z10/Z$64*100)</f>
        <v>1.9366865908249008E-2</v>
      </c>
      <c r="AF10" s="18">
        <v>-30000</v>
      </c>
      <c r="AG10" s="17" t="str">
        <f t="shared" si="4"/>
        <v>皆減</v>
      </c>
      <c r="AH10" s="20">
        <f t="shared" si="5"/>
        <v>-1.9366865908249008E-2</v>
      </c>
      <c r="AI10" s="24">
        <f t="shared" si="6"/>
        <v>-30000</v>
      </c>
      <c r="AJ10" s="260" t="s">
        <v>38</v>
      </c>
      <c r="AK10" s="261" t="s">
        <v>37</v>
      </c>
      <c r="AL10" s="262" t="s">
        <v>40</v>
      </c>
      <c r="AM10" s="262" t="s">
        <v>38</v>
      </c>
      <c r="AN10" s="262" t="s">
        <v>38</v>
      </c>
      <c r="AO10" s="262" t="s">
        <v>38</v>
      </c>
      <c r="AP10" s="263" t="s">
        <v>41</v>
      </c>
      <c r="AQ10" s="264" t="s">
        <v>38</v>
      </c>
      <c r="AR10" s="261" t="s">
        <v>37</v>
      </c>
      <c r="AS10" s="262" t="s">
        <v>40</v>
      </c>
      <c r="AT10" s="262" t="s">
        <v>38</v>
      </c>
      <c r="AU10" s="262" t="s">
        <v>38</v>
      </c>
      <c r="AV10" s="262" t="s">
        <v>38</v>
      </c>
      <c r="AW10" s="263" t="s">
        <v>41</v>
      </c>
      <c r="AX10" s="265" t="s">
        <v>38</v>
      </c>
      <c r="AY10" s="399"/>
      <c r="AZ10" s="399"/>
      <c r="BA10" s="399"/>
    </row>
    <row r="11" spans="1:53" ht="16.5" customHeight="1" x14ac:dyDescent="0.15">
      <c r="A11" s="39" t="s">
        <v>37</v>
      </c>
      <c r="B11" s="13" t="s">
        <v>40</v>
      </c>
      <c r="C11" s="13" t="s">
        <v>40</v>
      </c>
      <c r="D11" s="13" t="s">
        <v>38</v>
      </c>
      <c r="E11" s="13" t="s">
        <v>38</v>
      </c>
      <c r="F11" s="14" t="s">
        <v>42</v>
      </c>
      <c r="G11" s="23" t="s">
        <v>38</v>
      </c>
      <c r="H11" s="21"/>
      <c r="I11" s="15">
        <v>0</v>
      </c>
      <c r="J11" s="16">
        <v>0</v>
      </c>
      <c r="K11" s="16">
        <v>0</v>
      </c>
      <c r="L11" s="16">
        <v>0</v>
      </c>
      <c r="M11" s="214">
        <v>0</v>
      </c>
      <c r="N11" s="80">
        <v>0</v>
      </c>
      <c r="O11" s="16">
        <v>0</v>
      </c>
      <c r="P11" s="16">
        <v>0</v>
      </c>
      <c r="Q11" s="214">
        <v>0</v>
      </c>
      <c r="R11" s="224" t="str">
        <f t="shared" si="0"/>
        <v/>
      </c>
      <c r="S11" s="225" t="str">
        <f t="shared" si="1"/>
        <v/>
      </c>
      <c r="T11" s="226">
        <f>IF(OR(N11="", N64="", N64=0), "", N11/N$64*100)</f>
        <v>0</v>
      </c>
      <c r="U11" s="242">
        <v>30000</v>
      </c>
      <c r="V11" s="214">
        <v>0</v>
      </c>
      <c r="W11" s="214">
        <v>0</v>
      </c>
      <c r="X11" s="214">
        <v>30000</v>
      </c>
      <c r="Y11" s="243">
        <v>30000</v>
      </c>
      <c r="Z11" s="85">
        <v>30000</v>
      </c>
      <c r="AA11" s="243">
        <v>0</v>
      </c>
      <c r="AB11" s="243">
        <v>0</v>
      </c>
      <c r="AC11" s="224">
        <f t="shared" si="2"/>
        <v>100</v>
      </c>
      <c r="AD11" s="225">
        <f t="shared" si="3"/>
        <v>100</v>
      </c>
      <c r="AE11" s="226">
        <f>IF(OR(Z11="", Z64="", Z64=0), "", Z11/Z$64*100)</f>
        <v>1.9366865908249008E-2</v>
      </c>
      <c r="AF11" s="18">
        <v>-30000</v>
      </c>
      <c r="AG11" s="17" t="str">
        <f t="shared" si="4"/>
        <v>皆減</v>
      </c>
      <c r="AH11" s="20">
        <f t="shared" si="5"/>
        <v>-1.9366865908249008E-2</v>
      </c>
      <c r="AI11" s="24">
        <f t="shared" si="6"/>
        <v>-30000</v>
      </c>
      <c r="AJ11" s="260" t="s">
        <v>38</v>
      </c>
      <c r="AK11" s="261" t="s">
        <v>37</v>
      </c>
      <c r="AL11" s="262" t="s">
        <v>40</v>
      </c>
      <c r="AM11" s="262" t="s">
        <v>40</v>
      </c>
      <c r="AN11" s="262" t="s">
        <v>38</v>
      </c>
      <c r="AO11" s="262" t="s">
        <v>38</v>
      </c>
      <c r="AP11" s="263" t="s">
        <v>42</v>
      </c>
      <c r="AQ11" s="264" t="s">
        <v>38</v>
      </c>
      <c r="AR11" s="261" t="s">
        <v>37</v>
      </c>
      <c r="AS11" s="262" t="s">
        <v>40</v>
      </c>
      <c r="AT11" s="262" t="s">
        <v>40</v>
      </c>
      <c r="AU11" s="262" t="s">
        <v>38</v>
      </c>
      <c r="AV11" s="262" t="s">
        <v>38</v>
      </c>
      <c r="AW11" s="263" t="s">
        <v>42</v>
      </c>
      <c r="AX11" s="265" t="s">
        <v>38</v>
      </c>
      <c r="AY11" s="399"/>
      <c r="AZ11" s="399"/>
      <c r="BA11" s="399"/>
    </row>
    <row r="12" spans="1:53" ht="16.5" customHeight="1" x14ac:dyDescent="0.15">
      <c r="A12" s="39" t="s">
        <v>37</v>
      </c>
      <c r="B12" s="13" t="s">
        <v>40</v>
      </c>
      <c r="C12" s="13" t="s">
        <v>40</v>
      </c>
      <c r="D12" s="13" t="s">
        <v>40</v>
      </c>
      <c r="E12" s="13" t="s">
        <v>38</v>
      </c>
      <c r="F12" s="14" t="s">
        <v>43</v>
      </c>
      <c r="G12" s="23" t="s">
        <v>38</v>
      </c>
      <c r="H12" s="21"/>
      <c r="I12" s="15">
        <v>0</v>
      </c>
      <c r="J12" s="16">
        <v>0</v>
      </c>
      <c r="K12" s="16">
        <v>0</v>
      </c>
      <c r="L12" s="16">
        <v>0</v>
      </c>
      <c r="M12" s="214">
        <v>0</v>
      </c>
      <c r="N12" s="80">
        <v>0</v>
      </c>
      <c r="O12" s="16">
        <v>0</v>
      </c>
      <c r="P12" s="16">
        <v>0</v>
      </c>
      <c r="Q12" s="214">
        <v>0</v>
      </c>
      <c r="R12" s="224" t="str">
        <f t="shared" si="0"/>
        <v/>
      </c>
      <c r="S12" s="225" t="str">
        <f t="shared" si="1"/>
        <v/>
      </c>
      <c r="T12" s="226">
        <f>IF(OR(N12="", N64="", N64=0), "", N12/N$64*100)</f>
        <v>0</v>
      </c>
      <c r="U12" s="242">
        <v>30000</v>
      </c>
      <c r="V12" s="214">
        <v>0</v>
      </c>
      <c r="W12" s="214">
        <v>0</v>
      </c>
      <c r="X12" s="214">
        <v>30000</v>
      </c>
      <c r="Y12" s="243">
        <v>30000</v>
      </c>
      <c r="Z12" s="85">
        <v>30000</v>
      </c>
      <c r="AA12" s="243">
        <v>0</v>
      </c>
      <c r="AB12" s="243">
        <v>0</v>
      </c>
      <c r="AC12" s="224">
        <f t="shared" si="2"/>
        <v>100</v>
      </c>
      <c r="AD12" s="225">
        <f t="shared" si="3"/>
        <v>100</v>
      </c>
      <c r="AE12" s="226">
        <f>IF(OR(Z12="", Z64="", Z64=0), "", Z12/Z$64*100)</f>
        <v>1.9366865908249008E-2</v>
      </c>
      <c r="AF12" s="18">
        <v>-30000</v>
      </c>
      <c r="AG12" s="17" t="str">
        <f t="shared" si="4"/>
        <v>皆減</v>
      </c>
      <c r="AH12" s="20">
        <f t="shared" si="5"/>
        <v>-1.9366865908249008E-2</v>
      </c>
      <c r="AI12" s="24">
        <f t="shared" si="6"/>
        <v>-30000</v>
      </c>
      <c r="AJ12" s="260" t="s">
        <v>38</v>
      </c>
      <c r="AK12" s="261" t="s">
        <v>37</v>
      </c>
      <c r="AL12" s="262" t="s">
        <v>40</v>
      </c>
      <c r="AM12" s="262" t="s">
        <v>40</v>
      </c>
      <c r="AN12" s="262" t="s">
        <v>40</v>
      </c>
      <c r="AO12" s="262" t="s">
        <v>38</v>
      </c>
      <c r="AP12" s="263" t="s">
        <v>43</v>
      </c>
      <c r="AQ12" s="264" t="s">
        <v>38</v>
      </c>
      <c r="AR12" s="261" t="s">
        <v>37</v>
      </c>
      <c r="AS12" s="262" t="s">
        <v>40</v>
      </c>
      <c r="AT12" s="262" t="s">
        <v>40</v>
      </c>
      <c r="AU12" s="262" t="s">
        <v>40</v>
      </c>
      <c r="AV12" s="262" t="s">
        <v>38</v>
      </c>
      <c r="AW12" s="263" t="s">
        <v>43</v>
      </c>
      <c r="AX12" s="265" t="s">
        <v>38</v>
      </c>
      <c r="AY12" s="399"/>
      <c r="AZ12" s="399"/>
      <c r="BA12" s="399"/>
    </row>
    <row r="13" spans="1:53" s="115" customFormat="1" ht="25.5" customHeight="1" thickBot="1" x14ac:dyDescent="0.2">
      <c r="A13" s="116" t="s">
        <v>37</v>
      </c>
      <c r="B13" s="117" t="s">
        <v>40</v>
      </c>
      <c r="C13" s="117" t="s">
        <v>40</v>
      </c>
      <c r="D13" s="117" t="s">
        <v>40</v>
      </c>
      <c r="E13" s="117" t="s">
        <v>44</v>
      </c>
      <c r="F13" s="118" t="s">
        <v>45</v>
      </c>
      <c r="G13" s="119" t="s">
        <v>46</v>
      </c>
      <c r="H13" s="120"/>
      <c r="I13" s="121">
        <v>0</v>
      </c>
      <c r="J13" s="122">
        <v>0</v>
      </c>
      <c r="K13" s="122">
        <v>0</v>
      </c>
      <c r="L13" s="122">
        <v>0</v>
      </c>
      <c r="M13" s="215">
        <v>0</v>
      </c>
      <c r="N13" s="123">
        <v>0</v>
      </c>
      <c r="O13" s="122">
        <v>0</v>
      </c>
      <c r="P13" s="122">
        <v>0</v>
      </c>
      <c r="Q13" s="215">
        <v>0</v>
      </c>
      <c r="R13" s="227" t="str">
        <f t="shared" si="0"/>
        <v/>
      </c>
      <c r="S13" s="228" t="str">
        <f t="shared" si="1"/>
        <v/>
      </c>
      <c r="T13" s="229">
        <f>IF(OR(N13="", N64="", N64=0), "", N13/N$64*100)</f>
        <v>0</v>
      </c>
      <c r="U13" s="244">
        <v>30000</v>
      </c>
      <c r="V13" s="215">
        <v>0</v>
      </c>
      <c r="W13" s="215">
        <v>0</v>
      </c>
      <c r="X13" s="215">
        <v>30000</v>
      </c>
      <c r="Y13" s="245">
        <v>30000</v>
      </c>
      <c r="Z13" s="126">
        <v>30000</v>
      </c>
      <c r="AA13" s="245">
        <v>0</v>
      </c>
      <c r="AB13" s="245">
        <v>0</v>
      </c>
      <c r="AC13" s="227">
        <f t="shared" si="2"/>
        <v>100</v>
      </c>
      <c r="AD13" s="228">
        <f t="shared" si="3"/>
        <v>100</v>
      </c>
      <c r="AE13" s="229">
        <f>IF(OR(Z13="", Z64="", Z64=0), "", Z13/Z$64*100)</f>
        <v>1.9366865908249008E-2</v>
      </c>
      <c r="AF13" s="127">
        <v>-30000</v>
      </c>
      <c r="AG13" s="124" t="str">
        <f t="shared" si="4"/>
        <v>皆減</v>
      </c>
      <c r="AH13" s="125">
        <f t="shared" si="5"/>
        <v>-1.9366865908249008E-2</v>
      </c>
      <c r="AI13" s="128">
        <f t="shared" si="6"/>
        <v>-30000</v>
      </c>
      <c r="AJ13" s="266" t="s">
        <v>38</v>
      </c>
      <c r="AK13" s="267" t="s">
        <v>37</v>
      </c>
      <c r="AL13" s="268" t="s">
        <v>40</v>
      </c>
      <c r="AM13" s="268" t="s">
        <v>40</v>
      </c>
      <c r="AN13" s="268" t="s">
        <v>40</v>
      </c>
      <c r="AO13" s="268" t="s">
        <v>44</v>
      </c>
      <c r="AP13" s="269" t="s">
        <v>45</v>
      </c>
      <c r="AQ13" s="270" t="s">
        <v>46</v>
      </c>
      <c r="AR13" s="267" t="s">
        <v>37</v>
      </c>
      <c r="AS13" s="268" t="s">
        <v>40</v>
      </c>
      <c r="AT13" s="268" t="s">
        <v>40</v>
      </c>
      <c r="AU13" s="268" t="s">
        <v>40</v>
      </c>
      <c r="AV13" s="268" t="s">
        <v>44</v>
      </c>
      <c r="AW13" s="269" t="s">
        <v>45</v>
      </c>
      <c r="AX13" s="271" t="s">
        <v>46</v>
      </c>
      <c r="AY13" s="400"/>
      <c r="AZ13" s="400"/>
      <c r="BA13" s="400"/>
    </row>
    <row r="14" spans="1:53" ht="16.5" customHeight="1" x14ac:dyDescent="0.15">
      <c r="A14" s="28" t="s">
        <v>47</v>
      </c>
      <c r="B14" s="29" t="s">
        <v>38</v>
      </c>
      <c r="C14" s="29" t="s">
        <v>38</v>
      </c>
      <c r="D14" s="29" t="s">
        <v>38</v>
      </c>
      <c r="E14" s="29" t="s">
        <v>38</v>
      </c>
      <c r="F14" s="30" t="s">
        <v>48</v>
      </c>
      <c r="G14" s="31" t="s">
        <v>38</v>
      </c>
      <c r="H14" s="32"/>
      <c r="I14" s="33">
        <v>320000</v>
      </c>
      <c r="J14" s="34">
        <v>0</v>
      </c>
      <c r="K14" s="34">
        <v>0</v>
      </c>
      <c r="L14" s="34">
        <v>320000</v>
      </c>
      <c r="M14" s="213">
        <v>374760</v>
      </c>
      <c r="N14" s="79">
        <v>374760</v>
      </c>
      <c r="O14" s="34">
        <v>0</v>
      </c>
      <c r="P14" s="34">
        <v>0</v>
      </c>
      <c r="Q14" s="213">
        <v>54760</v>
      </c>
      <c r="R14" s="221">
        <f t="shared" si="0"/>
        <v>117.1125</v>
      </c>
      <c r="S14" s="222">
        <f t="shared" si="1"/>
        <v>100</v>
      </c>
      <c r="T14" s="223">
        <f>IF(OR(N14="", N64="", N64=0), "", N14/N$64*100)</f>
        <v>0.24780987869522608</v>
      </c>
      <c r="U14" s="240">
        <v>1303000</v>
      </c>
      <c r="V14" s="213">
        <v>0</v>
      </c>
      <c r="W14" s="213">
        <v>0</v>
      </c>
      <c r="X14" s="213">
        <v>1303000</v>
      </c>
      <c r="Y14" s="241">
        <v>272000</v>
      </c>
      <c r="Z14" s="84">
        <v>272000</v>
      </c>
      <c r="AA14" s="241">
        <v>0</v>
      </c>
      <c r="AB14" s="241">
        <v>0</v>
      </c>
      <c r="AC14" s="221">
        <f t="shared" si="2"/>
        <v>20.874904067536455</v>
      </c>
      <c r="AD14" s="222">
        <f t="shared" si="3"/>
        <v>100</v>
      </c>
      <c r="AE14" s="223">
        <f>IF(OR(Z14="", Z64="", Z64=0), "", Z14/Z$64*100)</f>
        <v>0.17559291756812434</v>
      </c>
      <c r="AF14" s="37">
        <v>102760</v>
      </c>
      <c r="AG14" s="35">
        <f t="shared" si="4"/>
        <v>37.779411764705884</v>
      </c>
      <c r="AH14" s="36">
        <f t="shared" si="5"/>
        <v>7.2216961127101742E-2</v>
      </c>
      <c r="AI14" s="38">
        <f t="shared" si="6"/>
        <v>102760</v>
      </c>
      <c r="AJ14" s="254" t="s">
        <v>38</v>
      </c>
      <c r="AK14" s="255" t="s">
        <v>47</v>
      </c>
      <c r="AL14" s="256" t="s">
        <v>38</v>
      </c>
      <c r="AM14" s="256" t="s">
        <v>38</v>
      </c>
      <c r="AN14" s="256" t="s">
        <v>38</v>
      </c>
      <c r="AO14" s="256" t="s">
        <v>38</v>
      </c>
      <c r="AP14" s="257" t="s">
        <v>48</v>
      </c>
      <c r="AQ14" s="258" t="s">
        <v>38</v>
      </c>
      <c r="AR14" s="255" t="s">
        <v>47</v>
      </c>
      <c r="AS14" s="256" t="s">
        <v>38</v>
      </c>
      <c r="AT14" s="256" t="s">
        <v>38</v>
      </c>
      <c r="AU14" s="256" t="s">
        <v>38</v>
      </c>
      <c r="AV14" s="256" t="s">
        <v>38</v>
      </c>
      <c r="AW14" s="257" t="s">
        <v>48</v>
      </c>
      <c r="AX14" s="259" t="s">
        <v>38</v>
      </c>
      <c r="AY14" s="398"/>
      <c r="AZ14" s="398"/>
      <c r="BA14" s="398"/>
    </row>
    <row r="15" spans="1:53" ht="16.5" customHeight="1" x14ac:dyDescent="0.15">
      <c r="A15" s="39" t="s">
        <v>47</v>
      </c>
      <c r="B15" s="13" t="s">
        <v>40</v>
      </c>
      <c r="C15" s="13" t="s">
        <v>38</v>
      </c>
      <c r="D15" s="13" t="s">
        <v>38</v>
      </c>
      <c r="E15" s="13" t="s">
        <v>38</v>
      </c>
      <c r="F15" s="14" t="s">
        <v>49</v>
      </c>
      <c r="G15" s="23" t="s">
        <v>38</v>
      </c>
      <c r="H15" s="21"/>
      <c r="I15" s="15">
        <v>320000</v>
      </c>
      <c r="J15" s="16">
        <v>0</v>
      </c>
      <c r="K15" s="16">
        <v>0</v>
      </c>
      <c r="L15" s="16">
        <v>320000</v>
      </c>
      <c r="M15" s="214">
        <v>374760</v>
      </c>
      <c r="N15" s="80">
        <v>374760</v>
      </c>
      <c r="O15" s="16">
        <v>0</v>
      </c>
      <c r="P15" s="16">
        <v>0</v>
      </c>
      <c r="Q15" s="214">
        <v>54760</v>
      </c>
      <c r="R15" s="224">
        <f t="shared" si="0"/>
        <v>117.1125</v>
      </c>
      <c r="S15" s="225">
        <f t="shared" si="1"/>
        <v>100</v>
      </c>
      <c r="T15" s="226">
        <f>IF(OR(N15="", N64="", N64=0), "", N15/N$64*100)</f>
        <v>0.24780987869522608</v>
      </c>
      <c r="U15" s="242">
        <v>1303000</v>
      </c>
      <c r="V15" s="214">
        <v>0</v>
      </c>
      <c r="W15" s="214">
        <v>0</v>
      </c>
      <c r="X15" s="214">
        <v>1303000</v>
      </c>
      <c r="Y15" s="243">
        <v>272000</v>
      </c>
      <c r="Z15" s="85">
        <v>272000</v>
      </c>
      <c r="AA15" s="243">
        <v>0</v>
      </c>
      <c r="AB15" s="243">
        <v>0</v>
      </c>
      <c r="AC15" s="224">
        <f t="shared" si="2"/>
        <v>20.874904067536455</v>
      </c>
      <c r="AD15" s="225">
        <f t="shared" si="3"/>
        <v>100</v>
      </c>
      <c r="AE15" s="226">
        <f>IF(OR(Z15="", Z64="", Z64=0), "", Z15/Z$64*100)</f>
        <v>0.17559291756812434</v>
      </c>
      <c r="AF15" s="18">
        <v>102760</v>
      </c>
      <c r="AG15" s="17">
        <f t="shared" si="4"/>
        <v>37.779411764705884</v>
      </c>
      <c r="AH15" s="20">
        <f t="shared" si="5"/>
        <v>7.2216961127101742E-2</v>
      </c>
      <c r="AI15" s="24">
        <f t="shared" si="6"/>
        <v>102760</v>
      </c>
      <c r="AJ15" s="260" t="s">
        <v>38</v>
      </c>
      <c r="AK15" s="261" t="s">
        <v>47</v>
      </c>
      <c r="AL15" s="262" t="s">
        <v>40</v>
      </c>
      <c r="AM15" s="262" t="s">
        <v>38</v>
      </c>
      <c r="AN15" s="262" t="s">
        <v>38</v>
      </c>
      <c r="AO15" s="262" t="s">
        <v>38</v>
      </c>
      <c r="AP15" s="263" t="s">
        <v>49</v>
      </c>
      <c r="AQ15" s="264" t="s">
        <v>38</v>
      </c>
      <c r="AR15" s="261" t="s">
        <v>47</v>
      </c>
      <c r="AS15" s="262" t="s">
        <v>40</v>
      </c>
      <c r="AT15" s="262" t="s">
        <v>38</v>
      </c>
      <c r="AU15" s="262" t="s">
        <v>38</v>
      </c>
      <c r="AV15" s="262" t="s">
        <v>38</v>
      </c>
      <c r="AW15" s="263" t="s">
        <v>49</v>
      </c>
      <c r="AX15" s="265" t="s">
        <v>38</v>
      </c>
      <c r="AY15" s="399"/>
      <c r="AZ15" s="399"/>
      <c r="BA15" s="399"/>
    </row>
    <row r="16" spans="1:53" ht="16.5" customHeight="1" x14ac:dyDescent="0.15">
      <c r="A16" s="39" t="s">
        <v>47</v>
      </c>
      <c r="B16" s="13" t="s">
        <v>40</v>
      </c>
      <c r="C16" s="13" t="s">
        <v>40</v>
      </c>
      <c r="D16" s="13" t="s">
        <v>38</v>
      </c>
      <c r="E16" s="13" t="s">
        <v>38</v>
      </c>
      <c r="F16" s="14" t="s">
        <v>50</v>
      </c>
      <c r="G16" s="23" t="s">
        <v>38</v>
      </c>
      <c r="H16" s="21"/>
      <c r="I16" s="15">
        <v>320000</v>
      </c>
      <c r="J16" s="16">
        <v>0</v>
      </c>
      <c r="K16" s="16">
        <v>0</v>
      </c>
      <c r="L16" s="16">
        <v>320000</v>
      </c>
      <c r="M16" s="214">
        <v>374760</v>
      </c>
      <c r="N16" s="80">
        <v>374760</v>
      </c>
      <c r="O16" s="16">
        <v>0</v>
      </c>
      <c r="P16" s="16">
        <v>0</v>
      </c>
      <c r="Q16" s="214">
        <v>54760</v>
      </c>
      <c r="R16" s="224">
        <f t="shared" si="0"/>
        <v>117.1125</v>
      </c>
      <c r="S16" s="225">
        <f t="shared" si="1"/>
        <v>100</v>
      </c>
      <c r="T16" s="226">
        <f>IF(OR(N16="", N64="", N64=0), "", N16/N$64*100)</f>
        <v>0.24780987869522608</v>
      </c>
      <c r="U16" s="242">
        <v>1303000</v>
      </c>
      <c r="V16" s="214">
        <v>0</v>
      </c>
      <c r="W16" s="214">
        <v>0</v>
      </c>
      <c r="X16" s="214">
        <v>1303000</v>
      </c>
      <c r="Y16" s="243">
        <v>272000</v>
      </c>
      <c r="Z16" s="85">
        <v>272000</v>
      </c>
      <c r="AA16" s="243">
        <v>0</v>
      </c>
      <c r="AB16" s="243">
        <v>0</v>
      </c>
      <c r="AC16" s="224">
        <f t="shared" si="2"/>
        <v>20.874904067536455</v>
      </c>
      <c r="AD16" s="225">
        <f t="shared" si="3"/>
        <v>100</v>
      </c>
      <c r="AE16" s="226">
        <f>IF(OR(Z16="", Z64="", Z64=0), "", Z16/Z$64*100)</f>
        <v>0.17559291756812434</v>
      </c>
      <c r="AF16" s="18">
        <v>102760</v>
      </c>
      <c r="AG16" s="17">
        <f t="shared" si="4"/>
        <v>37.779411764705884</v>
      </c>
      <c r="AH16" s="20">
        <f t="shared" si="5"/>
        <v>7.2216961127101742E-2</v>
      </c>
      <c r="AI16" s="24">
        <f t="shared" si="6"/>
        <v>102760</v>
      </c>
      <c r="AJ16" s="260" t="s">
        <v>38</v>
      </c>
      <c r="AK16" s="261" t="s">
        <v>47</v>
      </c>
      <c r="AL16" s="262" t="s">
        <v>40</v>
      </c>
      <c r="AM16" s="262" t="s">
        <v>40</v>
      </c>
      <c r="AN16" s="262" t="s">
        <v>38</v>
      </c>
      <c r="AO16" s="262" t="s">
        <v>38</v>
      </c>
      <c r="AP16" s="263" t="s">
        <v>50</v>
      </c>
      <c r="AQ16" s="264" t="s">
        <v>38</v>
      </c>
      <c r="AR16" s="261" t="s">
        <v>47</v>
      </c>
      <c r="AS16" s="262" t="s">
        <v>40</v>
      </c>
      <c r="AT16" s="262" t="s">
        <v>40</v>
      </c>
      <c r="AU16" s="262" t="s">
        <v>38</v>
      </c>
      <c r="AV16" s="262" t="s">
        <v>38</v>
      </c>
      <c r="AW16" s="263" t="s">
        <v>50</v>
      </c>
      <c r="AX16" s="265" t="s">
        <v>38</v>
      </c>
      <c r="AY16" s="399"/>
      <c r="AZ16" s="399"/>
      <c r="BA16" s="399"/>
    </row>
    <row r="17" spans="1:53" ht="16.5" customHeight="1" x14ac:dyDescent="0.15">
      <c r="A17" s="39" t="s">
        <v>47</v>
      </c>
      <c r="B17" s="13" t="s">
        <v>40</v>
      </c>
      <c r="C17" s="13" t="s">
        <v>40</v>
      </c>
      <c r="D17" s="13" t="s">
        <v>40</v>
      </c>
      <c r="E17" s="13" t="s">
        <v>38</v>
      </c>
      <c r="F17" s="129" t="s">
        <v>51</v>
      </c>
      <c r="G17" s="23" t="s">
        <v>38</v>
      </c>
      <c r="H17" s="21"/>
      <c r="I17" s="15">
        <v>320000</v>
      </c>
      <c r="J17" s="16">
        <v>0</v>
      </c>
      <c r="K17" s="16">
        <v>0</v>
      </c>
      <c r="L17" s="16">
        <v>320000</v>
      </c>
      <c r="M17" s="214">
        <v>374760</v>
      </c>
      <c r="N17" s="80">
        <v>374760</v>
      </c>
      <c r="O17" s="16">
        <v>0</v>
      </c>
      <c r="P17" s="16">
        <v>0</v>
      </c>
      <c r="Q17" s="214">
        <v>54760</v>
      </c>
      <c r="R17" s="224">
        <f t="shared" si="0"/>
        <v>117.1125</v>
      </c>
      <c r="S17" s="225">
        <f t="shared" si="1"/>
        <v>100</v>
      </c>
      <c r="T17" s="226">
        <f>IF(OR(N17="", N64="", N64=0), "", N17/N$64*100)</f>
        <v>0.24780987869522608</v>
      </c>
      <c r="U17" s="242">
        <v>1303000</v>
      </c>
      <c r="V17" s="214">
        <v>0</v>
      </c>
      <c r="W17" s="214">
        <v>0</v>
      </c>
      <c r="X17" s="214">
        <v>1303000</v>
      </c>
      <c r="Y17" s="243">
        <v>272000</v>
      </c>
      <c r="Z17" s="85">
        <v>272000</v>
      </c>
      <c r="AA17" s="243">
        <v>0</v>
      </c>
      <c r="AB17" s="243">
        <v>0</v>
      </c>
      <c r="AC17" s="224">
        <f t="shared" si="2"/>
        <v>20.874904067536455</v>
      </c>
      <c r="AD17" s="225">
        <f t="shared" si="3"/>
        <v>100</v>
      </c>
      <c r="AE17" s="226">
        <f>IF(OR(Z17="", Z64="", Z64=0), "", Z17/Z$64*100)</f>
        <v>0.17559291756812434</v>
      </c>
      <c r="AF17" s="18">
        <v>102760</v>
      </c>
      <c r="AG17" s="17">
        <f t="shared" si="4"/>
        <v>37.779411764705884</v>
      </c>
      <c r="AH17" s="20">
        <f t="shared" si="5"/>
        <v>7.2216961127101742E-2</v>
      </c>
      <c r="AI17" s="24">
        <f t="shared" si="6"/>
        <v>102760</v>
      </c>
      <c r="AJ17" s="260" t="s">
        <v>38</v>
      </c>
      <c r="AK17" s="261" t="s">
        <v>47</v>
      </c>
      <c r="AL17" s="262" t="s">
        <v>40</v>
      </c>
      <c r="AM17" s="262" t="s">
        <v>40</v>
      </c>
      <c r="AN17" s="262" t="s">
        <v>40</v>
      </c>
      <c r="AO17" s="262" t="s">
        <v>38</v>
      </c>
      <c r="AP17" s="263" t="s">
        <v>51</v>
      </c>
      <c r="AQ17" s="264" t="s">
        <v>38</v>
      </c>
      <c r="AR17" s="261" t="s">
        <v>47</v>
      </c>
      <c r="AS17" s="262" t="s">
        <v>40</v>
      </c>
      <c r="AT17" s="262" t="s">
        <v>40</v>
      </c>
      <c r="AU17" s="262" t="s">
        <v>40</v>
      </c>
      <c r="AV17" s="262" t="s">
        <v>38</v>
      </c>
      <c r="AW17" s="263" t="s">
        <v>51</v>
      </c>
      <c r="AX17" s="265" t="s">
        <v>38</v>
      </c>
      <c r="AY17" s="399"/>
      <c r="AZ17" s="399"/>
      <c r="BA17" s="399"/>
    </row>
    <row r="18" spans="1:53" s="115" customFormat="1" ht="16.5" customHeight="1" thickBot="1" x14ac:dyDescent="0.2">
      <c r="A18" s="116" t="s">
        <v>47</v>
      </c>
      <c r="B18" s="117" t="s">
        <v>40</v>
      </c>
      <c r="C18" s="117" t="s">
        <v>40</v>
      </c>
      <c r="D18" s="117" t="s">
        <v>40</v>
      </c>
      <c r="E18" s="117" t="s">
        <v>52</v>
      </c>
      <c r="F18" s="118" t="s">
        <v>53</v>
      </c>
      <c r="G18" s="119" t="s">
        <v>46</v>
      </c>
      <c r="H18" s="120"/>
      <c r="I18" s="121">
        <v>320000</v>
      </c>
      <c r="J18" s="122">
        <v>0</v>
      </c>
      <c r="K18" s="122">
        <v>0</v>
      </c>
      <c r="L18" s="122">
        <v>320000</v>
      </c>
      <c r="M18" s="215">
        <v>374760</v>
      </c>
      <c r="N18" s="123">
        <v>374760</v>
      </c>
      <c r="O18" s="122">
        <v>0</v>
      </c>
      <c r="P18" s="122">
        <v>0</v>
      </c>
      <c r="Q18" s="215">
        <v>54760</v>
      </c>
      <c r="R18" s="227">
        <f t="shared" si="0"/>
        <v>117.1125</v>
      </c>
      <c r="S18" s="228">
        <f t="shared" si="1"/>
        <v>100</v>
      </c>
      <c r="T18" s="229">
        <f>IF(OR(N18="", N64="", N64=0), "", N18/N$64*100)</f>
        <v>0.24780987869522608</v>
      </c>
      <c r="U18" s="244">
        <v>1303000</v>
      </c>
      <c r="V18" s="215">
        <v>0</v>
      </c>
      <c r="W18" s="215">
        <v>0</v>
      </c>
      <c r="X18" s="215">
        <v>1303000</v>
      </c>
      <c r="Y18" s="245">
        <v>272000</v>
      </c>
      <c r="Z18" s="126">
        <v>272000</v>
      </c>
      <c r="AA18" s="245">
        <v>0</v>
      </c>
      <c r="AB18" s="245">
        <v>0</v>
      </c>
      <c r="AC18" s="227">
        <f t="shared" si="2"/>
        <v>20.874904067536455</v>
      </c>
      <c r="AD18" s="228">
        <f t="shared" si="3"/>
        <v>100</v>
      </c>
      <c r="AE18" s="229">
        <f>IF(OR(Z18="", Z64="", Z64=0), "", Z18/Z$64*100)</f>
        <v>0.17559291756812434</v>
      </c>
      <c r="AF18" s="127">
        <v>102760</v>
      </c>
      <c r="AG18" s="124">
        <f t="shared" si="4"/>
        <v>37.779411764705884</v>
      </c>
      <c r="AH18" s="125">
        <f t="shared" si="5"/>
        <v>7.2216961127101742E-2</v>
      </c>
      <c r="AI18" s="128">
        <f t="shared" si="6"/>
        <v>102760</v>
      </c>
      <c r="AJ18" s="266" t="s">
        <v>38</v>
      </c>
      <c r="AK18" s="267" t="s">
        <v>47</v>
      </c>
      <c r="AL18" s="268" t="s">
        <v>40</v>
      </c>
      <c r="AM18" s="268" t="s">
        <v>40</v>
      </c>
      <c r="AN18" s="268" t="s">
        <v>40</v>
      </c>
      <c r="AO18" s="268" t="s">
        <v>52</v>
      </c>
      <c r="AP18" s="269" t="s">
        <v>53</v>
      </c>
      <c r="AQ18" s="270" t="s">
        <v>46</v>
      </c>
      <c r="AR18" s="267" t="s">
        <v>47</v>
      </c>
      <c r="AS18" s="268" t="s">
        <v>40</v>
      </c>
      <c r="AT18" s="268" t="s">
        <v>40</v>
      </c>
      <c r="AU18" s="268" t="s">
        <v>40</v>
      </c>
      <c r="AV18" s="268" t="s">
        <v>52</v>
      </c>
      <c r="AW18" s="269" t="s">
        <v>53</v>
      </c>
      <c r="AX18" s="271" t="s">
        <v>46</v>
      </c>
      <c r="AY18" s="400"/>
      <c r="AZ18" s="400"/>
      <c r="BA18" s="400"/>
    </row>
    <row r="19" spans="1:53" ht="16.5" customHeight="1" x14ac:dyDescent="0.15">
      <c r="A19" s="28" t="s">
        <v>54</v>
      </c>
      <c r="B19" s="29" t="s">
        <v>38</v>
      </c>
      <c r="C19" s="29" t="s">
        <v>38</v>
      </c>
      <c r="D19" s="29" t="s">
        <v>38</v>
      </c>
      <c r="E19" s="29" t="s">
        <v>38</v>
      </c>
      <c r="F19" s="30" t="s">
        <v>55</v>
      </c>
      <c r="G19" s="31" t="s">
        <v>38</v>
      </c>
      <c r="H19" s="32"/>
      <c r="I19" s="33">
        <v>12698000</v>
      </c>
      <c r="J19" s="34">
        <v>167279000</v>
      </c>
      <c r="K19" s="34">
        <v>7349000</v>
      </c>
      <c r="L19" s="34">
        <v>187326000</v>
      </c>
      <c r="M19" s="213">
        <v>147432618</v>
      </c>
      <c r="N19" s="79">
        <v>147432618</v>
      </c>
      <c r="O19" s="34">
        <v>0</v>
      </c>
      <c r="P19" s="34">
        <v>0</v>
      </c>
      <c r="Q19" s="213">
        <v>-39893382</v>
      </c>
      <c r="R19" s="221">
        <f t="shared" si="0"/>
        <v>78.703766695493414</v>
      </c>
      <c r="S19" s="222">
        <f t="shared" si="1"/>
        <v>100</v>
      </c>
      <c r="T19" s="223">
        <f>IF(OR(N19="", N64="", N64=0), "", N19/N$64*100)</f>
        <v>97.4897512602722</v>
      </c>
      <c r="U19" s="240">
        <v>87717000</v>
      </c>
      <c r="V19" s="213">
        <v>70402000</v>
      </c>
      <c r="W19" s="213">
        <v>0</v>
      </c>
      <c r="X19" s="213">
        <v>158119000</v>
      </c>
      <c r="Y19" s="241">
        <v>150600389</v>
      </c>
      <c r="Z19" s="84">
        <v>150600389</v>
      </c>
      <c r="AA19" s="241">
        <v>0</v>
      </c>
      <c r="AB19" s="241">
        <v>0</v>
      </c>
      <c r="AC19" s="221">
        <f t="shared" si="2"/>
        <v>95.244966765537356</v>
      </c>
      <c r="AD19" s="222">
        <f t="shared" si="3"/>
        <v>100</v>
      </c>
      <c r="AE19" s="223">
        <f>IF(OR(Z19="", Z64="", Z64=0), "", Z19/Z$64*100)</f>
        <v>97.221917983104632</v>
      </c>
      <c r="AF19" s="37">
        <v>-3167771</v>
      </c>
      <c r="AG19" s="35">
        <f t="shared" si="4"/>
        <v>-2.1034281657798375</v>
      </c>
      <c r="AH19" s="36">
        <f t="shared" si="5"/>
        <v>0.26783327716756844</v>
      </c>
      <c r="AI19" s="38">
        <f t="shared" si="6"/>
        <v>-3167771</v>
      </c>
      <c r="AJ19" s="254" t="s">
        <v>38</v>
      </c>
      <c r="AK19" s="255" t="s">
        <v>54</v>
      </c>
      <c r="AL19" s="256" t="s">
        <v>38</v>
      </c>
      <c r="AM19" s="256" t="s">
        <v>38</v>
      </c>
      <c r="AN19" s="256" t="s">
        <v>38</v>
      </c>
      <c r="AO19" s="256" t="s">
        <v>38</v>
      </c>
      <c r="AP19" s="257" t="s">
        <v>55</v>
      </c>
      <c r="AQ19" s="258" t="s">
        <v>38</v>
      </c>
      <c r="AR19" s="255" t="s">
        <v>54</v>
      </c>
      <c r="AS19" s="256" t="s">
        <v>38</v>
      </c>
      <c r="AT19" s="256" t="s">
        <v>38</v>
      </c>
      <c r="AU19" s="256" t="s">
        <v>38</v>
      </c>
      <c r="AV19" s="256" t="s">
        <v>38</v>
      </c>
      <c r="AW19" s="257" t="s">
        <v>55</v>
      </c>
      <c r="AX19" s="259" t="s">
        <v>38</v>
      </c>
      <c r="AY19" s="398"/>
      <c r="AZ19" s="398"/>
      <c r="BA19" s="398"/>
    </row>
    <row r="20" spans="1:53" ht="16.5" customHeight="1" x14ac:dyDescent="0.15">
      <c r="A20" s="39" t="s">
        <v>54</v>
      </c>
      <c r="B20" s="13" t="s">
        <v>56</v>
      </c>
      <c r="C20" s="13" t="s">
        <v>38</v>
      </c>
      <c r="D20" s="13" t="s">
        <v>38</v>
      </c>
      <c r="E20" s="13" t="s">
        <v>38</v>
      </c>
      <c r="F20" s="14" t="s">
        <v>57</v>
      </c>
      <c r="G20" s="23" t="s">
        <v>38</v>
      </c>
      <c r="H20" s="21"/>
      <c r="I20" s="15">
        <v>2772000</v>
      </c>
      <c r="J20" s="16">
        <v>0</v>
      </c>
      <c r="K20" s="16">
        <v>0</v>
      </c>
      <c r="L20" s="16">
        <v>2772000</v>
      </c>
      <c r="M20" s="214">
        <v>2772000</v>
      </c>
      <c r="N20" s="80">
        <v>2772000</v>
      </c>
      <c r="O20" s="16">
        <v>0</v>
      </c>
      <c r="P20" s="16">
        <v>0</v>
      </c>
      <c r="Q20" s="214">
        <v>0</v>
      </c>
      <c r="R20" s="224">
        <f t="shared" si="0"/>
        <v>100</v>
      </c>
      <c r="S20" s="225">
        <f t="shared" si="1"/>
        <v>100</v>
      </c>
      <c r="T20" s="226">
        <f>IF(OR(N20="", N64="", N64=0), "", N20/N$64*100)</f>
        <v>1.8329837329041703</v>
      </c>
      <c r="U20" s="242">
        <v>0</v>
      </c>
      <c r="V20" s="214">
        <v>751000</v>
      </c>
      <c r="W20" s="214">
        <v>0</v>
      </c>
      <c r="X20" s="214">
        <v>751000</v>
      </c>
      <c r="Y20" s="243">
        <v>728000</v>
      </c>
      <c r="Z20" s="85">
        <v>728000</v>
      </c>
      <c r="AA20" s="243">
        <v>0</v>
      </c>
      <c r="AB20" s="243">
        <v>0</v>
      </c>
      <c r="AC20" s="224">
        <f t="shared" si="2"/>
        <v>96.937416777629821</v>
      </c>
      <c r="AD20" s="225">
        <f t="shared" si="3"/>
        <v>100</v>
      </c>
      <c r="AE20" s="226">
        <f>IF(OR(Z20="", Z64="", Z64=0), "", Z20/Z$64*100)</f>
        <v>0.46996927937350924</v>
      </c>
      <c r="AF20" s="18">
        <v>2044000</v>
      </c>
      <c r="AG20" s="17">
        <f t="shared" si="4"/>
        <v>280.76923076923077</v>
      </c>
      <c r="AH20" s="20">
        <f t="shared" si="5"/>
        <v>1.363014453530661</v>
      </c>
      <c r="AI20" s="24">
        <f t="shared" si="6"/>
        <v>2044000</v>
      </c>
      <c r="AJ20" s="260" t="s">
        <v>38</v>
      </c>
      <c r="AK20" s="261" t="s">
        <v>54</v>
      </c>
      <c r="AL20" s="262" t="s">
        <v>56</v>
      </c>
      <c r="AM20" s="262" t="s">
        <v>38</v>
      </c>
      <c r="AN20" s="262" t="s">
        <v>38</v>
      </c>
      <c r="AO20" s="262" t="s">
        <v>38</v>
      </c>
      <c r="AP20" s="263" t="s">
        <v>57</v>
      </c>
      <c r="AQ20" s="264" t="s">
        <v>38</v>
      </c>
      <c r="AR20" s="261" t="s">
        <v>54</v>
      </c>
      <c r="AS20" s="262" t="s">
        <v>56</v>
      </c>
      <c r="AT20" s="262" t="s">
        <v>38</v>
      </c>
      <c r="AU20" s="262" t="s">
        <v>38</v>
      </c>
      <c r="AV20" s="262" t="s">
        <v>38</v>
      </c>
      <c r="AW20" s="263" t="s">
        <v>57</v>
      </c>
      <c r="AX20" s="265" t="s">
        <v>38</v>
      </c>
      <c r="AY20" s="399"/>
      <c r="AZ20" s="399"/>
      <c r="BA20" s="399"/>
    </row>
    <row r="21" spans="1:53" ht="16.5" customHeight="1" thickBot="1" x14ac:dyDescent="0.2">
      <c r="A21" s="40" t="s">
        <v>54</v>
      </c>
      <c r="B21" s="41" t="s">
        <v>56</v>
      </c>
      <c r="C21" s="41" t="s">
        <v>40</v>
      </c>
      <c r="D21" s="41" t="s">
        <v>38</v>
      </c>
      <c r="E21" s="41" t="s">
        <v>38</v>
      </c>
      <c r="F21" s="42" t="s">
        <v>58</v>
      </c>
      <c r="G21" s="43" t="s">
        <v>38</v>
      </c>
      <c r="H21" s="44"/>
      <c r="I21" s="45">
        <v>2772000</v>
      </c>
      <c r="J21" s="46">
        <v>0</v>
      </c>
      <c r="K21" s="46">
        <v>0</v>
      </c>
      <c r="L21" s="46">
        <v>2772000</v>
      </c>
      <c r="M21" s="215">
        <v>2772000</v>
      </c>
      <c r="N21" s="81">
        <v>2772000</v>
      </c>
      <c r="O21" s="46">
        <v>0</v>
      </c>
      <c r="P21" s="46">
        <v>0</v>
      </c>
      <c r="Q21" s="215">
        <v>0</v>
      </c>
      <c r="R21" s="227">
        <f t="shared" si="0"/>
        <v>100</v>
      </c>
      <c r="S21" s="228">
        <f t="shared" si="1"/>
        <v>100</v>
      </c>
      <c r="T21" s="229">
        <f>IF(OR(N21="", N64="", N64=0), "", N21/N$64*100)</f>
        <v>1.8329837329041703</v>
      </c>
      <c r="U21" s="244">
        <v>0</v>
      </c>
      <c r="V21" s="215">
        <v>751000</v>
      </c>
      <c r="W21" s="215">
        <v>0</v>
      </c>
      <c r="X21" s="215">
        <v>751000</v>
      </c>
      <c r="Y21" s="245">
        <v>728000</v>
      </c>
      <c r="Z21" s="86">
        <v>728000</v>
      </c>
      <c r="AA21" s="245">
        <v>0</v>
      </c>
      <c r="AB21" s="245">
        <v>0</v>
      </c>
      <c r="AC21" s="227">
        <f t="shared" si="2"/>
        <v>96.937416777629821</v>
      </c>
      <c r="AD21" s="228">
        <f t="shared" si="3"/>
        <v>100</v>
      </c>
      <c r="AE21" s="229">
        <f>IF(OR(Z21="", Z64="", Z64=0), "", Z21/Z$64*100)</f>
        <v>0.46996927937350924</v>
      </c>
      <c r="AF21" s="49">
        <v>2044000</v>
      </c>
      <c r="AG21" s="47">
        <f t="shared" si="4"/>
        <v>280.76923076923077</v>
      </c>
      <c r="AH21" s="48">
        <f t="shared" si="5"/>
        <v>1.363014453530661</v>
      </c>
      <c r="AI21" s="50">
        <f t="shared" si="6"/>
        <v>2044000</v>
      </c>
      <c r="AJ21" s="266" t="s">
        <v>38</v>
      </c>
      <c r="AK21" s="267" t="s">
        <v>54</v>
      </c>
      <c r="AL21" s="268" t="s">
        <v>56</v>
      </c>
      <c r="AM21" s="268" t="s">
        <v>40</v>
      </c>
      <c r="AN21" s="268" t="s">
        <v>38</v>
      </c>
      <c r="AO21" s="268" t="s">
        <v>38</v>
      </c>
      <c r="AP21" s="269" t="s">
        <v>58</v>
      </c>
      <c r="AQ21" s="270" t="s">
        <v>38</v>
      </c>
      <c r="AR21" s="267" t="s">
        <v>54</v>
      </c>
      <c r="AS21" s="268" t="s">
        <v>56</v>
      </c>
      <c r="AT21" s="268" t="s">
        <v>40</v>
      </c>
      <c r="AU21" s="268" t="s">
        <v>38</v>
      </c>
      <c r="AV21" s="268" t="s">
        <v>38</v>
      </c>
      <c r="AW21" s="269" t="s">
        <v>58</v>
      </c>
      <c r="AX21" s="271" t="s">
        <v>38</v>
      </c>
      <c r="AY21" s="400"/>
      <c r="AZ21" s="400"/>
      <c r="BA21" s="400"/>
    </row>
    <row r="22" spans="1:53" ht="16.5" customHeight="1" x14ac:dyDescent="0.15">
      <c r="A22" s="28" t="s">
        <v>54</v>
      </c>
      <c r="B22" s="29" t="s">
        <v>56</v>
      </c>
      <c r="C22" s="29" t="s">
        <v>40</v>
      </c>
      <c r="D22" s="29" t="s">
        <v>59</v>
      </c>
      <c r="E22" s="29" t="s">
        <v>38</v>
      </c>
      <c r="F22" s="30" t="s">
        <v>60</v>
      </c>
      <c r="G22" s="31" t="s">
        <v>38</v>
      </c>
      <c r="H22" s="32"/>
      <c r="I22" s="33">
        <v>2772000</v>
      </c>
      <c r="J22" s="34">
        <v>0</v>
      </c>
      <c r="K22" s="34">
        <v>0</v>
      </c>
      <c r="L22" s="34">
        <v>2772000</v>
      </c>
      <c r="M22" s="213">
        <v>2772000</v>
      </c>
      <c r="N22" s="79">
        <v>2772000</v>
      </c>
      <c r="O22" s="34">
        <v>0</v>
      </c>
      <c r="P22" s="34">
        <v>0</v>
      </c>
      <c r="Q22" s="213">
        <v>0</v>
      </c>
      <c r="R22" s="221">
        <f t="shared" si="0"/>
        <v>100</v>
      </c>
      <c r="S22" s="222">
        <f t="shared" si="1"/>
        <v>100</v>
      </c>
      <c r="T22" s="223">
        <f>IF(OR(N22="", N64="", N64=0), "", N22/N$64*100)</f>
        <v>1.8329837329041703</v>
      </c>
      <c r="U22" s="240" t="s">
        <v>38</v>
      </c>
      <c r="V22" s="213" t="s">
        <v>38</v>
      </c>
      <c r="W22" s="213" t="s">
        <v>38</v>
      </c>
      <c r="X22" s="213" t="s">
        <v>38</v>
      </c>
      <c r="Y22" s="241" t="s">
        <v>38</v>
      </c>
      <c r="Z22" s="84">
        <v>0</v>
      </c>
      <c r="AA22" s="241" t="s">
        <v>38</v>
      </c>
      <c r="AB22" s="241" t="s">
        <v>38</v>
      </c>
      <c r="AC22" s="221" t="str">
        <f t="shared" si="2"/>
        <v/>
      </c>
      <c r="AD22" s="222" t="str">
        <f t="shared" si="3"/>
        <v/>
      </c>
      <c r="AE22" s="223">
        <f>IF(OR(Z22="", Z64="", Z64=0), "", Z22/Z$64*100)</f>
        <v>0</v>
      </c>
      <c r="AF22" s="37">
        <v>2772000</v>
      </c>
      <c r="AG22" s="35" t="str">
        <f t="shared" si="4"/>
        <v>皆増</v>
      </c>
      <c r="AH22" s="36">
        <f t="shared" si="5"/>
        <v>1.8329837329041703</v>
      </c>
      <c r="AI22" s="38">
        <f t="shared" si="6"/>
        <v>2772000</v>
      </c>
      <c r="AJ22" s="254" t="s">
        <v>38</v>
      </c>
      <c r="AK22" s="255" t="s">
        <v>54</v>
      </c>
      <c r="AL22" s="256" t="s">
        <v>56</v>
      </c>
      <c r="AM22" s="256" t="s">
        <v>40</v>
      </c>
      <c r="AN22" s="256" t="s">
        <v>59</v>
      </c>
      <c r="AO22" s="256" t="s">
        <v>38</v>
      </c>
      <c r="AP22" s="257" t="s">
        <v>60</v>
      </c>
      <c r="AQ22" s="258" t="s">
        <v>38</v>
      </c>
      <c r="AR22" s="255" t="s">
        <v>38</v>
      </c>
      <c r="AS22" s="256" t="s">
        <v>38</v>
      </c>
      <c r="AT22" s="256" t="s">
        <v>38</v>
      </c>
      <c r="AU22" s="256" t="s">
        <v>38</v>
      </c>
      <c r="AV22" s="256" t="s">
        <v>38</v>
      </c>
      <c r="AW22" s="257" t="s">
        <v>38</v>
      </c>
      <c r="AX22" s="259" t="s">
        <v>38</v>
      </c>
      <c r="AY22" s="398"/>
      <c r="AZ22" s="398"/>
      <c r="BA22" s="398"/>
    </row>
    <row r="23" spans="1:53" s="115" customFormat="1" ht="16.5" customHeight="1" thickBot="1" x14ac:dyDescent="0.2">
      <c r="A23" s="116" t="s">
        <v>54</v>
      </c>
      <c r="B23" s="117" t="s">
        <v>56</v>
      </c>
      <c r="C23" s="117" t="s">
        <v>40</v>
      </c>
      <c r="D23" s="117" t="s">
        <v>59</v>
      </c>
      <c r="E23" s="117" t="s">
        <v>61</v>
      </c>
      <c r="F23" s="118" t="s">
        <v>60</v>
      </c>
      <c r="G23" s="119" t="s">
        <v>46</v>
      </c>
      <c r="H23" s="120" t="s">
        <v>139</v>
      </c>
      <c r="I23" s="121">
        <v>320000</v>
      </c>
      <c r="J23" s="122">
        <v>0</v>
      </c>
      <c r="K23" s="122">
        <v>0</v>
      </c>
      <c r="L23" s="122">
        <v>320000</v>
      </c>
      <c r="M23" s="215">
        <v>374760</v>
      </c>
      <c r="N23" s="123">
        <v>374760</v>
      </c>
      <c r="O23" s="122">
        <v>0</v>
      </c>
      <c r="P23" s="122">
        <v>0</v>
      </c>
      <c r="Q23" s="215">
        <v>54760</v>
      </c>
      <c r="R23" s="227">
        <f>IF(OR(N23="", L23="", L23=0), "", N23/L23*100)</f>
        <v>117.1125</v>
      </c>
      <c r="S23" s="228">
        <f>IF(OR(N23="", M23="", M23=0), "", N23/M23*100)</f>
        <v>100</v>
      </c>
      <c r="T23" s="229">
        <f>IF(OR(N23="", N69="", N69=0), "", N23/N$64*100)</f>
        <v>0.24780987869522608</v>
      </c>
      <c r="U23" s="244">
        <v>1303000</v>
      </c>
      <c r="V23" s="215">
        <v>0</v>
      </c>
      <c r="W23" s="215">
        <v>0</v>
      </c>
      <c r="X23" s="215">
        <v>1303000</v>
      </c>
      <c r="Y23" s="245">
        <v>272000</v>
      </c>
      <c r="Z23" s="126">
        <v>272000</v>
      </c>
      <c r="AA23" s="245">
        <v>0</v>
      </c>
      <c r="AB23" s="245">
        <v>0</v>
      </c>
      <c r="AC23" s="227">
        <f t="shared" si="2"/>
        <v>20.874904067536455</v>
      </c>
      <c r="AD23" s="228">
        <f t="shared" si="3"/>
        <v>100</v>
      </c>
      <c r="AE23" s="229">
        <f>IF(OR(Z23="", Z69="", Z69=0), "", Z23/Z$64*100)</f>
        <v>0.17559291756812434</v>
      </c>
      <c r="AF23" s="127">
        <v>102760</v>
      </c>
      <c r="AG23" s="124">
        <f t="shared" si="4"/>
        <v>37.779411764705884</v>
      </c>
      <c r="AH23" s="125">
        <f>IF(T23="", IF(AE23="", "", 0-AE23), IF(AE23="", T23, T23-AE23))</f>
        <v>7.2216961127101742E-2</v>
      </c>
      <c r="AI23" s="128">
        <f t="shared" si="6"/>
        <v>102760</v>
      </c>
      <c r="AJ23" s="266" t="s">
        <v>38</v>
      </c>
      <c r="AK23" s="267" t="s">
        <v>54</v>
      </c>
      <c r="AL23" s="268" t="s">
        <v>56</v>
      </c>
      <c r="AM23" s="268" t="s">
        <v>40</v>
      </c>
      <c r="AN23" s="268" t="s">
        <v>59</v>
      </c>
      <c r="AO23" s="268" t="s">
        <v>61</v>
      </c>
      <c r="AP23" s="269" t="s">
        <v>60</v>
      </c>
      <c r="AQ23" s="270" t="s">
        <v>46</v>
      </c>
      <c r="AR23" s="267" t="s">
        <v>38</v>
      </c>
      <c r="AS23" s="268" t="s">
        <v>38</v>
      </c>
      <c r="AT23" s="268" t="s">
        <v>38</v>
      </c>
      <c r="AU23" s="268" t="s">
        <v>38</v>
      </c>
      <c r="AV23" s="268" t="s">
        <v>38</v>
      </c>
      <c r="AW23" s="269" t="s">
        <v>38</v>
      </c>
      <c r="AX23" s="271" t="s">
        <v>38</v>
      </c>
      <c r="AY23" s="400"/>
      <c r="AZ23" s="400"/>
      <c r="BA23" s="400"/>
    </row>
    <row r="24" spans="1:53" ht="16.5" customHeight="1" x14ac:dyDescent="0.15">
      <c r="A24" s="28" t="s">
        <v>54</v>
      </c>
      <c r="B24" s="29" t="s">
        <v>56</v>
      </c>
      <c r="C24" s="29" t="s">
        <v>40</v>
      </c>
      <c r="D24" s="29" t="s">
        <v>62</v>
      </c>
      <c r="E24" s="29" t="s">
        <v>38</v>
      </c>
      <c r="F24" s="30" t="s">
        <v>63</v>
      </c>
      <c r="G24" s="31" t="s">
        <v>38</v>
      </c>
      <c r="H24" s="32"/>
      <c r="I24" s="33">
        <v>0</v>
      </c>
      <c r="J24" s="34">
        <v>0</v>
      </c>
      <c r="K24" s="34">
        <v>0</v>
      </c>
      <c r="L24" s="34">
        <v>0</v>
      </c>
      <c r="M24" s="213">
        <v>0</v>
      </c>
      <c r="N24" s="79">
        <v>0</v>
      </c>
      <c r="O24" s="34">
        <v>0</v>
      </c>
      <c r="P24" s="34">
        <v>0</v>
      </c>
      <c r="Q24" s="213">
        <v>0</v>
      </c>
      <c r="R24" s="221" t="str">
        <f t="shared" si="0"/>
        <v/>
      </c>
      <c r="S24" s="222" t="str">
        <f t="shared" si="1"/>
        <v/>
      </c>
      <c r="T24" s="223">
        <f>IF(OR(N24="", N64="", N64=0), "", N24/N$64*100)</f>
        <v>0</v>
      </c>
      <c r="U24" s="240">
        <v>0</v>
      </c>
      <c r="V24" s="213">
        <v>751000</v>
      </c>
      <c r="W24" s="213">
        <v>0</v>
      </c>
      <c r="X24" s="213">
        <v>751000</v>
      </c>
      <c r="Y24" s="241">
        <v>728000</v>
      </c>
      <c r="Z24" s="84">
        <v>728000</v>
      </c>
      <c r="AA24" s="241">
        <v>0</v>
      </c>
      <c r="AB24" s="241">
        <v>0</v>
      </c>
      <c r="AC24" s="221">
        <f t="shared" si="2"/>
        <v>96.937416777629821</v>
      </c>
      <c r="AD24" s="222">
        <f t="shared" si="3"/>
        <v>100</v>
      </c>
      <c r="AE24" s="223">
        <f>IF(OR(Z24="", Z64="", Z64=0), "", Z24/Z$64*100)</f>
        <v>0.46996927937350924</v>
      </c>
      <c r="AF24" s="37">
        <v>-728000</v>
      </c>
      <c r="AG24" s="35" t="str">
        <f t="shared" si="4"/>
        <v>皆減</v>
      </c>
      <c r="AH24" s="36">
        <f t="shared" si="5"/>
        <v>-0.46996927937350924</v>
      </c>
      <c r="AI24" s="38">
        <f t="shared" si="6"/>
        <v>-728000</v>
      </c>
      <c r="AJ24" s="254" t="s">
        <v>38</v>
      </c>
      <c r="AK24" s="255" t="s">
        <v>54</v>
      </c>
      <c r="AL24" s="256" t="s">
        <v>56</v>
      </c>
      <c r="AM24" s="256" t="s">
        <v>40</v>
      </c>
      <c r="AN24" s="256" t="s">
        <v>62</v>
      </c>
      <c r="AO24" s="256" t="s">
        <v>38</v>
      </c>
      <c r="AP24" s="257" t="s">
        <v>63</v>
      </c>
      <c r="AQ24" s="258" t="s">
        <v>38</v>
      </c>
      <c r="AR24" s="255" t="s">
        <v>54</v>
      </c>
      <c r="AS24" s="256" t="s">
        <v>56</v>
      </c>
      <c r="AT24" s="256" t="s">
        <v>40</v>
      </c>
      <c r="AU24" s="256" t="s">
        <v>62</v>
      </c>
      <c r="AV24" s="256" t="s">
        <v>38</v>
      </c>
      <c r="AW24" s="257" t="s">
        <v>63</v>
      </c>
      <c r="AX24" s="259" t="s">
        <v>38</v>
      </c>
      <c r="AY24" s="398"/>
      <c r="AZ24" s="398"/>
      <c r="BA24" s="398"/>
    </row>
    <row r="25" spans="1:53" s="115" customFormat="1" ht="16.5" customHeight="1" thickBot="1" x14ac:dyDescent="0.2">
      <c r="A25" s="116" t="s">
        <v>54</v>
      </c>
      <c r="B25" s="117" t="s">
        <v>56</v>
      </c>
      <c r="C25" s="117" t="s">
        <v>40</v>
      </c>
      <c r="D25" s="117" t="s">
        <v>62</v>
      </c>
      <c r="E25" s="117" t="s">
        <v>61</v>
      </c>
      <c r="F25" s="118" t="s">
        <v>63</v>
      </c>
      <c r="G25" s="119" t="s">
        <v>46</v>
      </c>
      <c r="H25" s="120"/>
      <c r="I25" s="121">
        <v>0</v>
      </c>
      <c r="J25" s="122">
        <v>0</v>
      </c>
      <c r="K25" s="122">
        <v>0</v>
      </c>
      <c r="L25" s="122">
        <v>0</v>
      </c>
      <c r="M25" s="215">
        <v>0</v>
      </c>
      <c r="N25" s="123">
        <v>0</v>
      </c>
      <c r="O25" s="122">
        <v>0</v>
      </c>
      <c r="P25" s="122">
        <v>0</v>
      </c>
      <c r="Q25" s="215">
        <v>0</v>
      </c>
      <c r="R25" s="227" t="str">
        <f t="shared" si="0"/>
        <v/>
      </c>
      <c r="S25" s="228" t="str">
        <f t="shared" si="1"/>
        <v/>
      </c>
      <c r="T25" s="229">
        <f>IF(OR(N25="", N64="", N64=0), "", N25/N$64*100)</f>
        <v>0</v>
      </c>
      <c r="U25" s="244">
        <v>0</v>
      </c>
      <c r="V25" s="215">
        <v>751000</v>
      </c>
      <c r="W25" s="215">
        <v>0</v>
      </c>
      <c r="X25" s="215">
        <v>751000</v>
      </c>
      <c r="Y25" s="245">
        <v>728000</v>
      </c>
      <c r="Z25" s="126">
        <v>728000</v>
      </c>
      <c r="AA25" s="245">
        <v>0</v>
      </c>
      <c r="AB25" s="245">
        <v>0</v>
      </c>
      <c r="AC25" s="227">
        <f t="shared" si="2"/>
        <v>96.937416777629821</v>
      </c>
      <c r="AD25" s="228">
        <f t="shared" si="3"/>
        <v>100</v>
      </c>
      <c r="AE25" s="229">
        <f>IF(OR(Z25="", Z64="", Z64=0), "", Z25/Z$64*100)</f>
        <v>0.46996927937350924</v>
      </c>
      <c r="AF25" s="127">
        <v>-728000</v>
      </c>
      <c r="AG25" s="124" t="str">
        <f t="shared" si="4"/>
        <v>皆減</v>
      </c>
      <c r="AH25" s="125">
        <f t="shared" si="5"/>
        <v>-0.46996927937350924</v>
      </c>
      <c r="AI25" s="128">
        <f t="shared" si="6"/>
        <v>-728000</v>
      </c>
      <c r="AJ25" s="266" t="s">
        <v>38</v>
      </c>
      <c r="AK25" s="267" t="s">
        <v>54</v>
      </c>
      <c r="AL25" s="268" t="s">
        <v>56</v>
      </c>
      <c r="AM25" s="268" t="s">
        <v>40</v>
      </c>
      <c r="AN25" s="268" t="s">
        <v>62</v>
      </c>
      <c r="AO25" s="268" t="s">
        <v>61</v>
      </c>
      <c r="AP25" s="269" t="s">
        <v>63</v>
      </c>
      <c r="AQ25" s="270" t="s">
        <v>46</v>
      </c>
      <c r="AR25" s="267" t="s">
        <v>54</v>
      </c>
      <c r="AS25" s="268" t="s">
        <v>56</v>
      </c>
      <c r="AT25" s="268" t="s">
        <v>40</v>
      </c>
      <c r="AU25" s="268" t="s">
        <v>62</v>
      </c>
      <c r="AV25" s="268" t="s">
        <v>61</v>
      </c>
      <c r="AW25" s="269" t="s">
        <v>63</v>
      </c>
      <c r="AX25" s="271" t="s">
        <v>46</v>
      </c>
      <c r="AY25" s="400"/>
      <c r="AZ25" s="400"/>
      <c r="BA25" s="400"/>
    </row>
    <row r="26" spans="1:53" ht="16.5" customHeight="1" x14ac:dyDescent="0.15">
      <c r="A26" s="28" t="s">
        <v>54</v>
      </c>
      <c r="B26" s="29" t="s">
        <v>64</v>
      </c>
      <c r="C26" s="29" t="s">
        <v>38</v>
      </c>
      <c r="D26" s="29" t="s">
        <v>38</v>
      </c>
      <c r="E26" s="29" t="s">
        <v>38</v>
      </c>
      <c r="F26" s="30" t="s">
        <v>65</v>
      </c>
      <c r="G26" s="31" t="s">
        <v>38</v>
      </c>
      <c r="H26" s="32"/>
      <c r="I26" s="33">
        <v>9926000</v>
      </c>
      <c r="J26" s="34">
        <v>167279000</v>
      </c>
      <c r="K26" s="34">
        <v>7349000</v>
      </c>
      <c r="L26" s="34">
        <v>184554000</v>
      </c>
      <c r="M26" s="213">
        <v>144660618</v>
      </c>
      <c r="N26" s="79">
        <v>144660618</v>
      </c>
      <c r="O26" s="34">
        <v>0</v>
      </c>
      <c r="P26" s="34">
        <v>0</v>
      </c>
      <c r="Q26" s="213">
        <v>-39893382</v>
      </c>
      <c r="R26" s="221">
        <f t="shared" si="0"/>
        <v>78.383897395884134</v>
      </c>
      <c r="S26" s="222">
        <f t="shared" si="1"/>
        <v>100</v>
      </c>
      <c r="T26" s="223">
        <f>IF(OR(N26="", N64="", N64=0), "", N26/N$64*100)</f>
        <v>95.656767527368032</v>
      </c>
      <c r="U26" s="240">
        <v>87717000</v>
      </c>
      <c r="V26" s="213">
        <v>69651000</v>
      </c>
      <c r="W26" s="213">
        <v>0</v>
      </c>
      <c r="X26" s="213">
        <v>157368000</v>
      </c>
      <c r="Y26" s="241">
        <v>149872389</v>
      </c>
      <c r="Z26" s="84">
        <v>149872389</v>
      </c>
      <c r="AA26" s="241">
        <v>0</v>
      </c>
      <c r="AB26" s="241">
        <v>0</v>
      </c>
      <c r="AC26" s="221">
        <f t="shared" si="2"/>
        <v>95.236889964922995</v>
      </c>
      <c r="AD26" s="222">
        <f t="shared" si="3"/>
        <v>100</v>
      </c>
      <c r="AE26" s="223">
        <f>IF(OR(Z26="", Z64="", Z64=0), "", Z26/Z$64*100)</f>
        <v>96.751948703731117</v>
      </c>
      <c r="AF26" s="37">
        <v>-5211771</v>
      </c>
      <c r="AG26" s="35">
        <f t="shared" si="4"/>
        <v>-3.4774724248907511</v>
      </c>
      <c r="AH26" s="36">
        <f t="shared" si="5"/>
        <v>-1.0951811763630843</v>
      </c>
      <c r="AI26" s="38">
        <f t="shared" si="6"/>
        <v>-5211771</v>
      </c>
      <c r="AJ26" s="254" t="s">
        <v>38</v>
      </c>
      <c r="AK26" s="255" t="s">
        <v>54</v>
      </c>
      <c r="AL26" s="256" t="s">
        <v>64</v>
      </c>
      <c r="AM26" s="256" t="s">
        <v>38</v>
      </c>
      <c r="AN26" s="256" t="s">
        <v>38</v>
      </c>
      <c r="AO26" s="256" t="s">
        <v>38</v>
      </c>
      <c r="AP26" s="257" t="s">
        <v>65</v>
      </c>
      <c r="AQ26" s="258" t="s">
        <v>38</v>
      </c>
      <c r="AR26" s="255" t="s">
        <v>54</v>
      </c>
      <c r="AS26" s="256" t="s">
        <v>64</v>
      </c>
      <c r="AT26" s="256" t="s">
        <v>38</v>
      </c>
      <c r="AU26" s="256" t="s">
        <v>38</v>
      </c>
      <c r="AV26" s="256" t="s">
        <v>38</v>
      </c>
      <c r="AW26" s="257" t="s">
        <v>65</v>
      </c>
      <c r="AX26" s="259" t="s">
        <v>38</v>
      </c>
      <c r="AY26" s="398"/>
      <c r="AZ26" s="398"/>
      <c r="BA26" s="398"/>
    </row>
    <row r="27" spans="1:53" ht="16.5" customHeight="1" x14ac:dyDescent="0.15">
      <c r="A27" s="39" t="s">
        <v>54</v>
      </c>
      <c r="B27" s="13" t="s">
        <v>64</v>
      </c>
      <c r="C27" s="13" t="s">
        <v>64</v>
      </c>
      <c r="D27" s="13" t="s">
        <v>38</v>
      </c>
      <c r="E27" s="13" t="s">
        <v>38</v>
      </c>
      <c r="F27" s="14" t="s">
        <v>66</v>
      </c>
      <c r="G27" s="23" t="s">
        <v>38</v>
      </c>
      <c r="H27" s="21"/>
      <c r="I27" s="15">
        <v>0</v>
      </c>
      <c r="J27" s="16">
        <v>0</v>
      </c>
      <c r="K27" s="16">
        <v>0</v>
      </c>
      <c r="L27" s="16">
        <v>0</v>
      </c>
      <c r="M27" s="214">
        <v>0</v>
      </c>
      <c r="N27" s="80">
        <v>0</v>
      </c>
      <c r="O27" s="16">
        <v>0</v>
      </c>
      <c r="P27" s="16">
        <v>0</v>
      </c>
      <c r="Q27" s="214">
        <v>0</v>
      </c>
      <c r="R27" s="224" t="str">
        <f t="shared" si="0"/>
        <v/>
      </c>
      <c r="S27" s="225" t="str">
        <f t="shared" si="1"/>
        <v/>
      </c>
      <c r="T27" s="226">
        <f>IF(OR(N27="", N64="", N64=0), "", N27/N$64*100)</f>
        <v>0</v>
      </c>
      <c r="U27" s="242">
        <v>10652000</v>
      </c>
      <c r="V27" s="214">
        <v>-968000</v>
      </c>
      <c r="W27" s="214">
        <v>0</v>
      </c>
      <c r="X27" s="214">
        <v>9684000</v>
      </c>
      <c r="Y27" s="243">
        <v>9537389</v>
      </c>
      <c r="Z27" s="85">
        <v>9537389</v>
      </c>
      <c r="AA27" s="243">
        <v>0</v>
      </c>
      <c r="AB27" s="243">
        <v>0</v>
      </c>
      <c r="AC27" s="224">
        <f t="shared" si="2"/>
        <v>98.486049153242462</v>
      </c>
      <c r="AD27" s="225">
        <f t="shared" si="3"/>
        <v>100</v>
      </c>
      <c r="AE27" s="226">
        <f>IF(OR(Z27="", Z64="", Z64=0), "", Z27/Z$64*100)</f>
        <v>6.15697779592697</v>
      </c>
      <c r="AF27" s="18">
        <v>-9537389</v>
      </c>
      <c r="AG27" s="17" t="str">
        <f t="shared" si="4"/>
        <v>皆減</v>
      </c>
      <c r="AH27" s="20">
        <f t="shared" si="5"/>
        <v>-6.15697779592697</v>
      </c>
      <c r="AI27" s="24">
        <f t="shared" si="6"/>
        <v>-9537389</v>
      </c>
      <c r="AJ27" s="260" t="s">
        <v>38</v>
      </c>
      <c r="AK27" s="261" t="s">
        <v>54</v>
      </c>
      <c r="AL27" s="262" t="s">
        <v>64</v>
      </c>
      <c r="AM27" s="262" t="s">
        <v>64</v>
      </c>
      <c r="AN27" s="262" t="s">
        <v>38</v>
      </c>
      <c r="AO27" s="262" t="s">
        <v>38</v>
      </c>
      <c r="AP27" s="263" t="s">
        <v>66</v>
      </c>
      <c r="AQ27" s="264" t="s">
        <v>38</v>
      </c>
      <c r="AR27" s="261" t="s">
        <v>54</v>
      </c>
      <c r="AS27" s="262" t="s">
        <v>64</v>
      </c>
      <c r="AT27" s="262" t="s">
        <v>64</v>
      </c>
      <c r="AU27" s="262" t="s">
        <v>38</v>
      </c>
      <c r="AV27" s="262" t="s">
        <v>38</v>
      </c>
      <c r="AW27" s="263" t="s">
        <v>66</v>
      </c>
      <c r="AX27" s="265" t="s">
        <v>38</v>
      </c>
      <c r="AY27" s="399"/>
      <c r="AZ27" s="399"/>
      <c r="BA27" s="399"/>
    </row>
    <row r="28" spans="1:53" ht="16.5" customHeight="1" x14ac:dyDescent="0.15">
      <c r="A28" s="39" t="s">
        <v>54</v>
      </c>
      <c r="B28" s="13" t="s">
        <v>64</v>
      </c>
      <c r="C28" s="13" t="s">
        <v>64</v>
      </c>
      <c r="D28" s="13" t="s">
        <v>40</v>
      </c>
      <c r="E28" s="13" t="s">
        <v>38</v>
      </c>
      <c r="F28" s="14" t="s">
        <v>66</v>
      </c>
      <c r="G28" s="23" t="s">
        <v>38</v>
      </c>
      <c r="H28" s="21"/>
      <c r="I28" s="15">
        <v>0</v>
      </c>
      <c r="J28" s="16">
        <v>0</v>
      </c>
      <c r="K28" s="16">
        <v>0</v>
      </c>
      <c r="L28" s="16">
        <v>0</v>
      </c>
      <c r="M28" s="214">
        <v>0</v>
      </c>
      <c r="N28" s="80">
        <v>0</v>
      </c>
      <c r="O28" s="16">
        <v>0</v>
      </c>
      <c r="P28" s="16">
        <v>0</v>
      </c>
      <c r="Q28" s="214">
        <v>0</v>
      </c>
      <c r="R28" s="224" t="str">
        <f t="shared" si="0"/>
        <v/>
      </c>
      <c r="S28" s="225" t="str">
        <f t="shared" si="1"/>
        <v/>
      </c>
      <c r="T28" s="226">
        <f>IF(OR(N28="", N64="", N64=0), "", N28/N$64*100)</f>
        <v>0</v>
      </c>
      <c r="U28" s="242">
        <v>10652000</v>
      </c>
      <c r="V28" s="214">
        <v>-968000</v>
      </c>
      <c r="W28" s="214">
        <v>0</v>
      </c>
      <c r="X28" s="214">
        <v>9684000</v>
      </c>
      <c r="Y28" s="243">
        <v>9537389</v>
      </c>
      <c r="Z28" s="85">
        <v>9537389</v>
      </c>
      <c r="AA28" s="243">
        <v>0</v>
      </c>
      <c r="AB28" s="243">
        <v>0</v>
      </c>
      <c r="AC28" s="224">
        <f t="shared" si="2"/>
        <v>98.486049153242462</v>
      </c>
      <c r="AD28" s="225">
        <f t="shared" si="3"/>
        <v>100</v>
      </c>
      <c r="AE28" s="226">
        <f>IF(OR(Z28="", Z64="", Z64=0), "", Z28/Z$64*100)</f>
        <v>6.15697779592697</v>
      </c>
      <c r="AF28" s="18">
        <v>-9537389</v>
      </c>
      <c r="AG28" s="17" t="str">
        <f t="shared" si="4"/>
        <v>皆減</v>
      </c>
      <c r="AH28" s="20">
        <f t="shared" si="5"/>
        <v>-6.15697779592697</v>
      </c>
      <c r="AI28" s="24">
        <f t="shared" si="6"/>
        <v>-9537389</v>
      </c>
      <c r="AJ28" s="260" t="s">
        <v>38</v>
      </c>
      <c r="AK28" s="261" t="s">
        <v>54</v>
      </c>
      <c r="AL28" s="262" t="s">
        <v>64</v>
      </c>
      <c r="AM28" s="262" t="s">
        <v>64</v>
      </c>
      <c r="AN28" s="262" t="s">
        <v>40</v>
      </c>
      <c r="AO28" s="262" t="s">
        <v>38</v>
      </c>
      <c r="AP28" s="263" t="s">
        <v>66</v>
      </c>
      <c r="AQ28" s="264" t="s">
        <v>38</v>
      </c>
      <c r="AR28" s="261" t="s">
        <v>54</v>
      </c>
      <c r="AS28" s="262" t="s">
        <v>64</v>
      </c>
      <c r="AT28" s="262" t="s">
        <v>64</v>
      </c>
      <c r="AU28" s="262" t="s">
        <v>40</v>
      </c>
      <c r="AV28" s="262" t="s">
        <v>38</v>
      </c>
      <c r="AW28" s="263" t="s">
        <v>66</v>
      </c>
      <c r="AX28" s="265" t="s">
        <v>38</v>
      </c>
      <c r="AY28" s="399"/>
      <c r="AZ28" s="399"/>
      <c r="BA28" s="399"/>
    </row>
    <row r="29" spans="1:53" s="115" customFormat="1" ht="16.5" customHeight="1" thickBot="1" x14ac:dyDescent="0.2">
      <c r="A29" s="116" t="s">
        <v>54</v>
      </c>
      <c r="B29" s="117" t="s">
        <v>64</v>
      </c>
      <c r="C29" s="117" t="s">
        <v>64</v>
      </c>
      <c r="D29" s="117" t="s">
        <v>40</v>
      </c>
      <c r="E29" s="117" t="s">
        <v>61</v>
      </c>
      <c r="F29" s="118" t="s">
        <v>66</v>
      </c>
      <c r="G29" s="119" t="s">
        <v>46</v>
      </c>
      <c r="H29" s="120"/>
      <c r="I29" s="121">
        <v>0</v>
      </c>
      <c r="J29" s="122">
        <v>0</v>
      </c>
      <c r="K29" s="122">
        <v>0</v>
      </c>
      <c r="L29" s="122">
        <v>0</v>
      </c>
      <c r="M29" s="215">
        <v>0</v>
      </c>
      <c r="N29" s="123">
        <v>0</v>
      </c>
      <c r="O29" s="122">
        <v>0</v>
      </c>
      <c r="P29" s="122">
        <v>0</v>
      </c>
      <c r="Q29" s="215">
        <v>0</v>
      </c>
      <c r="R29" s="227" t="str">
        <f t="shared" si="0"/>
        <v/>
      </c>
      <c r="S29" s="228" t="str">
        <f t="shared" si="1"/>
        <v/>
      </c>
      <c r="T29" s="229">
        <f>IF(OR(N29="", N64="", N64=0), "", N29/N$64*100)</f>
        <v>0</v>
      </c>
      <c r="U29" s="244">
        <v>10652000</v>
      </c>
      <c r="V29" s="215">
        <v>-968000</v>
      </c>
      <c r="W29" s="215">
        <v>0</v>
      </c>
      <c r="X29" s="215">
        <v>9684000</v>
      </c>
      <c r="Y29" s="245">
        <v>9537389</v>
      </c>
      <c r="Z29" s="126">
        <v>9537389</v>
      </c>
      <c r="AA29" s="245">
        <v>0</v>
      </c>
      <c r="AB29" s="245">
        <v>0</v>
      </c>
      <c r="AC29" s="227">
        <f t="shared" si="2"/>
        <v>98.486049153242462</v>
      </c>
      <c r="AD29" s="228">
        <f t="shared" si="3"/>
        <v>100</v>
      </c>
      <c r="AE29" s="229">
        <f>IF(OR(Z29="", Z64="", Z64=0), "", Z29/Z$64*100)</f>
        <v>6.15697779592697</v>
      </c>
      <c r="AF29" s="127">
        <v>-9537389</v>
      </c>
      <c r="AG29" s="124" t="str">
        <f t="shared" si="4"/>
        <v>皆減</v>
      </c>
      <c r="AH29" s="125">
        <f t="shared" si="5"/>
        <v>-6.15697779592697</v>
      </c>
      <c r="AI29" s="128">
        <f t="shared" si="6"/>
        <v>-9537389</v>
      </c>
      <c r="AJ29" s="266" t="s">
        <v>38</v>
      </c>
      <c r="AK29" s="267" t="s">
        <v>54</v>
      </c>
      <c r="AL29" s="268" t="s">
        <v>64</v>
      </c>
      <c r="AM29" s="268" t="s">
        <v>64</v>
      </c>
      <c r="AN29" s="268" t="s">
        <v>40</v>
      </c>
      <c r="AO29" s="268" t="s">
        <v>61</v>
      </c>
      <c r="AP29" s="269" t="s">
        <v>66</v>
      </c>
      <c r="AQ29" s="270" t="s">
        <v>46</v>
      </c>
      <c r="AR29" s="267" t="s">
        <v>54</v>
      </c>
      <c r="AS29" s="268" t="s">
        <v>64</v>
      </c>
      <c r="AT29" s="268" t="s">
        <v>64</v>
      </c>
      <c r="AU29" s="268" t="s">
        <v>40</v>
      </c>
      <c r="AV29" s="268" t="s">
        <v>61</v>
      </c>
      <c r="AW29" s="269" t="s">
        <v>66</v>
      </c>
      <c r="AX29" s="271" t="s">
        <v>46</v>
      </c>
      <c r="AY29" s="400"/>
      <c r="AZ29" s="400"/>
      <c r="BA29" s="400"/>
    </row>
    <row r="30" spans="1:53" ht="31.5" customHeight="1" thickBot="1" x14ac:dyDescent="0.2">
      <c r="A30" s="51" t="s">
        <v>54</v>
      </c>
      <c r="B30" s="52" t="s">
        <v>64</v>
      </c>
      <c r="C30" s="52" t="s">
        <v>59</v>
      </c>
      <c r="D30" s="52" t="s">
        <v>38</v>
      </c>
      <c r="E30" s="52" t="s">
        <v>38</v>
      </c>
      <c r="F30" s="53" t="s">
        <v>67</v>
      </c>
      <c r="G30" s="54" t="s">
        <v>38</v>
      </c>
      <c r="H30" s="55"/>
      <c r="I30" s="56">
        <v>0</v>
      </c>
      <c r="J30" s="57">
        <v>169024000</v>
      </c>
      <c r="K30" s="57">
        <v>7349000</v>
      </c>
      <c r="L30" s="57">
        <v>176373000</v>
      </c>
      <c r="M30" s="216">
        <v>137195315</v>
      </c>
      <c r="N30" s="82">
        <v>137195315</v>
      </c>
      <c r="O30" s="57">
        <v>0</v>
      </c>
      <c r="P30" s="57">
        <v>0</v>
      </c>
      <c r="Q30" s="216">
        <v>-39177685</v>
      </c>
      <c r="R30" s="230">
        <f t="shared" si="0"/>
        <v>77.787028059850428</v>
      </c>
      <c r="S30" s="231">
        <f t="shared" si="1"/>
        <v>100</v>
      </c>
      <c r="T30" s="232">
        <f>IF(OR(N30="", N64="", N64=0), "", N30/N$64*100)</f>
        <v>90.720339331047427</v>
      </c>
      <c r="U30" s="246">
        <v>77065000</v>
      </c>
      <c r="V30" s="216">
        <v>70619000</v>
      </c>
      <c r="W30" s="216">
        <v>0</v>
      </c>
      <c r="X30" s="216">
        <v>147684000</v>
      </c>
      <c r="Y30" s="247">
        <v>140335000</v>
      </c>
      <c r="Z30" s="87">
        <v>140335000</v>
      </c>
      <c r="AA30" s="247">
        <v>0</v>
      </c>
      <c r="AB30" s="247">
        <v>0</v>
      </c>
      <c r="AC30" s="230">
        <f t="shared" si="2"/>
        <v>95.023834674033751</v>
      </c>
      <c r="AD30" s="231">
        <f t="shared" si="3"/>
        <v>100</v>
      </c>
      <c r="AE30" s="232">
        <f>IF(OR(Z30="", Z64="", Z64=0), "", Z30/Z$64*100)</f>
        <v>90.594970907804154</v>
      </c>
      <c r="AF30" s="60">
        <v>-3139685</v>
      </c>
      <c r="AG30" s="58">
        <f t="shared" si="4"/>
        <v>-2.237278654647807</v>
      </c>
      <c r="AH30" s="59">
        <f t="shared" si="5"/>
        <v>0.12536842324327324</v>
      </c>
      <c r="AI30" s="61">
        <f t="shared" si="6"/>
        <v>-3139685</v>
      </c>
      <c r="AJ30" s="272" t="s">
        <v>38</v>
      </c>
      <c r="AK30" s="273" t="s">
        <v>54</v>
      </c>
      <c r="AL30" s="274" t="s">
        <v>64</v>
      </c>
      <c r="AM30" s="274" t="s">
        <v>59</v>
      </c>
      <c r="AN30" s="274" t="s">
        <v>38</v>
      </c>
      <c r="AO30" s="274" t="s">
        <v>38</v>
      </c>
      <c r="AP30" s="275" t="s">
        <v>67</v>
      </c>
      <c r="AQ30" s="276" t="s">
        <v>38</v>
      </c>
      <c r="AR30" s="273" t="s">
        <v>54</v>
      </c>
      <c r="AS30" s="274" t="s">
        <v>64</v>
      </c>
      <c r="AT30" s="274" t="s">
        <v>59</v>
      </c>
      <c r="AU30" s="274" t="s">
        <v>38</v>
      </c>
      <c r="AV30" s="274" t="s">
        <v>38</v>
      </c>
      <c r="AW30" s="275" t="s">
        <v>67</v>
      </c>
      <c r="AX30" s="277" t="s">
        <v>38</v>
      </c>
      <c r="AY30" s="75"/>
      <c r="AZ30" s="89"/>
      <c r="BA30" s="75"/>
    </row>
    <row r="31" spans="1:53" ht="31.5" customHeight="1" x14ac:dyDescent="0.15">
      <c r="A31" s="28" t="s">
        <v>54</v>
      </c>
      <c r="B31" s="29" t="s">
        <v>64</v>
      </c>
      <c r="C31" s="29" t="s">
        <v>59</v>
      </c>
      <c r="D31" s="29" t="s">
        <v>40</v>
      </c>
      <c r="E31" s="29" t="s">
        <v>38</v>
      </c>
      <c r="F31" s="30" t="s">
        <v>67</v>
      </c>
      <c r="G31" s="31" t="s">
        <v>38</v>
      </c>
      <c r="H31" s="32"/>
      <c r="I31" s="33">
        <v>0</v>
      </c>
      <c r="J31" s="34">
        <v>69007000</v>
      </c>
      <c r="K31" s="34">
        <v>7349000</v>
      </c>
      <c r="L31" s="34">
        <v>76356000</v>
      </c>
      <c r="M31" s="213">
        <v>69358315</v>
      </c>
      <c r="N31" s="79">
        <v>69358315</v>
      </c>
      <c r="O31" s="34">
        <v>0</v>
      </c>
      <c r="P31" s="34">
        <v>0</v>
      </c>
      <c r="Q31" s="213">
        <v>-6997685</v>
      </c>
      <c r="R31" s="221">
        <f t="shared" si="0"/>
        <v>90.835448425794965</v>
      </c>
      <c r="S31" s="222">
        <f t="shared" si="1"/>
        <v>100</v>
      </c>
      <c r="T31" s="223">
        <f>IF(OR(N31="", N64="", N64=0), "", N31/N$64*100)</f>
        <v>45.863154089698156</v>
      </c>
      <c r="U31" s="240">
        <v>77065000</v>
      </c>
      <c r="V31" s="213">
        <v>70619000</v>
      </c>
      <c r="W31" s="213">
        <v>0</v>
      </c>
      <c r="X31" s="213">
        <v>147684000</v>
      </c>
      <c r="Y31" s="241">
        <v>140335000</v>
      </c>
      <c r="Z31" s="84">
        <v>140335000</v>
      </c>
      <c r="AA31" s="241">
        <v>0</v>
      </c>
      <c r="AB31" s="241">
        <v>0</v>
      </c>
      <c r="AC31" s="221">
        <f t="shared" si="2"/>
        <v>95.023834674033751</v>
      </c>
      <c r="AD31" s="222">
        <f t="shared" si="3"/>
        <v>100</v>
      </c>
      <c r="AE31" s="223">
        <f>IF(OR(Z31="", Z64="", Z64=0), "", Z31/Z$64*100)</f>
        <v>90.594970907804154</v>
      </c>
      <c r="AF31" s="37">
        <v>-70976685</v>
      </c>
      <c r="AG31" s="35">
        <f t="shared" si="4"/>
        <v>-50.576609541454374</v>
      </c>
      <c r="AH31" s="36">
        <f t="shared" si="5"/>
        <v>-44.731816818105997</v>
      </c>
      <c r="AI31" s="38">
        <f t="shared" si="6"/>
        <v>-70976685</v>
      </c>
      <c r="AJ31" s="254" t="s">
        <v>38</v>
      </c>
      <c r="AK31" s="255" t="s">
        <v>54</v>
      </c>
      <c r="AL31" s="256" t="s">
        <v>64</v>
      </c>
      <c r="AM31" s="256" t="s">
        <v>59</v>
      </c>
      <c r="AN31" s="256" t="s">
        <v>40</v>
      </c>
      <c r="AO31" s="256" t="s">
        <v>38</v>
      </c>
      <c r="AP31" s="257" t="s">
        <v>67</v>
      </c>
      <c r="AQ31" s="258" t="s">
        <v>38</v>
      </c>
      <c r="AR31" s="255" t="s">
        <v>54</v>
      </c>
      <c r="AS31" s="256" t="s">
        <v>64</v>
      </c>
      <c r="AT31" s="256" t="s">
        <v>59</v>
      </c>
      <c r="AU31" s="256" t="s">
        <v>40</v>
      </c>
      <c r="AV31" s="256" t="s">
        <v>38</v>
      </c>
      <c r="AW31" s="257" t="s">
        <v>67</v>
      </c>
      <c r="AX31" s="259" t="s">
        <v>38</v>
      </c>
      <c r="AY31" s="398"/>
      <c r="AZ31" s="398"/>
      <c r="BA31" s="398"/>
    </row>
    <row r="32" spans="1:53" s="115" customFormat="1" ht="30" customHeight="1" thickBot="1" x14ac:dyDescent="0.2">
      <c r="A32" s="116" t="s">
        <v>54</v>
      </c>
      <c r="B32" s="117" t="s">
        <v>64</v>
      </c>
      <c r="C32" s="117" t="s">
        <v>59</v>
      </c>
      <c r="D32" s="117" t="s">
        <v>40</v>
      </c>
      <c r="E32" s="117" t="s">
        <v>61</v>
      </c>
      <c r="F32" s="118" t="s">
        <v>67</v>
      </c>
      <c r="G32" s="119" t="s">
        <v>46</v>
      </c>
      <c r="H32" s="120"/>
      <c r="I32" s="121">
        <v>0</v>
      </c>
      <c r="J32" s="122">
        <v>69007000</v>
      </c>
      <c r="K32" s="122">
        <v>7349000</v>
      </c>
      <c r="L32" s="122">
        <v>76356000</v>
      </c>
      <c r="M32" s="215">
        <v>69358315</v>
      </c>
      <c r="N32" s="123">
        <v>69358315</v>
      </c>
      <c r="O32" s="122">
        <v>0</v>
      </c>
      <c r="P32" s="122">
        <v>0</v>
      </c>
      <c r="Q32" s="215">
        <v>-6997685</v>
      </c>
      <c r="R32" s="227">
        <f t="shared" si="0"/>
        <v>90.835448425794965</v>
      </c>
      <c r="S32" s="228">
        <f t="shared" si="1"/>
        <v>100</v>
      </c>
      <c r="T32" s="229">
        <f>IF(OR(N32="", N64="", N64=0), "", N32/N$64*100)</f>
        <v>45.863154089698156</v>
      </c>
      <c r="U32" s="244">
        <v>77065000</v>
      </c>
      <c r="V32" s="215">
        <v>70619000</v>
      </c>
      <c r="W32" s="215">
        <v>0</v>
      </c>
      <c r="X32" s="215">
        <v>147684000</v>
      </c>
      <c r="Y32" s="245">
        <v>140335000</v>
      </c>
      <c r="Z32" s="126">
        <v>140335000</v>
      </c>
      <c r="AA32" s="245">
        <v>0</v>
      </c>
      <c r="AB32" s="245">
        <v>0</v>
      </c>
      <c r="AC32" s="227">
        <f t="shared" si="2"/>
        <v>95.023834674033751</v>
      </c>
      <c r="AD32" s="228">
        <f t="shared" si="3"/>
        <v>100</v>
      </c>
      <c r="AE32" s="229">
        <f>IF(OR(Z32="", Z64="", Z64=0), "", Z32/Z$64*100)</f>
        <v>90.594970907804154</v>
      </c>
      <c r="AF32" s="127">
        <v>-70976685</v>
      </c>
      <c r="AG32" s="124">
        <f t="shared" si="4"/>
        <v>-50.576609541454374</v>
      </c>
      <c r="AH32" s="125">
        <f t="shared" si="5"/>
        <v>-44.731816818105997</v>
      </c>
      <c r="AI32" s="128">
        <f t="shared" si="6"/>
        <v>-70976685</v>
      </c>
      <c r="AJ32" s="266" t="s">
        <v>38</v>
      </c>
      <c r="AK32" s="267" t="s">
        <v>54</v>
      </c>
      <c r="AL32" s="268" t="s">
        <v>64</v>
      </c>
      <c r="AM32" s="268" t="s">
        <v>59</v>
      </c>
      <c r="AN32" s="268" t="s">
        <v>40</v>
      </c>
      <c r="AO32" s="268" t="s">
        <v>61</v>
      </c>
      <c r="AP32" s="269" t="s">
        <v>67</v>
      </c>
      <c r="AQ32" s="270" t="s">
        <v>46</v>
      </c>
      <c r="AR32" s="267" t="s">
        <v>54</v>
      </c>
      <c r="AS32" s="268" t="s">
        <v>64</v>
      </c>
      <c r="AT32" s="268" t="s">
        <v>59</v>
      </c>
      <c r="AU32" s="268" t="s">
        <v>40</v>
      </c>
      <c r="AV32" s="268" t="s">
        <v>61</v>
      </c>
      <c r="AW32" s="269" t="s">
        <v>67</v>
      </c>
      <c r="AX32" s="271" t="s">
        <v>46</v>
      </c>
      <c r="AY32" s="400"/>
      <c r="AZ32" s="400"/>
      <c r="BA32" s="400"/>
    </row>
    <row r="33" spans="1:53" ht="30.75" customHeight="1" thickBot="1" x14ac:dyDescent="0.2">
      <c r="A33" s="51" t="s">
        <v>54</v>
      </c>
      <c r="B33" s="52" t="s">
        <v>64</v>
      </c>
      <c r="C33" s="52" t="s">
        <v>59</v>
      </c>
      <c r="D33" s="52" t="s">
        <v>56</v>
      </c>
      <c r="E33" s="52" t="s">
        <v>38</v>
      </c>
      <c r="F33" s="53" t="s">
        <v>68</v>
      </c>
      <c r="G33" s="54" t="s">
        <v>38</v>
      </c>
      <c r="H33" s="55"/>
      <c r="I33" s="56">
        <v>0</v>
      </c>
      <c r="J33" s="57">
        <v>100017000</v>
      </c>
      <c r="K33" s="57">
        <v>0</v>
      </c>
      <c r="L33" s="57">
        <v>100017000</v>
      </c>
      <c r="M33" s="216">
        <v>67837000</v>
      </c>
      <c r="N33" s="82">
        <v>67837000</v>
      </c>
      <c r="O33" s="57">
        <v>0</v>
      </c>
      <c r="P33" s="57">
        <v>0</v>
      </c>
      <c r="Q33" s="216">
        <v>-32180000</v>
      </c>
      <c r="R33" s="230">
        <f t="shared" si="0"/>
        <v>67.825469670156068</v>
      </c>
      <c r="S33" s="231">
        <f t="shared" si="1"/>
        <v>100</v>
      </c>
      <c r="T33" s="232">
        <f>IF(OR(N33="", N64="", N64=0), "", N33/N$64*100)</f>
        <v>44.857185241349271</v>
      </c>
      <c r="U33" s="246" t="s">
        <v>38</v>
      </c>
      <c r="V33" s="216" t="s">
        <v>38</v>
      </c>
      <c r="W33" s="216" t="s">
        <v>38</v>
      </c>
      <c r="X33" s="216" t="s">
        <v>38</v>
      </c>
      <c r="Y33" s="247" t="s">
        <v>38</v>
      </c>
      <c r="Z33" s="87">
        <v>0</v>
      </c>
      <c r="AA33" s="247" t="s">
        <v>38</v>
      </c>
      <c r="AB33" s="247" t="s">
        <v>38</v>
      </c>
      <c r="AC33" s="230" t="str">
        <f t="shared" si="2"/>
        <v/>
      </c>
      <c r="AD33" s="231" t="str">
        <f t="shared" si="3"/>
        <v/>
      </c>
      <c r="AE33" s="232">
        <f>IF(OR(Z33="", Z64="", Z64=0), "", Z33/Z$64*100)</f>
        <v>0</v>
      </c>
      <c r="AF33" s="60">
        <v>67837000</v>
      </c>
      <c r="AG33" s="58" t="str">
        <f t="shared" si="4"/>
        <v>皆増</v>
      </c>
      <c r="AH33" s="59">
        <f t="shared" si="5"/>
        <v>44.857185241349271</v>
      </c>
      <c r="AI33" s="61">
        <f t="shared" si="6"/>
        <v>67837000</v>
      </c>
      <c r="AJ33" s="272" t="s">
        <v>38</v>
      </c>
      <c r="AK33" s="273" t="s">
        <v>54</v>
      </c>
      <c r="AL33" s="274" t="s">
        <v>64</v>
      </c>
      <c r="AM33" s="274" t="s">
        <v>59</v>
      </c>
      <c r="AN33" s="274" t="s">
        <v>56</v>
      </c>
      <c r="AO33" s="274" t="s">
        <v>38</v>
      </c>
      <c r="AP33" s="275" t="s">
        <v>68</v>
      </c>
      <c r="AQ33" s="276" t="s">
        <v>38</v>
      </c>
      <c r="AR33" s="273" t="s">
        <v>38</v>
      </c>
      <c r="AS33" s="274" t="s">
        <v>38</v>
      </c>
      <c r="AT33" s="274" t="s">
        <v>38</v>
      </c>
      <c r="AU33" s="274" t="s">
        <v>38</v>
      </c>
      <c r="AV33" s="274" t="s">
        <v>38</v>
      </c>
      <c r="AW33" s="275" t="s">
        <v>38</v>
      </c>
      <c r="AX33" s="277" t="s">
        <v>38</v>
      </c>
      <c r="AY33" s="75"/>
      <c r="AZ33" s="89"/>
      <c r="BA33" s="75"/>
    </row>
    <row r="34" spans="1:53" s="115" customFormat="1" ht="34.5" customHeight="1" thickBot="1" x14ac:dyDescent="0.2">
      <c r="A34" s="100" t="s">
        <v>54</v>
      </c>
      <c r="B34" s="101" t="s">
        <v>64</v>
      </c>
      <c r="C34" s="101" t="s">
        <v>59</v>
      </c>
      <c r="D34" s="101" t="s">
        <v>56</v>
      </c>
      <c r="E34" s="101" t="s">
        <v>61</v>
      </c>
      <c r="F34" s="102" t="s">
        <v>69</v>
      </c>
      <c r="G34" s="103" t="s">
        <v>46</v>
      </c>
      <c r="H34" s="104"/>
      <c r="I34" s="105">
        <v>0</v>
      </c>
      <c r="J34" s="106">
        <v>73339000</v>
      </c>
      <c r="K34" s="106">
        <v>0</v>
      </c>
      <c r="L34" s="106">
        <v>73339000</v>
      </c>
      <c r="M34" s="216">
        <v>67570000</v>
      </c>
      <c r="N34" s="107">
        <v>67570000</v>
      </c>
      <c r="O34" s="106">
        <v>0</v>
      </c>
      <c r="P34" s="106">
        <v>0</v>
      </c>
      <c r="Q34" s="216">
        <v>-5769000</v>
      </c>
      <c r="R34" s="230">
        <f t="shared" si="0"/>
        <v>92.133789661707951</v>
      </c>
      <c r="S34" s="231">
        <f t="shared" si="1"/>
        <v>100</v>
      </c>
      <c r="T34" s="232">
        <f>IF(OR(N34="", N64="", N64=0), "", N34/N$64*100)</f>
        <v>44.680631613396379</v>
      </c>
      <c r="U34" s="246" t="s">
        <v>38</v>
      </c>
      <c r="V34" s="216" t="s">
        <v>38</v>
      </c>
      <c r="W34" s="216" t="s">
        <v>38</v>
      </c>
      <c r="X34" s="216" t="s">
        <v>38</v>
      </c>
      <c r="Y34" s="247" t="s">
        <v>38</v>
      </c>
      <c r="Z34" s="110">
        <v>0</v>
      </c>
      <c r="AA34" s="247" t="s">
        <v>38</v>
      </c>
      <c r="AB34" s="247" t="s">
        <v>38</v>
      </c>
      <c r="AC34" s="230" t="str">
        <f t="shared" si="2"/>
        <v/>
      </c>
      <c r="AD34" s="231" t="str">
        <f t="shared" si="3"/>
        <v/>
      </c>
      <c r="AE34" s="232">
        <f>IF(OR(Z34="", Z64="", Z64=0), "", Z34/Z$64*100)</f>
        <v>0</v>
      </c>
      <c r="AF34" s="111">
        <v>67570000</v>
      </c>
      <c r="AG34" s="108" t="str">
        <f t="shared" si="4"/>
        <v>皆増</v>
      </c>
      <c r="AH34" s="109">
        <f t="shared" si="5"/>
        <v>44.680631613396379</v>
      </c>
      <c r="AI34" s="112">
        <f t="shared" si="6"/>
        <v>67570000</v>
      </c>
      <c r="AJ34" s="272" t="s">
        <v>38</v>
      </c>
      <c r="AK34" s="273" t="s">
        <v>54</v>
      </c>
      <c r="AL34" s="274" t="s">
        <v>64</v>
      </c>
      <c r="AM34" s="274" t="s">
        <v>59</v>
      </c>
      <c r="AN34" s="274" t="s">
        <v>56</v>
      </c>
      <c r="AO34" s="274" t="s">
        <v>61</v>
      </c>
      <c r="AP34" s="275" t="s">
        <v>69</v>
      </c>
      <c r="AQ34" s="276" t="s">
        <v>46</v>
      </c>
      <c r="AR34" s="273" t="s">
        <v>38</v>
      </c>
      <c r="AS34" s="274" t="s">
        <v>38</v>
      </c>
      <c r="AT34" s="274" t="s">
        <v>38</v>
      </c>
      <c r="AU34" s="274" t="s">
        <v>38</v>
      </c>
      <c r="AV34" s="274" t="s">
        <v>38</v>
      </c>
      <c r="AW34" s="275" t="s">
        <v>38</v>
      </c>
      <c r="AX34" s="277" t="s">
        <v>38</v>
      </c>
      <c r="AY34" s="113"/>
      <c r="AZ34" s="130"/>
      <c r="BA34" s="131"/>
    </row>
    <row r="35" spans="1:53" s="115" customFormat="1" ht="32.25" customHeight="1" thickBot="1" x14ac:dyDescent="0.2">
      <c r="A35" s="100" t="s">
        <v>54</v>
      </c>
      <c r="B35" s="101" t="s">
        <v>64</v>
      </c>
      <c r="C35" s="101" t="s">
        <v>59</v>
      </c>
      <c r="D35" s="101" t="s">
        <v>56</v>
      </c>
      <c r="E35" s="101" t="s">
        <v>44</v>
      </c>
      <c r="F35" s="102" t="s">
        <v>70</v>
      </c>
      <c r="G35" s="103" t="s">
        <v>46</v>
      </c>
      <c r="H35" s="104"/>
      <c r="I35" s="105">
        <v>0</v>
      </c>
      <c r="J35" s="106">
        <v>26678000</v>
      </c>
      <c r="K35" s="106">
        <v>0</v>
      </c>
      <c r="L35" s="106">
        <v>26678000</v>
      </c>
      <c r="M35" s="216">
        <v>267000</v>
      </c>
      <c r="N35" s="107">
        <v>267000</v>
      </c>
      <c r="O35" s="106">
        <v>0</v>
      </c>
      <c r="P35" s="106">
        <v>0</v>
      </c>
      <c r="Q35" s="216">
        <v>-26411000</v>
      </c>
      <c r="R35" s="230">
        <f t="shared" si="0"/>
        <v>1.0008246495239523</v>
      </c>
      <c r="S35" s="231">
        <f t="shared" si="1"/>
        <v>100</v>
      </c>
      <c r="T35" s="232">
        <f>IF(OR(N35="", N64="", N64=0), "", N35/N$64*100)</f>
        <v>0.17655362795289084</v>
      </c>
      <c r="U35" s="246" t="s">
        <v>38</v>
      </c>
      <c r="V35" s="216" t="s">
        <v>38</v>
      </c>
      <c r="W35" s="216" t="s">
        <v>38</v>
      </c>
      <c r="X35" s="216" t="s">
        <v>38</v>
      </c>
      <c r="Y35" s="247" t="s">
        <v>38</v>
      </c>
      <c r="Z35" s="110">
        <v>0</v>
      </c>
      <c r="AA35" s="247" t="s">
        <v>38</v>
      </c>
      <c r="AB35" s="247" t="s">
        <v>38</v>
      </c>
      <c r="AC35" s="230" t="str">
        <f t="shared" si="2"/>
        <v/>
      </c>
      <c r="AD35" s="231" t="str">
        <f t="shared" si="3"/>
        <v/>
      </c>
      <c r="AE35" s="232">
        <f>IF(OR(Z35="", Z64="", Z64=0), "", Z35/Z$64*100)</f>
        <v>0</v>
      </c>
      <c r="AF35" s="111">
        <v>267000</v>
      </c>
      <c r="AG35" s="108" t="str">
        <f t="shared" si="4"/>
        <v>皆増</v>
      </c>
      <c r="AH35" s="109">
        <f t="shared" si="5"/>
        <v>0.17655362795289084</v>
      </c>
      <c r="AI35" s="112">
        <f t="shared" si="6"/>
        <v>267000</v>
      </c>
      <c r="AJ35" s="272" t="s">
        <v>38</v>
      </c>
      <c r="AK35" s="273" t="s">
        <v>54</v>
      </c>
      <c r="AL35" s="274" t="s">
        <v>64</v>
      </c>
      <c r="AM35" s="274" t="s">
        <v>59</v>
      </c>
      <c r="AN35" s="274" t="s">
        <v>56</v>
      </c>
      <c r="AO35" s="274" t="s">
        <v>44</v>
      </c>
      <c r="AP35" s="275" t="s">
        <v>70</v>
      </c>
      <c r="AQ35" s="276" t="s">
        <v>46</v>
      </c>
      <c r="AR35" s="273" t="s">
        <v>38</v>
      </c>
      <c r="AS35" s="274" t="s">
        <v>38</v>
      </c>
      <c r="AT35" s="274" t="s">
        <v>38</v>
      </c>
      <c r="AU35" s="274" t="s">
        <v>38</v>
      </c>
      <c r="AV35" s="274" t="s">
        <v>38</v>
      </c>
      <c r="AW35" s="275" t="s">
        <v>38</v>
      </c>
      <c r="AX35" s="277" t="s">
        <v>38</v>
      </c>
      <c r="AY35" s="113"/>
      <c r="AZ35" s="114"/>
      <c r="BA35" s="113"/>
    </row>
    <row r="36" spans="1:53" ht="16.5" customHeight="1" x14ac:dyDescent="0.15">
      <c r="A36" s="28" t="s">
        <v>54</v>
      </c>
      <c r="B36" s="29" t="s">
        <v>64</v>
      </c>
      <c r="C36" s="29" t="s">
        <v>71</v>
      </c>
      <c r="D36" s="29" t="s">
        <v>38</v>
      </c>
      <c r="E36" s="29" t="s">
        <v>38</v>
      </c>
      <c r="F36" s="30" t="s">
        <v>72</v>
      </c>
      <c r="G36" s="31" t="s">
        <v>38</v>
      </c>
      <c r="H36" s="32"/>
      <c r="I36" s="33">
        <v>9926000</v>
      </c>
      <c r="J36" s="34">
        <v>-1745000</v>
      </c>
      <c r="K36" s="34">
        <v>0</v>
      </c>
      <c r="L36" s="34">
        <v>8181000</v>
      </c>
      <c r="M36" s="213">
        <v>7465303</v>
      </c>
      <c r="N36" s="79">
        <v>7465303</v>
      </c>
      <c r="O36" s="34">
        <v>0</v>
      </c>
      <c r="P36" s="34">
        <v>0</v>
      </c>
      <c r="Q36" s="213">
        <v>-715697</v>
      </c>
      <c r="R36" s="221">
        <f t="shared" si="0"/>
        <v>91.251717393961613</v>
      </c>
      <c r="S36" s="222">
        <f t="shared" si="1"/>
        <v>100</v>
      </c>
      <c r="T36" s="223">
        <f>IF(OR(N36="", N64="", N64=0), "", N36/N$64*100)</f>
        <v>4.9364281963205983</v>
      </c>
      <c r="U36" s="240">
        <v>0</v>
      </c>
      <c r="V36" s="213">
        <v>0</v>
      </c>
      <c r="W36" s="213">
        <v>0</v>
      </c>
      <c r="X36" s="213">
        <v>0</v>
      </c>
      <c r="Y36" s="241">
        <v>0</v>
      </c>
      <c r="Z36" s="84">
        <v>0</v>
      </c>
      <c r="AA36" s="241">
        <v>0</v>
      </c>
      <c r="AB36" s="241">
        <v>0</v>
      </c>
      <c r="AC36" s="221" t="str">
        <f t="shared" si="2"/>
        <v/>
      </c>
      <c r="AD36" s="222" t="str">
        <f t="shared" si="3"/>
        <v/>
      </c>
      <c r="AE36" s="223">
        <f>IF(OR(Z36="", Z64="", Z64=0), "", Z36/Z$64*100)</f>
        <v>0</v>
      </c>
      <c r="AF36" s="37">
        <v>7465303</v>
      </c>
      <c r="AG36" s="35" t="str">
        <f t="shared" si="4"/>
        <v>皆増</v>
      </c>
      <c r="AH36" s="36">
        <f t="shared" si="5"/>
        <v>4.9364281963205983</v>
      </c>
      <c r="AI36" s="38">
        <f t="shared" si="6"/>
        <v>7465303</v>
      </c>
      <c r="AJ36" s="254" t="s">
        <v>38</v>
      </c>
      <c r="AK36" s="255" t="s">
        <v>54</v>
      </c>
      <c r="AL36" s="256" t="s">
        <v>64</v>
      </c>
      <c r="AM36" s="256" t="s">
        <v>71</v>
      </c>
      <c r="AN36" s="256" t="s">
        <v>38</v>
      </c>
      <c r="AO36" s="256" t="s">
        <v>38</v>
      </c>
      <c r="AP36" s="257" t="s">
        <v>72</v>
      </c>
      <c r="AQ36" s="258" t="s">
        <v>38</v>
      </c>
      <c r="AR36" s="255" t="s">
        <v>54</v>
      </c>
      <c r="AS36" s="256" t="s">
        <v>64</v>
      </c>
      <c r="AT36" s="256" t="s">
        <v>71</v>
      </c>
      <c r="AU36" s="256" t="s">
        <v>38</v>
      </c>
      <c r="AV36" s="256" t="s">
        <v>38</v>
      </c>
      <c r="AW36" s="257" t="s">
        <v>72</v>
      </c>
      <c r="AX36" s="259" t="s">
        <v>38</v>
      </c>
      <c r="AY36" s="398"/>
      <c r="AZ36" s="398"/>
      <c r="BA36" s="398"/>
    </row>
    <row r="37" spans="1:53" ht="16.5" customHeight="1" x14ac:dyDescent="0.15">
      <c r="A37" s="39" t="s">
        <v>54</v>
      </c>
      <c r="B37" s="13" t="s">
        <v>64</v>
      </c>
      <c r="C37" s="13" t="s">
        <v>71</v>
      </c>
      <c r="D37" s="13" t="s">
        <v>40</v>
      </c>
      <c r="E37" s="13" t="s">
        <v>38</v>
      </c>
      <c r="F37" s="14" t="s">
        <v>72</v>
      </c>
      <c r="G37" s="23" t="s">
        <v>38</v>
      </c>
      <c r="H37" s="21"/>
      <c r="I37" s="15">
        <v>9926000</v>
      </c>
      <c r="J37" s="16">
        <v>-1745000</v>
      </c>
      <c r="K37" s="16">
        <v>0</v>
      </c>
      <c r="L37" s="16">
        <v>8181000</v>
      </c>
      <c r="M37" s="214">
        <v>7465303</v>
      </c>
      <c r="N37" s="80">
        <v>7465303</v>
      </c>
      <c r="O37" s="16">
        <v>0</v>
      </c>
      <c r="P37" s="16">
        <v>0</v>
      </c>
      <c r="Q37" s="214">
        <v>-715697</v>
      </c>
      <c r="R37" s="224">
        <f t="shared" si="0"/>
        <v>91.251717393961613</v>
      </c>
      <c r="S37" s="225">
        <f t="shared" si="1"/>
        <v>100</v>
      </c>
      <c r="T37" s="226">
        <f>IF(OR(N37="", N64="", N64=0), "", N37/N$64*100)</f>
        <v>4.9364281963205983</v>
      </c>
      <c r="U37" s="242">
        <v>0</v>
      </c>
      <c r="V37" s="214">
        <v>0</v>
      </c>
      <c r="W37" s="214">
        <v>0</v>
      </c>
      <c r="X37" s="214">
        <v>0</v>
      </c>
      <c r="Y37" s="243">
        <v>0</v>
      </c>
      <c r="Z37" s="85">
        <v>0</v>
      </c>
      <c r="AA37" s="243">
        <v>0</v>
      </c>
      <c r="AB37" s="243">
        <v>0</v>
      </c>
      <c r="AC37" s="224" t="str">
        <f t="shared" si="2"/>
        <v/>
      </c>
      <c r="AD37" s="225" t="str">
        <f t="shared" si="3"/>
        <v/>
      </c>
      <c r="AE37" s="226">
        <f>IF(OR(Z37="", Z64="", Z64=0), "", Z37/Z$64*100)</f>
        <v>0</v>
      </c>
      <c r="AF37" s="18">
        <v>7465303</v>
      </c>
      <c r="AG37" s="17" t="str">
        <f t="shared" si="4"/>
        <v>皆増</v>
      </c>
      <c r="AH37" s="20">
        <f t="shared" si="5"/>
        <v>4.9364281963205983</v>
      </c>
      <c r="AI37" s="24">
        <f t="shared" si="6"/>
        <v>7465303</v>
      </c>
      <c r="AJ37" s="260" t="s">
        <v>38</v>
      </c>
      <c r="AK37" s="261" t="s">
        <v>54</v>
      </c>
      <c r="AL37" s="262" t="s">
        <v>64</v>
      </c>
      <c r="AM37" s="262" t="s">
        <v>71</v>
      </c>
      <c r="AN37" s="262" t="s">
        <v>40</v>
      </c>
      <c r="AO37" s="262" t="s">
        <v>38</v>
      </c>
      <c r="AP37" s="263" t="s">
        <v>72</v>
      </c>
      <c r="AQ37" s="264" t="s">
        <v>38</v>
      </c>
      <c r="AR37" s="261" t="s">
        <v>54</v>
      </c>
      <c r="AS37" s="262" t="s">
        <v>64</v>
      </c>
      <c r="AT37" s="262" t="s">
        <v>71</v>
      </c>
      <c r="AU37" s="262" t="s">
        <v>40</v>
      </c>
      <c r="AV37" s="262" t="s">
        <v>38</v>
      </c>
      <c r="AW37" s="263" t="s">
        <v>72</v>
      </c>
      <c r="AX37" s="265" t="s">
        <v>38</v>
      </c>
      <c r="AY37" s="399"/>
      <c r="AZ37" s="399"/>
      <c r="BA37" s="399"/>
    </row>
    <row r="38" spans="1:53" s="115" customFormat="1" ht="16.5" customHeight="1" thickBot="1" x14ac:dyDescent="0.2">
      <c r="A38" s="116" t="s">
        <v>54</v>
      </c>
      <c r="B38" s="117" t="s">
        <v>64</v>
      </c>
      <c r="C38" s="117" t="s">
        <v>71</v>
      </c>
      <c r="D38" s="117" t="s">
        <v>40</v>
      </c>
      <c r="E38" s="117" t="s">
        <v>61</v>
      </c>
      <c r="F38" s="118" t="s">
        <v>72</v>
      </c>
      <c r="G38" s="119" t="s">
        <v>46</v>
      </c>
      <c r="H38" s="120" t="s">
        <v>139</v>
      </c>
      <c r="I38" s="121">
        <v>9926000</v>
      </c>
      <c r="J38" s="122">
        <v>-1745000</v>
      </c>
      <c r="K38" s="122">
        <v>0</v>
      </c>
      <c r="L38" s="122">
        <v>8181000</v>
      </c>
      <c r="M38" s="215">
        <v>7465303</v>
      </c>
      <c r="N38" s="123">
        <v>7465303</v>
      </c>
      <c r="O38" s="122">
        <v>0</v>
      </c>
      <c r="P38" s="122">
        <v>0</v>
      </c>
      <c r="Q38" s="215">
        <v>-715697</v>
      </c>
      <c r="R38" s="227">
        <f t="shared" si="0"/>
        <v>91.251717393961613</v>
      </c>
      <c r="S38" s="228">
        <f t="shared" si="1"/>
        <v>100</v>
      </c>
      <c r="T38" s="229">
        <f>IF(OR(N38="", N64="", N64=0), "", N38/N$64*100)</f>
        <v>4.9364281963205983</v>
      </c>
      <c r="U38" s="244">
        <v>0</v>
      </c>
      <c r="V38" s="215">
        <v>0</v>
      </c>
      <c r="W38" s="215">
        <v>0</v>
      </c>
      <c r="X38" s="215">
        <v>0</v>
      </c>
      <c r="Y38" s="245">
        <v>0</v>
      </c>
      <c r="Z38" s="126">
        <v>0</v>
      </c>
      <c r="AA38" s="245">
        <v>0</v>
      </c>
      <c r="AB38" s="245">
        <v>0</v>
      </c>
      <c r="AC38" s="227" t="str">
        <f t="shared" si="2"/>
        <v/>
      </c>
      <c r="AD38" s="228" t="str">
        <f t="shared" si="3"/>
        <v/>
      </c>
      <c r="AE38" s="229">
        <f>IF(OR(Z38="", Z64="", Z64=0), "", Z38/Z$64*100)</f>
        <v>0</v>
      </c>
      <c r="AF38" s="127">
        <v>7465303</v>
      </c>
      <c r="AG38" s="124" t="str">
        <f t="shared" si="4"/>
        <v>皆増</v>
      </c>
      <c r="AH38" s="125">
        <f t="shared" si="5"/>
        <v>4.9364281963205983</v>
      </c>
      <c r="AI38" s="128">
        <f t="shared" si="6"/>
        <v>7465303</v>
      </c>
      <c r="AJ38" s="266" t="s">
        <v>38</v>
      </c>
      <c r="AK38" s="267" t="s">
        <v>54</v>
      </c>
      <c r="AL38" s="268" t="s">
        <v>64</v>
      </c>
      <c r="AM38" s="268" t="s">
        <v>71</v>
      </c>
      <c r="AN38" s="268" t="s">
        <v>40</v>
      </c>
      <c r="AO38" s="268" t="s">
        <v>61</v>
      </c>
      <c r="AP38" s="269" t="s">
        <v>72</v>
      </c>
      <c r="AQ38" s="270" t="s">
        <v>46</v>
      </c>
      <c r="AR38" s="267" t="s">
        <v>54</v>
      </c>
      <c r="AS38" s="268" t="s">
        <v>64</v>
      </c>
      <c r="AT38" s="268" t="s">
        <v>71</v>
      </c>
      <c r="AU38" s="268" t="s">
        <v>40</v>
      </c>
      <c r="AV38" s="268" t="s">
        <v>61</v>
      </c>
      <c r="AW38" s="269" t="s">
        <v>72</v>
      </c>
      <c r="AX38" s="271" t="s">
        <v>46</v>
      </c>
      <c r="AY38" s="400"/>
      <c r="AZ38" s="400"/>
      <c r="BA38" s="400"/>
    </row>
    <row r="39" spans="1:53" ht="16.5" customHeight="1" x14ac:dyDescent="0.15">
      <c r="A39" s="28" t="s">
        <v>73</v>
      </c>
      <c r="B39" s="29" t="s">
        <v>38</v>
      </c>
      <c r="C39" s="29" t="s">
        <v>38</v>
      </c>
      <c r="D39" s="29" t="s">
        <v>38</v>
      </c>
      <c r="E39" s="29" t="s">
        <v>38</v>
      </c>
      <c r="F39" s="30" t="s">
        <v>74</v>
      </c>
      <c r="G39" s="31" t="s">
        <v>38</v>
      </c>
      <c r="H39" s="32"/>
      <c r="I39" s="33">
        <v>1597000</v>
      </c>
      <c r="J39" s="34">
        <v>0</v>
      </c>
      <c r="K39" s="34">
        <v>0</v>
      </c>
      <c r="L39" s="34">
        <v>1597000</v>
      </c>
      <c r="M39" s="213">
        <v>1597666</v>
      </c>
      <c r="N39" s="79">
        <v>1597666</v>
      </c>
      <c r="O39" s="34">
        <v>0</v>
      </c>
      <c r="P39" s="34">
        <v>0</v>
      </c>
      <c r="Q39" s="213">
        <v>666</v>
      </c>
      <c r="R39" s="221">
        <f t="shared" si="0"/>
        <v>100.04170319348779</v>
      </c>
      <c r="S39" s="222">
        <f t="shared" si="1"/>
        <v>100</v>
      </c>
      <c r="T39" s="223">
        <f>IF(OR(N39="", N64="", N64=0), "", N39/N$64*100)</f>
        <v>1.0564559121984392</v>
      </c>
      <c r="U39" s="240">
        <v>2558000</v>
      </c>
      <c r="V39" s="213">
        <v>0</v>
      </c>
      <c r="W39" s="213">
        <v>0</v>
      </c>
      <c r="X39" s="213">
        <v>2558000</v>
      </c>
      <c r="Y39" s="241">
        <v>2558599</v>
      </c>
      <c r="Z39" s="84">
        <v>2558599</v>
      </c>
      <c r="AA39" s="241">
        <v>0</v>
      </c>
      <c r="AB39" s="241">
        <v>0</v>
      </c>
      <c r="AC39" s="221">
        <f t="shared" si="2"/>
        <v>100.02341673182174</v>
      </c>
      <c r="AD39" s="222">
        <f t="shared" si="3"/>
        <v>100</v>
      </c>
      <c r="AE39" s="223">
        <f>IF(OR(Z39="", Z64="", Z64=0), "", Z39/Z$64*100)</f>
        <v>1.6517347915326668</v>
      </c>
      <c r="AF39" s="37">
        <v>-960933</v>
      </c>
      <c r="AG39" s="35">
        <f t="shared" si="4"/>
        <v>-37.556998967012802</v>
      </c>
      <c r="AH39" s="36">
        <f t="shared" si="5"/>
        <v>-0.59527887933422763</v>
      </c>
      <c r="AI39" s="38">
        <f t="shared" si="6"/>
        <v>-960933</v>
      </c>
      <c r="AJ39" s="254" t="s">
        <v>38</v>
      </c>
      <c r="AK39" s="255" t="s">
        <v>73</v>
      </c>
      <c r="AL39" s="256" t="s">
        <v>38</v>
      </c>
      <c r="AM39" s="256" t="s">
        <v>38</v>
      </c>
      <c r="AN39" s="256" t="s">
        <v>38</v>
      </c>
      <c r="AO39" s="256" t="s">
        <v>38</v>
      </c>
      <c r="AP39" s="257" t="s">
        <v>74</v>
      </c>
      <c r="AQ39" s="258" t="s">
        <v>38</v>
      </c>
      <c r="AR39" s="255" t="s">
        <v>73</v>
      </c>
      <c r="AS39" s="256" t="s">
        <v>38</v>
      </c>
      <c r="AT39" s="256" t="s">
        <v>38</v>
      </c>
      <c r="AU39" s="256" t="s">
        <v>38</v>
      </c>
      <c r="AV39" s="256" t="s">
        <v>38</v>
      </c>
      <c r="AW39" s="257" t="s">
        <v>74</v>
      </c>
      <c r="AX39" s="259" t="s">
        <v>38</v>
      </c>
      <c r="AY39" s="398"/>
      <c r="AZ39" s="398"/>
      <c r="BA39" s="398"/>
    </row>
    <row r="40" spans="1:53" ht="16.5" customHeight="1" x14ac:dyDescent="0.15">
      <c r="A40" s="39" t="s">
        <v>73</v>
      </c>
      <c r="B40" s="13" t="s">
        <v>40</v>
      </c>
      <c r="C40" s="13" t="s">
        <v>38</v>
      </c>
      <c r="D40" s="13" t="s">
        <v>38</v>
      </c>
      <c r="E40" s="13" t="s">
        <v>38</v>
      </c>
      <c r="F40" s="14" t="s">
        <v>75</v>
      </c>
      <c r="G40" s="23" t="s">
        <v>38</v>
      </c>
      <c r="H40" s="21"/>
      <c r="I40" s="15">
        <v>1597000</v>
      </c>
      <c r="J40" s="16">
        <v>0</v>
      </c>
      <c r="K40" s="16">
        <v>0</v>
      </c>
      <c r="L40" s="16">
        <v>1597000</v>
      </c>
      <c r="M40" s="214">
        <v>1597666</v>
      </c>
      <c r="N40" s="80">
        <v>1597666</v>
      </c>
      <c r="O40" s="16">
        <v>0</v>
      </c>
      <c r="P40" s="16">
        <v>0</v>
      </c>
      <c r="Q40" s="214">
        <v>666</v>
      </c>
      <c r="R40" s="224">
        <f t="shared" si="0"/>
        <v>100.04170319348779</v>
      </c>
      <c r="S40" s="225">
        <f t="shared" si="1"/>
        <v>100</v>
      </c>
      <c r="T40" s="226">
        <f>IF(OR(N40="", N64="", N64=0), "", N40/N$64*100)</f>
        <v>1.0564559121984392</v>
      </c>
      <c r="U40" s="242">
        <v>2558000</v>
      </c>
      <c r="V40" s="214">
        <v>0</v>
      </c>
      <c r="W40" s="214">
        <v>0</v>
      </c>
      <c r="X40" s="214">
        <v>2558000</v>
      </c>
      <c r="Y40" s="243">
        <v>2558599</v>
      </c>
      <c r="Z40" s="85">
        <v>2558599</v>
      </c>
      <c r="AA40" s="243">
        <v>0</v>
      </c>
      <c r="AB40" s="243">
        <v>0</v>
      </c>
      <c r="AC40" s="224">
        <f t="shared" si="2"/>
        <v>100.02341673182174</v>
      </c>
      <c r="AD40" s="225">
        <f t="shared" si="3"/>
        <v>100</v>
      </c>
      <c r="AE40" s="226">
        <f>IF(OR(Z40="", Z64="", Z64=0), "", Z40/Z$64*100)</f>
        <v>1.6517347915326668</v>
      </c>
      <c r="AF40" s="18">
        <v>-960933</v>
      </c>
      <c r="AG40" s="17">
        <f t="shared" si="4"/>
        <v>-37.556998967012802</v>
      </c>
      <c r="AH40" s="20">
        <f t="shared" si="5"/>
        <v>-0.59527887933422763</v>
      </c>
      <c r="AI40" s="24">
        <f t="shared" si="6"/>
        <v>-960933</v>
      </c>
      <c r="AJ40" s="260" t="s">
        <v>38</v>
      </c>
      <c r="AK40" s="261" t="s">
        <v>73</v>
      </c>
      <c r="AL40" s="262" t="s">
        <v>40</v>
      </c>
      <c r="AM40" s="262" t="s">
        <v>38</v>
      </c>
      <c r="AN40" s="262" t="s">
        <v>38</v>
      </c>
      <c r="AO40" s="262" t="s">
        <v>38</v>
      </c>
      <c r="AP40" s="263" t="s">
        <v>75</v>
      </c>
      <c r="AQ40" s="264" t="s">
        <v>38</v>
      </c>
      <c r="AR40" s="261" t="s">
        <v>73</v>
      </c>
      <c r="AS40" s="262" t="s">
        <v>40</v>
      </c>
      <c r="AT40" s="262" t="s">
        <v>38</v>
      </c>
      <c r="AU40" s="262" t="s">
        <v>38</v>
      </c>
      <c r="AV40" s="262" t="s">
        <v>38</v>
      </c>
      <c r="AW40" s="263" t="s">
        <v>75</v>
      </c>
      <c r="AX40" s="265" t="s">
        <v>38</v>
      </c>
      <c r="AY40" s="399"/>
      <c r="AZ40" s="399"/>
      <c r="BA40" s="399"/>
    </row>
    <row r="41" spans="1:53" ht="16.5" customHeight="1" x14ac:dyDescent="0.15">
      <c r="A41" s="39" t="s">
        <v>73</v>
      </c>
      <c r="B41" s="13" t="s">
        <v>40</v>
      </c>
      <c r="C41" s="13" t="s">
        <v>59</v>
      </c>
      <c r="D41" s="13" t="s">
        <v>38</v>
      </c>
      <c r="E41" s="13" t="s">
        <v>38</v>
      </c>
      <c r="F41" s="14" t="s">
        <v>76</v>
      </c>
      <c r="G41" s="23" t="s">
        <v>38</v>
      </c>
      <c r="H41" s="21"/>
      <c r="I41" s="15">
        <v>1597000</v>
      </c>
      <c r="J41" s="16">
        <v>0</v>
      </c>
      <c r="K41" s="16">
        <v>0</v>
      </c>
      <c r="L41" s="16">
        <v>1597000</v>
      </c>
      <c r="M41" s="214">
        <v>1597666</v>
      </c>
      <c r="N41" s="80">
        <v>1597666</v>
      </c>
      <c r="O41" s="16">
        <v>0</v>
      </c>
      <c r="P41" s="16">
        <v>0</v>
      </c>
      <c r="Q41" s="214">
        <v>666</v>
      </c>
      <c r="R41" s="224">
        <f t="shared" ref="R41:R64" si="7">IF(OR(N41="", L41="", L41=0), "", N41/L41*100)</f>
        <v>100.04170319348779</v>
      </c>
      <c r="S41" s="225">
        <f t="shared" ref="S41:S64" si="8">IF(OR(N41="", M41="", M41=0), "", N41/M41*100)</f>
        <v>100</v>
      </c>
      <c r="T41" s="226">
        <f>IF(OR(N41="", N64="", N64=0), "", N41/N$64*100)</f>
        <v>1.0564559121984392</v>
      </c>
      <c r="U41" s="242">
        <v>2558000</v>
      </c>
      <c r="V41" s="214">
        <v>0</v>
      </c>
      <c r="W41" s="214">
        <v>0</v>
      </c>
      <c r="X41" s="214">
        <v>2558000</v>
      </c>
      <c r="Y41" s="243">
        <v>2558599</v>
      </c>
      <c r="Z41" s="85">
        <v>2558599</v>
      </c>
      <c r="AA41" s="243">
        <v>0</v>
      </c>
      <c r="AB41" s="243">
        <v>0</v>
      </c>
      <c r="AC41" s="224">
        <f t="shared" ref="AC41:AC64" si="9">IF(OR(Z41="", X41="", X41=0), "", Z41/X41*100)</f>
        <v>100.02341673182174</v>
      </c>
      <c r="AD41" s="225">
        <f t="shared" ref="AD41:AD64" si="10">IF(OR(Z41="", Y41="", Y41=0), "", Z41/Y41*100)</f>
        <v>100</v>
      </c>
      <c r="AE41" s="226">
        <f>IF(OR(Z41="", Z64="", Z64=0), "", Z41/Z$64*100)</f>
        <v>1.6517347915326668</v>
      </c>
      <c r="AF41" s="18">
        <v>-960933</v>
      </c>
      <c r="AG41" s="17">
        <f t="shared" ref="AG41:AG64" si="11">IF(AF41=0, 0, IF(AND(OR(N41="", N41=0), Z41&lt;&gt;"", Z41&lt;&gt;0), "皆減", IF(AND(OR(Z41="", Z41=0), N41&lt;&gt;"", N41&lt;&gt;0), "皆増", AF41/Z41*100)))</f>
        <v>-37.556998967012802</v>
      </c>
      <c r="AH41" s="20">
        <f t="shared" ref="AH41:AH64" si="12">IF(T41="", IF(AE41="", "", 0-AE41), IF(AE41="", T41, T41-AE41))</f>
        <v>-0.59527887933422763</v>
      </c>
      <c r="AI41" s="24">
        <f t="shared" ref="AI41:AI64" si="13">N41-Z41</f>
        <v>-960933</v>
      </c>
      <c r="AJ41" s="260" t="s">
        <v>38</v>
      </c>
      <c r="AK41" s="261" t="s">
        <v>73</v>
      </c>
      <c r="AL41" s="262" t="s">
        <v>40</v>
      </c>
      <c r="AM41" s="262" t="s">
        <v>59</v>
      </c>
      <c r="AN41" s="262" t="s">
        <v>38</v>
      </c>
      <c r="AO41" s="262" t="s">
        <v>38</v>
      </c>
      <c r="AP41" s="263" t="s">
        <v>76</v>
      </c>
      <c r="AQ41" s="264" t="s">
        <v>38</v>
      </c>
      <c r="AR41" s="261" t="s">
        <v>73</v>
      </c>
      <c r="AS41" s="262" t="s">
        <v>40</v>
      </c>
      <c r="AT41" s="262" t="s">
        <v>59</v>
      </c>
      <c r="AU41" s="262" t="s">
        <v>38</v>
      </c>
      <c r="AV41" s="262" t="s">
        <v>38</v>
      </c>
      <c r="AW41" s="263" t="s">
        <v>76</v>
      </c>
      <c r="AX41" s="265" t="s">
        <v>38</v>
      </c>
      <c r="AY41" s="399"/>
      <c r="AZ41" s="399"/>
      <c r="BA41" s="399"/>
    </row>
    <row r="42" spans="1:53" ht="16.5" customHeight="1" x14ac:dyDescent="0.15">
      <c r="A42" s="39" t="s">
        <v>73</v>
      </c>
      <c r="B42" s="13" t="s">
        <v>40</v>
      </c>
      <c r="C42" s="13" t="s">
        <v>59</v>
      </c>
      <c r="D42" s="13" t="s">
        <v>40</v>
      </c>
      <c r="E42" s="13" t="s">
        <v>38</v>
      </c>
      <c r="F42" s="14" t="s">
        <v>76</v>
      </c>
      <c r="G42" s="23" t="s">
        <v>38</v>
      </c>
      <c r="H42" s="21"/>
      <c r="I42" s="15">
        <v>1597000</v>
      </c>
      <c r="J42" s="16">
        <v>0</v>
      </c>
      <c r="K42" s="16">
        <v>0</v>
      </c>
      <c r="L42" s="16">
        <v>1597000</v>
      </c>
      <c r="M42" s="214">
        <v>1597666</v>
      </c>
      <c r="N42" s="80">
        <v>1597666</v>
      </c>
      <c r="O42" s="16">
        <v>0</v>
      </c>
      <c r="P42" s="16">
        <v>0</v>
      </c>
      <c r="Q42" s="214">
        <v>666</v>
      </c>
      <c r="R42" s="224">
        <f t="shared" si="7"/>
        <v>100.04170319348779</v>
      </c>
      <c r="S42" s="225">
        <f t="shared" si="8"/>
        <v>100</v>
      </c>
      <c r="T42" s="226">
        <f>IF(OR(N42="", N64="", N64=0), "", N42/N$64*100)</f>
        <v>1.0564559121984392</v>
      </c>
      <c r="U42" s="242">
        <v>2558000</v>
      </c>
      <c r="V42" s="214">
        <v>0</v>
      </c>
      <c r="W42" s="214">
        <v>0</v>
      </c>
      <c r="X42" s="214">
        <v>2558000</v>
      </c>
      <c r="Y42" s="243">
        <v>2558599</v>
      </c>
      <c r="Z42" s="85">
        <v>2558599</v>
      </c>
      <c r="AA42" s="243">
        <v>0</v>
      </c>
      <c r="AB42" s="243">
        <v>0</v>
      </c>
      <c r="AC42" s="224">
        <f t="shared" si="9"/>
        <v>100.02341673182174</v>
      </c>
      <c r="AD42" s="225">
        <f t="shared" si="10"/>
        <v>100</v>
      </c>
      <c r="AE42" s="226">
        <f>IF(OR(Z42="", Z64="", Z64=0), "", Z42/Z$64*100)</f>
        <v>1.6517347915326668</v>
      </c>
      <c r="AF42" s="18">
        <v>-960933</v>
      </c>
      <c r="AG42" s="17">
        <f t="shared" si="11"/>
        <v>-37.556998967012802</v>
      </c>
      <c r="AH42" s="20">
        <f t="shared" si="12"/>
        <v>-0.59527887933422763</v>
      </c>
      <c r="AI42" s="24">
        <f t="shared" si="13"/>
        <v>-960933</v>
      </c>
      <c r="AJ42" s="260" t="s">
        <v>38</v>
      </c>
      <c r="AK42" s="261" t="s">
        <v>73</v>
      </c>
      <c r="AL42" s="262" t="s">
        <v>40</v>
      </c>
      <c r="AM42" s="262" t="s">
        <v>59</v>
      </c>
      <c r="AN42" s="262" t="s">
        <v>40</v>
      </c>
      <c r="AO42" s="262" t="s">
        <v>38</v>
      </c>
      <c r="AP42" s="263" t="s">
        <v>76</v>
      </c>
      <c r="AQ42" s="264" t="s">
        <v>38</v>
      </c>
      <c r="AR42" s="261" t="s">
        <v>73</v>
      </c>
      <c r="AS42" s="262" t="s">
        <v>40</v>
      </c>
      <c r="AT42" s="262" t="s">
        <v>59</v>
      </c>
      <c r="AU42" s="262" t="s">
        <v>40</v>
      </c>
      <c r="AV42" s="262" t="s">
        <v>38</v>
      </c>
      <c r="AW42" s="263" t="s">
        <v>76</v>
      </c>
      <c r="AX42" s="265" t="s">
        <v>38</v>
      </c>
      <c r="AY42" s="399"/>
      <c r="AZ42" s="399"/>
      <c r="BA42" s="399"/>
    </row>
    <row r="43" spans="1:53" s="115" customFormat="1" ht="16.5" customHeight="1" thickBot="1" x14ac:dyDescent="0.2">
      <c r="A43" s="116" t="s">
        <v>73</v>
      </c>
      <c r="B43" s="117" t="s">
        <v>40</v>
      </c>
      <c r="C43" s="117" t="s">
        <v>59</v>
      </c>
      <c r="D43" s="117" t="s">
        <v>40</v>
      </c>
      <c r="E43" s="117" t="s">
        <v>61</v>
      </c>
      <c r="F43" s="118" t="s">
        <v>76</v>
      </c>
      <c r="G43" s="119" t="s">
        <v>46</v>
      </c>
      <c r="H43" s="120"/>
      <c r="I43" s="121">
        <v>1597000</v>
      </c>
      <c r="J43" s="122">
        <v>0</v>
      </c>
      <c r="K43" s="122">
        <v>0</v>
      </c>
      <c r="L43" s="122">
        <v>1597000</v>
      </c>
      <c r="M43" s="215">
        <v>1597666</v>
      </c>
      <c r="N43" s="123">
        <v>1597666</v>
      </c>
      <c r="O43" s="122">
        <v>0</v>
      </c>
      <c r="P43" s="122">
        <v>0</v>
      </c>
      <c r="Q43" s="215">
        <v>666</v>
      </c>
      <c r="R43" s="227">
        <f t="shared" si="7"/>
        <v>100.04170319348779</v>
      </c>
      <c r="S43" s="228">
        <f t="shared" si="8"/>
        <v>100</v>
      </c>
      <c r="T43" s="229">
        <f>IF(OR(N43="", N64="", N64=0), "", N43/N$64*100)</f>
        <v>1.0564559121984392</v>
      </c>
      <c r="U43" s="244">
        <v>2558000</v>
      </c>
      <c r="V43" s="215">
        <v>0</v>
      </c>
      <c r="W43" s="215">
        <v>0</v>
      </c>
      <c r="X43" s="215">
        <v>2558000</v>
      </c>
      <c r="Y43" s="245">
        <v>2558599</v>
      </c>
      <c r="Z43" s="126">
        <v>2558599</v>
      </c>
      <c r="AA43" s="245">
        <v>0</v>
      </c>
      <c r="AB43" s="245">
        <v>0</v>
      </c>
      <c r="AC43" s="227">
        <f t="shared" si="9"/>
        <v>100.02341673182174</v>
      </c>
      <c r="AD43" s="228">
        <f t="shared" si="10"/>
        <v>100</v>
      </c>
      <c r="AE43" s="229">
        <f>IF(OR(Z43="", Z64="", Z64=0), "", Z43/Z$64*100)</f>
        <v>1.6517347915326668</v>
      </c>
      <c r="AF43" s="127">
        <v>-960933</v>
      </c>
      <c r="AG43" s="124">
        <f t="shared" si="11"/>
        <v>-37.556998967012802</v>
      </c>
      <c r="AH43" s="125">
        <f t="shared" si="12"/>
        <v>-0.59527887933422763</v>
      </c>
      <c r="AI43" s="128">
        <f t="shared" si="13"/>
        <v>-960933</v>
      </c>
      <c r="AJ43" s="266" t="s">
        <v>38</v>
      </c>
      <c r="AK43" s="267" t="s">
        <v>73</v>
      </c>
      <c r="AL43" s="268" t="s">
        <v>40</v>
      </c>
      <c r="AM43" s="268" t="s">
        <v>59</v>
      </c>
      <c r="AN43" s="268" t="s">
        <v>40</v>
      </c>
      <c r="AO43" s="268" t="s">
        <v>61</v>
      </c>
      <c r="AP43" s="269" t="s">
        <v>76</v>
      </c>
      <c r="AQ43" s="270" t="s">
        <v>46</v>
      </c>
      <c r="AR43" s="267" t="s">
        <v>73</v>
      </c>
      <c r="AS43" s="268" t="s">
        <v>40</v>
      </c>
      <c r="AT43" s="268" t="s">
        <v>59</v>
      </c>
      <c r="AU43" s="268" t="s">
        <v>40</v>
      </c>
      <c r="AV43" s="268" t="s">
        <v>61</v>
      </c>
      <c r="AW43" s="269" t="s">
        <v>76</v>
      </c>
      <c r="AX43" s="271" t="s">
        <v>46</v>
      </c>
      <c r="AY43" s="400"/>
      <c r="AZ43" s="400"/>
      <c r="BA43" s="400"/>
    </row>
    <row r="44" spans="1:53" ht="16.5" customHeight="1" x14ac:dyDescent="0.15">
      <c r="A44" s="28" t="s">
        <v>77</v>
      </c>
      <c r="B44" s="29" t="s">
        <v>38</v>
      </c>
      <c r="C44" s="29" t="s">
        <v>38</v>
      </c>
      <c r="D44" s="29" t="s">
        <v>38</v>
      </c>
      <c r="E44" s="29" t="s">
        <v>38</v>
      </c>
      <c r="F44" s="30" t="s">
        <v>78</v>
      </c>
      <c r="G44" s="31" t="s">
        <v>38</v>
      </c>
      <c r="H44" s="32"/>
      <c r="I44" s="33">
        <v>0</v>
      </c>
      <c r="J44" s="34">
        <v>0</v>
      </c>
      <c r="K44" s="34">
        <v>0</v>
      </c>
      <c r="L44" s="34">
        <v>0</v>
      </c>
      <c r="M44" s="213">
        <v>0</v>
      </c>
      <c r="N44" s="79">
        <v>0</v>
      </c>
      <c r="O44" s="34">
        <v>0</v>
      </c>
      <c r="P44" s="34">
        <v>0</v>
      </c>
      <c r="Q44" s="213">
        <v>0</v>
      </c>
      <c r="R44" s="221" t="str">
        <f t="shared" si="7"/>
        <v/>
      </c>
      <c r="S44" s="222" t="str">
        <f t="shared" si="8"/>
        <v/>
      </c>
      <c r="T44" s="223">
        <f>IF(OR(N44="", N64="", N64=0), "", N44/N$64*100)</f>
        <v>0</v>
      </c>
      <c r="U44" s="240">
        <v>0</v>
      </c>
      <c r="V44" s="213">
        <v>10000</v>
      </c>
      <c r="W44" s="213">
        <v>0</v>
      </c>
      <c r="X44" s="213">
        <v>10000</v>
      </c>
      <c r="Y44" s="241">
        <v>10000</v>
      </c>
      <c r="Z44" s="84">
        <v>10000</v>
      </c>
      <c r="AA44" s="241">
        <v>0</v>
      </c>
      <c r="AB44" s="241">
        <v>0</v>
      </c>
      <c r="AC44" s="221">
        <f t="shared" si="9"/>
        <v>100</v>
      </c>
      <c r="AD44" s="222">
        <f t="shared" si="10"/>
        <v>100</v>
      </c>
      <c r="AE44" s="223">
        <f>IF(OR(Z44="", Z64="", Z64=0), "", Z44/Z$64*100)</f>
        <v>6.4556219694163353E-3</v>
      </c>
      <c r="AF44" s="37">
        <v>-10000</v>
      </c>
      <c r="AG44" s="35" t="str">
        <f t="shared" si="11"/>
        <v>皆減</v>
      </c>
      <c r="AH44" s="36">
        <f t="shared" si="12"/>
        <v>-6.4556219694163353E-3</v>
      </c>
      <c r="AI44" s="38">
        <f t="shared" si="13"/>
        <v>-10000</v>
      </c>
      <c r="AJ44" s="254" t="s">
        <v>38</v>
      </c>
      <c r="AK44" s="255" t="s">
        <v>77</v>
      </c>
      <c r="AL44" s="256" t="s">
        <v>38</v>
      </c>
      <c r="AM44" s="256" t="s">
        <v>38</v>
      </c>
      <c r="AN44" s="256" t="s">
        <v>38</v>
      </c>
      <c r="AO44" s="256" t="s">
        <v>38</v>
      </c>
      <c r="AP44" s="257" t="s">
        <v>78</v>
      </c>
      <c r="AQ44" s="258" t="s">
        <v>38</v>
      </c>
      <c r="AR44" s="255" t="s">
        <v>77</v>
      </c>
      <c r="AS44" s="256" t="s">
        <v>38</v>
      </c>
      <c r="AT44" s="256" t="s">
        <v>38</v>
      </c>
      <c r="AU44" s="256" t="s">
        <v>38</v>
      </c>
      <c r="AV44" s="256" t="s">
        <v>38</v>
      </c>
      <c r="AW44" s="257" t="s">
        <v>78</v>
      </c>
      <c r="AX44" s="259" t="s">
        <v>38</v>
      </c>
      <c r="AY44" s="398"/>
      <c r="AZ44" s="398"/>
      <c r="BA44" s="398"/>
    </row>
    <row r="45" spans="1:53" ht="16.5" customHeight="1" x14ac:dyDescent="0.15">
      <c r="A45" s="39" t="s">
        <v>77</v>
      </c>
      <c r="B45" s="13" t="s">
        <v>40</v>
      </c>
      <c r="C45" s="13" t="s">
        <v>38</v>
      </c>
      <c r="D45" s="13" t="s">
        <v>38</v>
      </c>
      <c r="E45" s="13" t="s">
        <v>38</v>
      </c>
      <c r="F45" s="14" t="s">
        <v>78</v>
      </c>
      <c r="G45" s="23" t="s">
        <v>38</v>
      </c>
      <c r="H45" s="21"/>
      <c r="I45" s="15">
        <v>0</v>
      </c>
      <c r="J45" s="16">
        <v>0</v>
      </c>
      <c r="K45" s="16">
        <v>0</v>
      </c>
      <c r="L45" s="16">
        <v>0</v>
      </c>
      <c r="M45" s="214">
        <v>0</v>
      </c>
      <c r="N45" s="80">
        <v>0</v>
      </c>
      <c r="O45" s="16">
        <v>0</v>
      </c>
      <c r="P45" s="16">
        <v>0</v>
      </c>
      <c r="Q45" s="214">
        <v>0</v>
      </c>
      <c r="R45" s="224" t="str">
        <f t="shared" si="7"/>
        <v/>
      </c>
      <c r="S45" s="225" t="str">
        <f t="shared" si="8"/>
        <v/>
      </c>
      <c r="T45" s="226">
        <f>IF(OR(N45="", N64="", N64=0), "", N45/N$64*100)</f>
        <v>0</v>
      </c>
      <c r="U45" s="242">
        <v>0</v>
      </c>
      <c r="V45" s="214">
        <v>10000</v>
      </c>
      <c r="W45" s="214">
        <v>0</v>
      </c>
      <c r="X45" s="214">
        <v>10000</v>
      </c>
      <c r="Y45" s="243">
        <v>10000</v>
      </c>
      <c r="Z45" s="85">
        <v>10000</v>
      </c>
      <c r="AA45" s="243">
        <v>0</v>
      </c>
      <c r="AB45" s="243">
        <v>0</v>
      </c>
      <c r="AC45" s="224">
        <f t="shared" si="9"/>
        <v>100</v>
      </c>
      <c r="AD45" s="225">
        <f t="shared" si="10"/>
        <v>100</v>
      </c>
      <c r="AE45" s="226">
        <f>IF(OR(Z45="", Z64="", Z64=0), "", Z45/Z$64*100)</f>
        <v>6.4556219694163353E-3</v>
      </c>
      <c r="AF45" s="18">
        <v>-10000</v>
      </c>
      <c r="AG45" s="17" t="str">
        <f t="shared" si="11"/>
        <v>皆減</v>
      </c>
      <c r="AH45" s="20">
        <f t="shared" si="12"/>
        <v>-6.4556219694163353E-3</v>
      </c>
      <c r="AI45" s="24">
        <f t="shared" si="13"/>
        <v>-10000</v>
      </c>
      <c r="AJ45" s="260" t="s">
        <v>38</v>
      </c>
      <c r="AK45" s="261" t="s">
        <v>77</v>
      </c>
      <c r="AL45" s="262" t="s">
        <v>40</v>
      </c>
      <c r="AM45" s="262" t="s">
        <v>38</v>
      </c>
      <c r="AN45" s="262" t="s">
        <v>38</v>
      </c>
      <c r="AO45" s="262" t="s">
        <v>38</v>
      </c>
      <c r="AP45" s="263" t="s">
        <v>78</v>
      </c>
      <c r="AQ45" s="264" t="s">
        <v>38</v>
      </c>
      <c r="AR45" s="261" t="s">
        <v>77</v>
      </c>
      <c r="AS45" s="262" t="s">
        <v>40</v>
      </c>
      <c r="AT45" s="262" t="s">
        <v>38</v>
      </c>
      <c r="AU45" s="262" t="s">
        <v>38</v>
      </c>
      <c r="AV45" s="262" t="s">
        <v>38</v>
      </c>
      <c r="AW45" s="263" t="s">
        <v>78</v>
      </c>
      <c r="AX45" s="265" t="s">
        <v>38</v>
      </c>
      <c r="AY45" s="399"/>
      <c r="AZ45" s="399"/>
      <c r="BA45" s="399"/>
    </row>
    <row r="46" spans="1:53" ht="16.5" customHeight="1" x14ac:dyDescent="0.15">
      <c r="A46" s="39" t="s">
        <v>77</v>
      </c>
      <c r="B46" s="13" t="s">
        <v>40</v>
      </c>
      <c r="C46" s="13" t="s">
        <v>62</v>
      </c>
      <c r="D46" s="13" t="s">
        <v>38</v>
      </c>
      <c r="E46" s="13" t="s">
        <v>38</v>
      </c>
      <c r="F46" s="14" t="s">
        <v>79</v>
      </c>
      <c r="G46" s="23" t="s">
        <v>38</v>
      </c>
      <c r="H46" s="21"/>
      <c r="I46" s="15">
        <v>0</v>
      </c>
      <c r="J46" s="16">
        <v>0</v>
      </c>
      <c r="K46" s="16">
        <v>0</v>
      </c>
      <c r="L46" s="16">
        <v>0</v>
      </c>
      <c r="M46" s="214">
        <v>0</v>
      </c>
      <c r="N46" s="80">
        <v>0</v>
      </c>
      <c r="O46" s="16">
        <v>0</v>
      </c>
      <c r="P46" s="16">
        <v>0</v>
      </c>
      <c r="Q46" s="214">
        <v>0</v>
      </c>
      <c r="R46" s="224" t="str">
        <f t="shared" si="7"/>
        <v/>
      </c>
      <c r="S46" s="225" t="str">
        <f t="shared" si="8"/>
        <v/>
      </c>
      <c r="T46" s="226">
        <f>IF(OR(N46="", N64="", N64=0), "", N46/N$64*100)</f>
        <v>0</v>
      </c>
      <c r="U46" s="242">
        <v>0</v>
      </c>
      <c r="V46" s="214">
        <v>10000</v>
      </c>
      <c r="W46" s="214">
        <v>0</v>
      </c>
      <c r="X46" s="214">
        <v>10000</v>
      </c>
      <c r="Y46" s="243">
        <v>10000</v>
      </c>
      <c r="Z46" s="85">
        <v>10000</v>
      </c>
      <c r="AA46" s="243">
        <v>0</v>
      </c>
      <c r="AB46" s="243">
        <v>0</v>
      </c>
      <c r="AC46" s="224">
        <f t="shared" si="9"/>
        <v>100</v>
      </c>
      <c r="AD46" s="225">
        <f t="shared" si="10"/>
        <v>100</v>
      </c>
      <c r="AE46" s="226">
        <f>IF(OR(Z46="", Z64="", Z64=0), "", Z46/Z$64*100)</f>
        <v>6.4556219694163353E-3</v>
      </c>
      <c r="AF46" s="18">
        <v>-10000</v>
      </c>
      <c r="AG46" s="17" t="str">
        <f t="shared" si="11"/>
        <v>皆減</v>
      </c>
      <c r="AH46" s="20">
        <f t="shared" si="12"/>
        <v>-6.4556219694163353E-3</v>
      </c>
      <c r="AI46" s="24">
        <f t="shared" si="13"/>
        <v>-10000</v>
      </c>
      <c r="AJ46" s="260" t="s">
        <v>38</v>
      </c>
      <c r="AK46" s="261" t="s">
        <v>77</v>
      </c>
      <c r="AL46" s="262" t="s">
        <v>40</v>
      </c>
      <c r="AM46" s="262" t="s">
        <v>62</v>
      </c>
      <c r="AN46" s="262" t="s">
        <v>38</v>
      </c>
      <c r="AO46" s="262" t="s">
        <v>38</v>
      </c>
      <c r="AP46" s="263" t="s">
        <v>79</v>
      </c>
      <c r="AQ46" s="264" t="s">
        <v>38</v>
      </c>
      <c r="AR46" s="261" t="s">
        <v>77</v>
      </c>
      <c r="AS46" s="262" t="s">
        <v>40</v>
      </c>
      <c r="AT46" s="262" t="s">
        <v>62</v>
      </c>
      <c r="AU46" s="262" t="s">
        <v>38</v>
      </c>
      <c r="AV46" s="262" t="s">
        <v>38</v>
      </c>
      <c r="AW46" s="263" t="s">
        <v>79</v>
      </c>
      <c r="AX46" s="265" t="s">
        <v>38</v>
      </c>
      <c r="AY46" s="399"/>
      <c r="AZ46" s="399"/>
      <c r="BA46" s="399"/>
    </row>
    <row r="47" spans="1:53" ht="16.5" customHeight="1" x14ac:dyDescent="0.15">
      <c r="A47" s="39" t="s">
        <v>77</v>
      </c>
      <c r="B47" s="13" t="s">
        <v>40</v>
      </c>
      <c r="C47" s="13" t="s">
        <v>62</v>
      </c>
      <c r="D47" s="13" t="s">
        <v>40</v>
      </c>
      <c r="E47" s="13" t="s">
        <v>38</v>
      </c>
      <c r="F47" s="14" t="s">
        <v>80</v>
      </c>
      <c r="G47" s="23" t="s">
        <v>38</v>
      </c>
      <c r="H47" s="21"/>
      <c r="I47" s="15">
        <v>0</v>
      </c>
      <c r="J47" s="16">
        <v>0</v>
      </c>
      <c r="K47" s="16">
        <v>0</v>
      </c>
      <c r="L47" s="16">
        <v>0</v>
      </c>
      <c r="M47" s="214">
        <v>0</v>
      </c>
      <c r="N47" s="80">
        <v>0</v>
      </c>
      <c r="O47" s="16">
        <v>0</v>
      </c>
      <c r="P47" s="16">
        <v>0</v>
      </c>
      <c r="Q47" s="214">
        <v>0</v>
      </c>
      <c r="R47" s="224" t="str">
        <f t="shared" si="7"/>
        <v/>
      </c>
      <c r="S47" s="225" t="str">
        <f t="shared" si="8"/>
        <v/>
      </c>
      <c r="T47" s="226">
        <f>IF(OR(N47="", N64="", N64=0), "", N47/N$64*100)</f>
        <v>0</v>
      </c>
      <c r="U47" s="242">
        <v>0</v>
      </c>
      <c r="V47" s="214">
        <v>10000</v>
      </c>
      <c r="W47" s="214">
        <v>0</v>
      </c>
      <c r="X47" s="214">
        <v>10000</v>
      </c>
      <c r="Y47" s="243">
        <v>10000</v>
      </c>
      <c r="Z47" s="85">
        <v>10000</v>
      </c>
      <c r="AA47" s="243">
        <v>0</v>
      </c>
      <c r="AB47" s="243">
        <v>0</v>
      </c>
      <c r="AC47" s="224">
        <f t="shared" si="9"/>
        <v>100</v>
      </c>
      <c r="AD47" s="225">
        <f t="shared" si="10"/>
        <v>100</v>
      </c>
      <c r="AE47" s="226">
        <f>IF(OR(Z47="", Z64="", Z64=0), "", Z47/Z$64*100)</f>
        <v>6.4556219694163353E-3</v>
      </c>
      <c r="AF47" s="18">
        <v>-10000</v>
      </c>
      <c r="AG47" s="17" t="str">
        <f t="shared" si="11"/>
        <v>皆減</v>
      </c>
      <c r="AH47" s="20">
        <f t="shared" si="12"/>
        <v>-6.4556219694163353E-3</v>
      </c>
      <c r="AI47" s="24">
        <f t="shared" si="13"/>
        <v>-10000</v>
      </c>
      <c r="AJ47" s="260" t="s">
        <v>38</v>
      </c>
      <c r="AK47" s="261" t="s">
        <v>77</v>
      </c>
      <c r="AL47" s="262" t="s">
        <v>40</v>
      </c>
      <c r="AM47" s="262" t="s">
        <v>62</v>
      </c>
      <c r="AN47" s="262" t="s">
        <v>40</v>
      </c>
      <c r="AO47" s="262" t="s">
        <v>38</v>
      </c>
      <c r="AP47" s="263" t="s">
        <v>80</v>
      </c>
      <c r="AQ47" s="264" t="s">
        <v>38</v>
      </c>
      <c r="AR47" s="261" t="s">
        <v>77</v>
      </c>
      <c r="AS47" s="262" t="s">
        <v>40</v>
      </c>
      <c r="AT47" s="262" t="s">
        <v>62</v>
      </c>
      <c r="AU47" s="262" t="s">
        <v>40</v>
      </c>
      <c r="AV47" s="262" t="s">
        <v>38</v>
      </c>
      <c r="AW47" s="263" t="s">
        <v>80</v>
      </c>
      <c r="AX47" s="265" t="s">
        <v>38</v>
      </c>
      <c r="AY47" s="399"/>
      <c r="AZ47" s="399"/>
      <c r="BA47" s="399"/>
    </row>
    <row r="48" spans="1:53" s="115" customFormat="1" ht="16.5" customHeight="1" thickBot="1" x14ac:dyDescent="0.2">
      <c r="A48" s="116" t="s">
        <v>77</v>
      </c>
      <c r="B48" s="117" t="s">
        <v>40</v>
      </c>
      <c r="C48" s="117" t="s">
        <v>62</v>
      </c>
      <c r="D48" s="117" t="s">
        <v>40</v>
      </c>
      <c r="E48" s="117" t="s">
        <v>61</v>
      </c>
      <c r="F48" s="118" t="s">
        <v>81</v>
      </c>
      <c r="G48" s="119" t="s">
        <v>46</v>
      </c>
      <c r="H48" s="120"/>
      <c r="I48" s="121">
        <v>0</v>
      </c>
      <c r="J48" s="122">
        <v>0</v>
      </c>
      <c r="K48" s="122">
        <v>0</v>
      </c>
      <c r="L48" s="122">
        <v>0</v>
      </c>
      <c r="M48" s="215">
        <v>0</v>
      </c>
      <c r="N48" s="123">
        <v>0</v>
      </c>
      <c r="O48" s="122">
        <v>0</v>
      </c>
      <c r="P48" s="122">
        <v>0</v>
      </c>
      <c r="Q48" s="215">
        <v>0</v>
      </c>
      <c r="R48" s="227" t="str">
        <f t="shared" si="7"/>
        <v/>
      </c>
      <c r="S48" s="228" t="str">
        <f t="shared" si="8"/>
        <v/>
      </c>
      <c r="T48" s="229">
        <f>IF(OR(N48="", N64="", N64=0), "", N48/N$64*100)</f>
        <v>0</v>
      </c>
      <c r="U48" s="244">
        <v>0</v>
      </c>
      <c r="V48" s="215">
        <v>10000</v>
      </c>
      <c r="W48" s="215">
        <v>0</v>
      </c>
      <c r="X48" s="215">
        <v>10000</v>
      </c>
      <c r="Y48" s="245">
        <v>10000</v>
      </c>
      <c r="Z48" s="126">
        <v>10000</v>
      </c>
      <c r="AA48" s="245">
        <v>0</v>
      </c>
      <c r="AB48" s="245">
        <v>0</v>
      </c>
      <c r="AC48" s="227">
        <f t="shared" si="9"/>
        <v>100</v>
      </c>
      <c r="AD48" s="228">
        <f t="shared" si="10"/>
        <v>100</v>
      </c>
      <c r="AE48" s="229">
        <f>IF(OR(Z48="", Z64="", Z64=0), "", Z48/Z$64*100)</f>
        <v>6.4556219694163353E-3</v>
      </c>
      <c r="AF48" s="127">
        <v>-10000</v>
      </c>
      <c r="AG48" s="124" t="str">
        <f t="shared" si="11"/>
        <v>皆減</v>
      </c>
      <c r="AH48" s="125">
        <f t="shared" si="12"/>
        <v>-6.4556219694163353E-3</v>
      </c>
      <c r="AI48" s="128">
        <f t="shared" si="13"/>
        <v>-10000</v>
      </c>
      <c r="AJ48" s="266" t="s">
        <v>38</v>
      </c>
      <c r="AK48" s="267" t="s">
        <v>77</v>
      </c>
      <c r="AL48" s="268" t="s">
        <v>40</v>
      </c>
      <c r="AM48" s="268" t="s">
        <v>62</v>
      </c>
      <c r="AN48" s="268" t="s">
        <v>40</v>
      </c>
      <c r="AO48" s="268" t="s">
        <v>61</v>
      </c>
      <c r="AP48" s="269" t="s">
        <v>81</v>
      </c>
      <c r="AQ48" s="270" t="s">
        <v>46</v>
      </c>
      <c r="AR48" s="267" t="s">
        <v>77</v>
      </c>
      <c r="AS48" s="268" t="s">
        <v>40</v>
      </c>
      <c r="AT48" s="268" t="s">
        <v>62</v>
      </c>
      <c r="AU48" s="268" t="s">
        <v>40</v>
      </c>
      <c r="AV48" s="268" t="s">
        <v>61</v>
      </c>
      <c r="AW48" s="269" t="s">
        <v>81</v>
      </c>
      <c r="AX48" s="271" t="s">
        <v>46</v>
      </c>
      <c r="AY48" s="400"/>
      <c r="AZ48" s="400"/>
      <c r="BA48" s="400"/>
    </row>
    <row r="49" spans="1:53" ht="16.5" customHeight="1" x14ac:dyDescent="0.15">
      <c r="A49" s="28" t="s">
        <v>82</v>
      </c>
      <c r="B49" s="29" t="s">
        <v>38</v>
      </c>
      <c r="C49" s="29" t="s">
        <v>38</v>
      </c>
      <c r="D49" s="29" t="s">
        <v>38</v>
      </c>
      <c r="E49" s="29" t="s">
        <v>38</v>
      </c>
      <c r="F49" s="30" t="s">
        <v>83</v>
      </c>
      <c r="G49" s="31" t="s">
        <v>38</v>
      </c>
      <c r="H49" s="32"/>
      <c r="I49" s="33">
        <v>2203000</v>
      </c>
      <c r="J49" s="34">
        <v>-250000</v>
      </c>
      <c r="K49" s="34">
        <v>0</v>
      </c>
      <c r="L49" s="34">
        <v>1953000</v>
      </c>
      <c r="M49" s="213">
        <v>1823794</v>
      </c>
      <c r="N49" s="79">
        <v>1823794</v>
      </c>
      <c r="O49" s="34">
        <v>0</v>
      </c>
      <c r="P49" s="34">
        <v>0</v>
      </c>
      <c r="Q49" s="213">
        <v>-129206</v>
      </c>
      <c r="R49" s="221">
        <f t="shared" si="7"/>
        <v>93.384229390681</v>
      </c>
      <c r="S49" s="222">
        <f t="shared" si="8"/>
        <v>100</v>
      </c>
      <c r="T49" s="223">
        <f>IF(OR(N49="", N64="", N64=0), "", N49/N$64*100)</f>
        <v>1.2059829488341369</v>
      </c>
      <c r="U49" s="240">
        <v>2421000</v>
      </c>
      <c r="V49" s="213">
        <v>-680000</v>
      </c>
      <c r="W49" s="213">
        <v>0</v>
      </c>
      <c r="X49" s="213">
        <v>1741000</v>
      </c>
      <c r="Y49" s="241">
        <v>1432754</v>
      </c>
      <c r="Z49" s="84">
        <v>1432754</v>
      </c>
      <c r="AA49" s="241">
        <v>0</v>
      </c>
      <c r="AB49" s="241">
        <v>0</v>
      </c>
      <c r="AC49" s="221">
        <f t="shared" si="9"/>
        <v>82.294887995404935</v>
      </c>
      <c r="AD49" s="222">
        <f t="shared" si="10"/>
        <v>100</v>
      </c>
      <c r="AE49" s="223">
        <f>IF(OR(Z49="", Z64="", Z64=0), "", Z49/Z$64*100)</f>
        <v>0.92493181991691342</v>
      </c>
      <c r="AF49" s="37">
        <v>391040</v>
      </c>
      <c r="AG49" s="35">
        <f t="shared" si="11"/>
        <v>27.29289187117956</v>
      </c>
      <c r="AH49" s="36">
        <f t="shared" si="12"/>
        <v>0.2810511289172235</v>
      </c>
      <c r="AI49" s="38">
        <f t="shared" si="13"/>
        <v>391040</v>
      </c>
      <c r="AJ49" s="254" t="s">
        <v>38</v>
      </c>
      <c r="AK49" s="255" t="s">
        <v>82</v>
      </c>
      <c r="AL49" s="256" t="s">
        <v>38</v>
      </c>
      <c r="AM49" s="256" t="s">
        <v>38</v>
      </c>
      <c r="AN49" s="256" t="s">
        <v>38</v>
      </c>
      <c r="AO49" s="256" t="s">
        <v>38</v>
      </c>
      <c r="AP49" s="257" t="s">
        <v>83</v>
      </c>
      <c r="AQ49" s="258" t="s">
        <v>38</v>
      </c>
      <c r="AR49" s="255" t="s">
        <v>82</v>
      </c>
      <c r="AS49" s="256" t="s">
        <v>38</v>
      </c>
      <c r="AT49" s="256" t="s">
        <v>38</v>
      </c>
      <c r="AU49" s="256" t="s">
        <v>38</v>
      </c>
      <c r="AV49" s="256" t="s">
        <v>38</v>
      </c>
      <c r="AW49" s="257" t="s">
        <v>83</v>
      </c>
      <c r="AX49" s="259" t="s">
        <v>38</v>
      </c>
      <c r="AY49" s="398"/>
      <c r="AZ49" s="398"/>
      <c r="BA49" s="398"/>
    </row>
    <row r="50" spans="1:53" ht="16.5" customHeight="1" x14ac:dyDescent="0.15">
      <c r="A50" s="39" t="s">
        <v>82</v>
      </c>
      <c r="B50" s="13" t="s">
        <v>59</v>
      </c>
      <c r="C50" s="13" t="s">
        <v>38</v>
      </c>
      <c r="D50" s="13" t="s">
        <v>38</v>
      </c>
      <c r="E50" s="13" t="s">
        <v>38</v>
      </c>
      <c r="F50" s="14" t="s">
        <v>84</v>
      </c>
      <c r="G50" s="23" t="s">
        <v>38</v>
      </c>
      <c r="H50" s="21"/>
      <c r="I50" s="15">
        <v>2203000</v>
      </c>
      <c r="J50" s="16">
        <v>-250000</v>
      </c>
      <c r="K50" s="16">
        <v>0</v>
      </c>
      <c r="L50" s="16">
        <v>1953000</v>
      </c>
      <c r="M50" s="214">
        <v>1823794</v>
      </c>
      <c r="N50" s="80">
        <v>1823794</v>
      </c>
      <c r="O50" s="16">
        <v>0</v>
      </c>
      <c r="P50" s="16">
        <v>0</v>
      </c>
      <c r="Q50" s="214">
        <v>-129206</v>
      </c>
      <c r="R50" s="224">
        <f t="shared" si="7"/>
        <v>93.384229390681</v>
      </c>
      <c r="S50" s="225">
        <f t="shared" si="8"/>
        <v>100</v>
      </c>
      <c r="T50" s="226">
        <f>IF(OR(N50="", N64="", N64=0), "", N50/N$64*100)</f>
        <v>1.2059829488341369</v>
      </c>
      <c r="U50" s="242">
        <v>2421000</v>
      </c>
      <c r="V50" s="214">
        <v>-680000</v>
      </c>
      <c r="W50" s="214">
        <v>0</v>
      </c>
      <c r="X50" s="214">
        <v>1741000</v>
      </c>
      <c r="Y50" s="243">
        <v>1432754</v>
      </c>
      <c r="Z50" s="85">
        <v>1432754</v>
      </c>
      <c r="AA50" s="243">
        <v>0</v>
      </c>
      <c r="AB50" s="243">
        <v>0</v>
      </c>
      <c r="AC50" s="224">
        <f t="shared" si="9"/>
        <v>82.294887995404935</v>
      </c>
      <c r="AD50" s="225">
        <f t="shared" si="10"/>
        <v>100</v>
      </c>
      <c r="AE50" s="226">
        <f>IF(OR(Z50="", Z64="", Z64=0), "", Z50/Z$64*100)</f>
        <v>0.92493181991691342</v>
      </c>
      <c r="AF50" s="18">
        <v>391040</v>
      </c>
      <c r="AG50" s="17">
        <f t="shared" si="11"/>
        <v>27.29289187117956</v>
      </c>
      <c r="AH50" s="20">
        <f t="shared" si="12"/>
        <v>0.2810511289172235</v>
      </c>
      <c r="AI50" s="24">
        <f t="shared" si="13"/>
        <v>391040</v>
      </c>
      <c r="AJ50" s="260" t="s">
        <v>38</v>
      </c>
      <c r="AK50" s="261" t="s">
        <v>82</v>
      </c>
      <c r="AL50" s="262" t="s">
        <v>59</v>
      </c>
      <c r="AM50" s="262" t="s">
        <v>38</v>
      </c>
      <c r="AN50" s="262" t="s">
        <v>38</v>
      </c>
      <c r="AO50" s="262" t="s">
        <v>38</v>
      </c>
      <c r="AP50" s="263" t="s">
        <v>84</v>
      </c>
      <c r="AQ50" s="264" t="s">
        <v>38</v>
      </c>
      <c r="AR50" s="261" t="s">
        <v>82</v>
      </c>
      <c r="AS50" s="262" t="s">
        <v>59</v>
      </c>
      <c r="AT50" s="262" t="s">
        <v>38</v>
      </c>
      <c r="AU50" s="262" t="s">
        <v>38</v>
      </c>
      <c r="AV50" s="262" t="s">
        <v>38</v>
      </c>
      <c r="AW50" s="263" t="s">
        <v>84</v>
      </c>
      <c r="AX50" s="265" t="s">
        <v>38</v>
      </c>
      <c r="AY50" s="399"/>
      <c r="AZ50" s="399"/>
      <c r="BA50" s="399"/>
    </row>
    <row r="51" spans="1:53" ht="16.5" customHeight="1" x14ac:dyDescent="0.15">
      <c r="A51" s="39" t="s">
        <v>82</v>
      </c>
      <c r="B51" s="13" t="s">
        <v>59</v>
      </c>
      <c r="C51" s="13" t="s">
        <v>40</v>
      </c>
      <c r="D51" s="13" t="s">
        <v>38</v>
      </c>
      <c r="E51" s="13" t="s">
        <v>38</v>
      </c>
      <c r="F51" s="14" t="s">
        <v>84</v>
      </c>
      <c r="G51" s="23" t="s">
        <v>38</v>
      </c>
      <c r="H51" s="21"/>
      <c r="I51" s="15">
        <v>2203000</v>
      </c>
      <c r="J51" s="16">
        <v>-250000</v>
      </c>
      <c r="K51" s="16">
        <v>0</v>
      </c>
      <c r="L51" s="16">
        <v>1953000</v>
      </c>
      <c r="M51" s="214">
        <v>1823794</v>
      </c>
      <c r="N51" s="80">
        <v>1823794</v>
      </c>
      <c r="O51" s="16">
        <v>0</v>
      </c>
      <c r="P51" s="16">
        <v>0</v>
      </c>
      <c r="Q51" s="214">
        <v>-129206</v>
      </c>
      <c r="R51" s="224">
        <f t="shared" si="7"/>
        <v>93.384229390681</v>
      </c>
      <c r="S51" s="225">
        <f t="shared" si="8"/>
        <v>100</v>
      </c>
      <c r="T51" s="226">
        <f>IF(OR(N51="", N64="", N64=0), "", N51/N$64*100)</f>
        <v>1.2059829488341369</v>
      </c>
      <c r="U51" s="242">
        <v>2421000</v>
      </c>
      <c r="V51" s="214">
        <v>-680000</v>
      </c>
      <c r="W51" s="214">
        <v>0</v>
      </c>
      <c r="X51" s="214">
        <v>1741000</v>
      </c>
      <c r="Y51" s="243">
        <v>1432754</v>
      </c>
      <c r="Z51" s="85">
        <v>1432754</v>
      </c>
      <c r="AA51" s="243">
        <v>0</v>
      </c>
      <c r="AB51" s="243">
        <v>0</v>
      </c>
      <c r="AC51" s="224">
        <f t="shared" si="9"/>
        <v>82.294887995404935</v>
      </c>
      <c r="AD51" s="225">
        <f t="shared" si="10"/>
        <v>100</v>
      </c>
      <c r="AE51" s="226">
        <f>IF(OR(Z51="", Z64="", Z64=0), "", Z51/Z$64*100)</f>
        <v>0.92493181991691342</v>
      </c>
      <c r="AF51" s="18">
        <v>391040</v>
      </c>
      <c r="AG51" s="17">
        <f t="shared" si="11"/>
        <v>27.29289187117956</v>
      </c>
      <c r="AH51" s="20">
        <f t="shared" si="12"/>
        <v>0.2810511289172235</v>
      </c>
      <c r="AI51" s="24">
        <f t="shared" si="13"/>
        <v>391040</v>
      </c>
      <c r="AJ51" s="260" t="s">
        <v>38</v>
      </c>
      <c r="AK51" s="261" t="s">
        <v>82</v>
      </c>
      <c r="AL51" s="262" t="s">
        <v>59</v>
      </c>
      <c r="AM51" s="262" t="s">
        <v>40</v>
      </c>
      <c r="AN51" s="262" t="s">
        <v>38</v>
      </c>
      <c r="AO51" s="262" t="s">
        <v>38</v>
      </c>
      <c r="AP51" s="263" t="s">
        <v>84</v>
      </c>
      <c r="AQ51" s="264" t="s">
        <v>38</v>
      </c>
      <c r="AR51" s="261" t="s">
        <v>82</v>
      </c>
      <c r="AS51" s="262" t="s">
        <v>59</v>
      </c>
      <c r="AT51" s="262" t="s">
        <v>40</v>
      </c>
      <c r="AU51" s="262" t="s">
        <v>38</v>
      </c>
      <c r="AV51" s="262" t="s">
        <v>38</v>
      </c>
      <c r="AW51" s="263" t="s">
        <v>84</v>
      </c>
      <c r="AX51" s="265" t="s">
        <v>38</v>
      </c>
      <c r="AY51" s="399"/>
      <c r="AZ51" s="399"/>
      <c r="BA51" s="399"/>
    </row>
    <row r="52" spans="1:53" ht="16.5" customHeight="1" thickBot="1" x14ac:dyDescent="0.2">
      <c r="A52" s="40" t="s">
        <v>82</v>
      </c>
      <c r="B52" s="41" t="s">
        <v>59</v>
      </c>
      <c r="C52" s="41" t="s">
        <v>40</v>
      </c>
      <c r="D52" s="41" t="s">
        <v>40</v>
      </c>
      <c r="E52" s="41" t="s">
        <v>38</v>
      </c>
      <c r="F52" s="42" t="s">
        <v>84</v>
      </c>
      <c r="G52" s="43" t="s">
        <v>38</v>
      </c>
      <c r="H52" s="44"/>
      <c r="I52" s="145">
        <v>2203000</v>
      </c>
      <c r="J52" s="146">
        <v>-250000</v>
      </c>
      <c r="K52" s="146">
        <v>0</v>
      </c>
      <c r="L52" s="146">
        <v>1953000</v>
      </c>
      <c r="M52" s="215">
        <v>1823794</v>
      </c>
      <c r="N52" s="147">
        <v>1823794</v>
      </c>
      <c r="O52" s="146">
        <v>0</v>
      </c>
      <c r="P52" s="146">
        <v>0</v>
      </c>
      <c r="Q52" s="215">
        <v>-129206</v>
      </c>
      <c r="R52" s="227">
        <f t="shared" si="7"/>
        <v>93.384229390681</v>
      </c>
      <c r="S52" s="228">
        <f t="shared" si="8"/>
        <v>100</v>
      </c>
      <c r="T52" s="229">
        <f>IF(OR(N52="", N64="", N64=0), "", N52/N$64*100)</f>
        <v>1.2059829488341369</v>
      </c>
      <c r="U52" s="244">
        <v>2421000</v>
      </c>
      <c r="V52" s="215">
        <v>-680000</v>
      </c>
      <c r="W52" s="215">
        <v>0</v>
      </c>
      <c r="X52" s="215">
        <v>1741000</v>
      </c>
      <c r="Y52" s="245">
        <v>1432754</v>
      </c>
      <c r="Z52" s="150">
        <v>1432754</v>
      </c>
      <c r="AA52" s="245">
        <v>0</v>
      </c>
      <c r="AB52" s="245">
        <v>0</v>
      </c>
      <c r="AC52" s="227">
        <f t="shared" si="9"/>
        <v>82.294887995404935</v>
      </c>
      <c r="AD52" s="228">
        <f t="shared" si="10"/>
        <v>100</v>
      </c>
      <c r="AE52" s="229">
        <f>IF(OR(Z52="", Z64="", Z64=0), "", Z52/Z$64*100)</f>
        <v>0.92493181991691342</v>
      </c>
      <c r="AF52" s="151">
        <v>391040</v>
      </c>
      <c r="AG52" s="148">
        <f t="shared" si="11"/>
        <v>27.29289187117956</v>
      </c>
      <c r="AH52" s="149">
        <f t="shared" si="12"/>
        <v>0.2810511289172235</v>
      </c>
      <c r="AI52" s="50">
        <f t="shared" si="13"/>
        <v>391040</v>
      </c>
      <c r="AJ52" s="266" t="s">
        <v>38</v>
      </c>
      <c r="AK52" s="267" t="s">
        <v>82</v>
      </c>
      <c r="AL52" s="268" t="s">
        <v>59</v>
      </c>
      <c r="AM52" s="268" t="s">
        <v>40</v>
      </c>
      <c r="AN52" s="268" t="s">
        <v>40</v>
      </c>
      <c r="AO52" s="268" t="s">
        <v>38</v>
      </c>
      <c r="AP52" s="269" t="s">
        <v>84</v>
      </c>
      <c r="AQ52" s="270" t="s">
        <v>38</v>
      </c>
      <c r="AR52" s="267" t="s">
        <v>82</v>
      </c>
      <c r="AS52" s="268" t="s">
        <v>59</v>
      </c>
      <c r="AT52" s="268" t="s">
        <v>40</v>
      </c>
      <c r="AU52" s="268" t="s">
        <v>40</v>
      </c>
      <c r="AV52" s="268" t="s">
        <v>38</v>
      </c>
      <c r="AW52" s="269" t="s">
        <v>84</v>
      </c>
      <c r="AX52" s="271" t="s">
        <v>38</v>
      </c>
      <c r="AY52" s="400"/>
      <c r="AZ52" s="400"/>
      <c r="BA52" s="400"/>
    </row>
    <row r="53" spans="1:53" s="115" customFormat="1" ht="42" customHeight="1" thickBot="1" x14ac:dyDescent="0.2">
      <c r="A53" s="132" t="s">
        <v>82</v>
      </c>
      <c r="B53" s="133" t="s">
        <v>59</v>
      </c>
      <c r="C53" s="133" t="s">
        <v>40</v>
      </c>
      <c r="D53" s="133" t="s">
        <v>40</v>
      </c>
      <c r="E53" s="133" t="s">
        <v>85</v>
      </c>
      <c r="F53" s="134" t="s">
        <v>86</v>
      </c>
      <c r="G53" s="135" t="s">
        <v>46</v>
      </c>
      <c r="H53" s="136" t="s">
        <v>139</v>
      </c>
      <c r="I53" s="137">
        <v>220000</v>
      </c>
      <c r="J53" s="138">
        <v>0</v>
      </c>
      <c r="K53" s="138">
        <v>0</v>
      </c>
      <c r="L53" s="138">
        <v>220000</v>
      </c>
      <c r="M53" s="217">
        <v>0</v>
      </c>
      <c r="N53" s="139">
        <v>0</v>
      </c>
      <c r="O53" s="138">
        <v>0</v>
      </c>
      <c r="P53" s="138">
        <v>0</v>
      </c>
      <c r="Q53" s="217">
        <v>-220000</v>
      </c>
      <c r="R53" s="233">
        <f t="shared" si="7"/>
        <v>0</v>
      </c>
      <c r="S53" s="234" t="str">
        <f t="shared" si="8"/>
        <v/>
      </c>
      <c r="T53" s="235">
        <f>IF(OR(N53="", N64="", N64=0), "", N53/N$64*100)</f>
        <v>0</v>
      </c>
      <c r="U53" s="248">
        <v>220000</v>
      </c>
      <c r="V53" s="217">
        <v>-30000</v>
      </c>
      <c r="W53" s="217">
        <v>0</v>
      </c>
      <c r="X53" s="217">
        <v>190000</v>
      </c>
      <c r="Y53" s="249">
        <v>190000</v>
      </c>
      <c r="Z53" s="142">
        <v>190000</v>
      </c>
      <c r="AA53" s="249">
        <v>0</v>
      </c>
      <c r="AB53" s="249">
        <v>0</v>
      </c>
      <c r="AC53" s="233">
        <f t="shared" si="9"/>
        <v>100</v>
      </c>
      <c r="AD53" s="234">
        <f t="shared" si="10"/>
        <v>100</v>
      </c>
      <c r="AE53" s="235">
        <f>IF(OR(Z53="", Z64="", Z64=0), "", Z53/Z$64*100)</f>
        <v>0.12265681741891038</v>
      </c>
      <c r="AF53" s="143">
        <v>-190000</v>
      </c>
      <c r="AG53" s="140" t="str">
        <f t="shared" si="11"/>
        <v>皆減</v>
      </c>
      <c r="AH53" s="141">
        <f t="shared" si="12"/>
        <v>-0.12265681741891038</v>
      </c>
      <c r="AI53" s="144">
        <f t="shared" si="13"/>
        <v>-190000</v>
      </c>
      <c r="AJ53" s="278" t="s">
        <v>38</v>
      </c>
      <c r="AK53" s="279" t="s">
        <v>82</v>
      </c>
      <c r="AL53" s="280" t="s">
        <v>59</v>
      </c>
      <c r="AM53" s="280" t="s">
        <v>40</v>
      </c>
      <c r="AN53" s="280" t="s">
        <v>40</v>
      </c>
      <c r="AO53" s="280" t="s">
        <v>85</v>
      </c>
      <c r="AP53" s="281" t="s">
        <v>86</v>
      </c>
      <c r="AQ53" s="282" t="s">
        <v>46</v>
      </c>
      <c r="AR53" s="279" t="s">
        <v>82</v>
      </c>
      <c r="AS53" s="280" t="s">
        <v>59</v>
      </c>
      <c r="AT53" s="280" t="s">
        <v>40</v>
      </c>
      <c r="AU53" s="280" t="s">
        <v>40</v>
      </c>
      <c r="AV53" s="280" t="s">
        <v>85</v>
      </c>
      <c r="AW53" s="281" t="s">
        <v>86</v>
      </c>
      <c r="AX53" s="283" t="s">
        <v>46</v>
      </c>
      <c r="AY53" s="131"/>
      <c r="AZ53" s="130"/>
      <c r="BA53" s="131"/>
    </row>
    <row r="54" spans="1:53" s="115" customFormat="1" ht="42" customHeight="1" thickBot="1" x14ac:dyDescent="0.2">
      <c r="A54" s="100" t="s">
        <v>82</v>
      </c>
      <c r="B54" s="101" t="s">
        <v>59</v>
      </c>
      <c r="C54" s="101" t="s">
        <v>40</v>
      </c>
      <c r="D54" s="101" t="s">
        <v>40</v>
      </c>
      <c r="E54" s="101" t="s">
        <v>87</v>
      </c>
      <c r="F54" s="102" t="s">
        <v>88</v>
      </c>
      <c r="G54" s="103" t="s">
        <v>46</v>
      </c>
      <c r="H54" s="104"/>
      <c r="I54" s="105">
        <v>11000</v>
      </c>
      <c r="J54" s="106">
        <v>0</v>
      </c>
      <c r="K54" s="106">
        <v>0</v>
      </c>
      <c r="L54" s="106">
        <v>11000</v>
      </c>
      <c r="M54" s="216">
        <v>10880</v>
      </c>
      <c r="N54" s="107">
        <v>10880</v>
      </c>
      <c r="O54" s="106">
        <v>0</v>
      </c>
      <c r="P54" s="106">
        <v>0</v>
      </c>
      <c r="Q54" s="216">
        <v>-120</v>
      </c>
      <c r="R54" s="230">
        <f t="shared" si="7"/>
        <v>98.909090909090907</v>
      </c>
      <c r="S54" s="231">
        <f t="shared" si="8"/>
        <v>100</v>
      </c>
      <c r="T54" s="232">
        <f>IF(OR(N54="", N64="", N64=0), "", N54/N$64*100)</f>
        <v>7.1943950266945781E-3</v>
      </c>
      <c r="U54" s="246">
        <v>29000</v>
      </c>
      <c r="V54" s="216">
        <v>0</v>
      </c>
      <c r="W54" s="216">
        <v>0</v>
      </c>
      <c r="X54" s="216">
        <v>29000</v>
      </c>
      <c r="Y54" s="247">
        <v>5160</v>
      </c>
      <c r="Z54" s="110">
        <v>5160</v>
      </c>
      <c r="AA54" s="247">
        <v>0</v>
      </c>
      <c r="AB54" s="247">
        <v>0</v>
      </c>
      <c r="AC54" s="230">
        <f t="shared" si="9"/>
        <v>17.793103448275861</v>
      </c>
      <c r="AD54" s="231">
        <f t="shared" si="10"/>
        <v>100</v>
      </c>
      <c r="AE54" s="232">
        <f>IF(OR(Z54="", Z64="", Z64=0), "", Z54/Z$64*100)</f>
        <v>3.3311009362188291E-3</v>
      </c>
      <c r="AF54" s="111">
        <v>5720</v>
      </c>
      <c r="AG54" s="108">
        <f t="shared" si="11"/>
        <v>110.85271317829456</v>
      </c>
      <c r="AH54" s="109">
        <f t="shared" si="12"/>
        <v>3.863294090475749E-3</v>
      </c>
      <c r="AI54" s="112">
        <f t="shared" si="13"/>
        <v>5720</v>
      </c>
      <c r="AJ54" s="272" t="s">
        <v>38</v>
      </c>
      <c r="AK54" s="273" t="s">
        <v>82</v>
      </c>
      <c r="AL54" s="274" t="s">
        <v>59</v>
      </c>
      <c r="AM54" s="274" t="s">
        <v>40</v>
      </c>
      <c r="AN54" s="274" t="s">
        <v>40</v>
      </c>
      <c r="AO54" s="274" t="s">
        <v>87</v>
      </c>
      <c r="AP54" s="275" t="s">
        <v>88</v>
      </c>
      <c r="AQ54" s="276" t="s">
        <v>46</v>
      </c>
      <c r="AR54" s="273" t="s">
        <v>82</v>
      </c>
      <c r="AS54" s="274" t="s">
        <v>59</v>
      </c>
      <c r="AT54" s="274" t="s">
        <v>40</v>
      </c>
      <c r="AU54" s="274" t="s">
        <v>40</v>
      </c>
      <c r="AV54" s="274" t="s">
        <v>87</v>
      </c>
      <c r="AW54" s="275" t="s">
        <v>88</v>
      </c>
      <c r="AX54" s="277" t="s">
        <v>46</v>
      </c>
      <c r="AY54" s="113"/>
      <c r="AZ54" s="114"/>
      <c r="BA54" s="113"/>
    </row>
    <row r="55" spans="1:53" s="115" customFormat="1" ht="42" customHeight="1" thickBot="1" x14ac:dyDescent="0.2">
      <c r="A55" s="100" t="s">
        <v>82</v>
      </c>
      <c r="B55" s="101" t="s">
        <v>59</v>
      </c>
      <c r="C55" s="101" t="s">
        <v>40</v>
      </c>
      <c r="D55" s="101" t="s">
        <v>40</v>
      </c>
      <c r="E55" s="101" t="s">
        <v>89</v>
      </c>
      <c r="F55" s="102" t="s">
        <v>90</v>
      </c>
      <c r="G55" s="103" t="s">
        <v>46</v>
      </c>
      <c r="H55" s="104"/>
      <c r="I55" s="105">
        <v>36000</v>
      </c>
      <c r="J55" s="106">
        <v>0</v>
      </c>
      <c r="K55" s="106">
        <v>0</v>
      </c>
      <c r="L55" s="106">
        <v>36000</v>
      </c>
      <c r="M55" s="216">
        <v>29653</v>
      </c>
      <c r="N55" s="107">
        <v>29653</v>
      </c>
      <c r="O55" s="106">
        <v>0</v>
      </c>
      <c r="P55" s="106">
        <v>0</v>
      </c>
      <c r="Q55" s="216">
        <v>-6347</v>
      </c>
      <c r="R55" s="230">
        <f t="shared" si="7"/>
        <v>82.36944444444444</v>
      </c>
      <c r="S55" s="231">
        <f t="shared" si="8"/>
        <v>100</v>
      </c>
      <c r="T55" s="232">
        <f>IF(OR(N55="", N64="", N64=0), "", N55/N$64*100)</f>
        <v>1.96080326954572E-2</v>
      </c>
      <c r="U55" s="246">
        <v>29000</v>
      </c>
      <c r="V55" s="216">
        <v>0</v>
      </c>
      <c r="W55" s="216">
        <v>0</v>
      </c>
      <c r="X55" s="216">
        <v>29000</v>
      </c>
      <c r="Y55" s="247">
        <v>29787</v>
      </c>
      <c r="Z55" s="110">
        <v>29787</v>
      </c>
      <c r="AA55" s="247">
        <v>0</v>
      </c>
      <c r="AB55" s="247">
        <v>0</v>
      </c>
      <c r="AC55" s="230">
        <f t="shared" si="9"/>
        <v>102.71379310344828</v>
      </c>
      <c r="AD55" s="231">
        <f t="shared" si="10"/>
        <v>100</v>
      </c>
      <c r="AE55" s="232">
        <f>IF(OR(Z55="", Z64="", Z64=0), "", Z55/Z$64*100)</f>
        <v>1.922936116030044E-2</v>
      </c>
      <c r="AF55" s="111">
        <v>-134</v>
      </c>
      <c r="AG55" s="108">
        <f t="shared" si="11"/>
        <v>-0.44986067747675162</v>
      </c>
      <c r="AH55" s="109">
        <f t="shared" si="12"/>
        <v>3.7867153515675975E-4</v>
      </c>
      <c r="AI55" s="112">
        <f t="shared" si="13"/>
        <v>-134</v>
      </c>
      <c r="AJ55" s="272" t="s">
        <v>38</v>
      </c>
      <c r="AK55" s="273" t="s">
        <v>82</v>
      </c>
      <c r="AL55" s="274" t="s">
        <v>59</v>
      </c>
      <c r="AM55" s="274" t="s">
        <v>40</v>
      </c>
      <c r="AN55" s="274" t="s">
        <v>40</v>
      </c>
      <c r="AO55" s="274" t="s">
        <v>89</v>
      </c>
      <c r="AP55" s="275" t="s">
        <v>90</v>
      </c>
      <c r="AQ55" s="276" t="s">
        <v>46</v>
      </c>
      <c r="AR55" s="273" t="s">
        <v>82</v>
      </c>
      <c r="AS55" s="274" t="s">
        <v>59</v>
      </c>
      <c r="AT55" s="274" t="s">
        <v>40</v>
      </c>
      <c r="AU55" s="274" t="s">
        <v>40</v>
      </c>
      <c r="AV55" s="274" t="s">
        <v>89</v>
      </c>
      <c r="AW55" s="275" t="s">
        <v>90</v>
      </c>
      <c r="AX55" s="277" t="s">
        <v>46</v>
      </c>
      <c r="AY55" s="113"/>
      <c r="AZ55" s="130"/>
      <c r="BA55" s="131"/>
    </row>
    <row r="56" spans="1:53" s="115" customFormat="1" ht="42" customHeight="1" thickBot="1" x14ac:dyDescent="0.2">
      <c r="A56" s="100" t="s">
        <v>82</v>
      </c>
      <c r="B56" s="101" t="s">
        <v>59</v>
      </c>
      <c r="C56" s="101" t="s">
        <v>40</v>
      </c>
      <c r="D56" s="101" t="s">
        <v>40</v>
      </c>
      <c r="E56" s="101" t="s">
        <v>91</v>
      </c>
      <c r="F56" s="102" t="s">
        <v>92</v>
      </c>
      <c r="G56" s="103" t="s">
        <v>46</v>
      </c>
      <c r="H56" s="104" t="s">
        <v>139</v>
      </c>
      <c r="I56" s="105">
        <v>429000</v>
      </c>
      <c r="J56" s="106">
        <v>0</v>
      </c>
      <c r="K56" s="106">
        <v>0</v>
      </c>
      <c r="L56" s="106">
        <v>429000</v>
      </c>
      <c r="M56" s="216">
        <v>612000</v>
      </c>
      <c r="N56" s="107">
        <v>612000</v>
      </c>
      <c r="O56" s="106">
        <v>0</v>
      </c>
      <c r="P56" s="106">
        <v>0</v>
      </c>
      <c r="Q56" s="216">
        <v>183000</v>
      </c>
      <c r="R56" s="230">
        <f t="shared" si="7"/>
        <v>142.65734265734267</v>
      </c>
      <c r="S56" s="231">
        <f t="shared" si="8"/>
        <v>100</v>
      </c>
      <c r="T56" s="232">
        <f>IF(OR(N56="", N64="", N64=0), "", N56/N$64*100)</f>
        <v>0.40468472025157004</v>
      </c>
      <c r="U56" s="246">
        <v>441000</v>
      </c>
      <c r="V56" s="216">
        <v>0</v>
      </c>
      <c r="W56" s="216">
        <v>0</v>
      </c>
      <c r="X56" s="216">
        <v>441000</v>
      </c>
      <c r="Y56" s="247">
        <v>387000</v>
      </c>
      <c r="Z56" s="110">
        <v>387000</v>
      </c>
      <c r="AA56" s="247">
        <v>0</v>
      </c>
      <c r="AB56" s="247">
        <v>0</v>
      </c>
      <c r="AC56" s="230">
        <f t="shared" si="9"/>
        <v>87.755102040816325</v>
      </c>
      <c r="AD56" s="231">
        <f t="shared" si="10"/>
        <v>100</v>
      </c>
      <c r="AE56" s="232">
        <f>IF(OR(Z56="", Z64="", Z64=0), "", Z56/Z$64*100)</f>
        <v>0.2498325702164122</v>
      </c>
      <c r="AF56" s="111">
        <v>225000</v>
      </c>
      <c r="AG56" s="108">
        <f t="shared" si="11"/>
        <v>58.139534883720934</v>
      </c>
      <c r="AH56" s="109">
        <f t="shared" si="12"/>
        <v>0.15485215003515784</v>
      </c>
      <c r="AI56" s="112">
        <f t="shared" si="13"/>
        <v>225000</v>
      </c>
      <c r="AJ56" s="272" t="s">
        <v>38</v>
      </c>
      <c r="AK56" s="273" t="s">
        <v>82</v>
      </c>
      <c r="AL56" s="274" t="s">
        <v>59</v>
      </c>
      <c r="AM56" s="274" t="s">
        <v>40</v>
      </c>
      <c r="AN56" s="274" t="s">
        <v>40</v>
      </c>
      <c r="AO56" s="274" t="s">
        <v>91</v>
      </c>
      <c r="AP56" s="275" t="s">
        <v>92</v>
      </c>
      <c r="AQ56" s="276" t="s">
        <v>46</v>
      </c>
      <c r="AR56" s="273" t="s">
        <v>82</v>
      </c>
      <c r="AS56" s="274" t="s">
        <v>59</v>
      </c>
      <c r="AT56" s="274" t="s">
        <v>40</v>
      </c>
      <c r="AU56" s="274" t="s">
        <v>40</v>
      </c>
      <c r="AV56" s="274" t="s">
        <v>91</v>
      </c>
      <c r="AW56" s="275" t="s">
        <v>92</v>
      </c>
      <c r="AX56" s="277" t="s">
        <v>46</v>
      </c>
      <c r="AY56" s="113"/>
      <c r="AZ56" s="114"/>
      <c r="BA56" s="113"/>
    </row>
    <row r="57" spans="1:53" s="115" customFormat="1" ht="42" customHeight="1" thickBot="1" x14ac:dyDescent="0.2">
      <c r="A57" s="100" t="s">
        <v>82</v>
      </c>
      <c r="B57" s="101" t="s">
        <v>59</v>
      </c>
      <c r="C57" s="101" t="s">
        <v>40</v>
      </c>
      <c r="D57" s="101" t="s">
        <v>40</v>
      </c>
      <c r="E57" s="101" t="s">
        <v>93</v>
      </c>
      <c r="F57" s="102" t="s">
        <v>94</v>
      </c>
      <c r="G57" s="103" t="s">
        <v>46</v>
      </c>
      <c r="H57" s="104" t="s">
        <v>139</v>
      </c>
      <c r="I57" s="105">
        <v>50000</v>
      </c>
      <c r="J57" s="106">
        <v>0</v>
      </c>
      <c r="K57" s="106">
        <v>0</v>
      </c>
      <c r="L57" s="106">
        <v>50000</v>
      </c>
      <c r="M57" s="216">
        <v>100000</v>
      </c>
      <c r="N57" s="107">
        <v>100000</v>
      </c>
      <c r="O57" s="106">
        <v>0</v>
      </c>
      <c r="P57" s="106">
        <v>0</v>
      </c>
      <c r="Q57" s="216">
        <v>50000</v>
      </c>
      <c r="R57" s="230">
        <f t="shared" si="7"/>
        <v>200</v>
      </c>
      <c r="S57" s="231">
        <f t="shared" si="8"/>
        <v>100</v>
      </c>
      <c r="T57" s="232">
        <f>IF(OR(N57="", N64="", N64=0), "", N57/N$64*100)</f>
        <v>6.6124954289472224E-2</v>
      </c>
      <c r="U57" s="246">
        <v>50000</v>
      </c>
      <c r="V57" s="216">
        <v>0</v>
      </c>
      <c r="W57" s="216">
        <v>0</v>
      </c>
      <c r="X57" s="216">
        <v>50000</v>
      </c>
      <c r="Y57" s="247">
        <v>27500</v>
      </c>
      <c r="Z57" s="110">
        <v>27500</v>
      </c>
      <c r="AA57" s="247">
        <v>0</v>
      </c>
      <c r="AB57" s="247">
        <v>0</v>
      </c>
      <c r="AC57" s="230">
        <f t="shared" si="9"/>
        <v>55.000000000000007</v>
      </c>
      <c r="AD57" s="231">
        <f t="shared" si="10"/>
        <v>100</v>
      </c>
      <c r="AE57" s="232">
        <f>IF(OR(Z57="", Z64="", Z64=0), "", Z57/Z$64*100)</f>
        <v>1.7752960415894924E-2</v>
      </c>
      <c r="AF57" s="111">
        <v>72500</v>
      </c>
      <c r="AG57" s="108">
        <f t="shared" si="11"/>
        <v>263.63636363636363</v>
      </c>
      <c r="AH57" s="109">
        <f t="shared" si="12"/>
        <v>4.8371993873577296E-2</v>
      </c>
      <c r="AI57" s="112">
        <f t="shared" si="13"/>
        <v>72500</v>
      </c>
      <c r="AJ57" s="272" t="s">
        <v>38</v>
      </c>
      <c r="AK57" s="273" t="s">
        <v>82</v>
      </c>
      <c r="AL57" s="274" t="s">
        <v>59</v>
      </c>
      <c r="AM57" s="274" t="s">
        <v>40</v>
      </c>
      <c r="AN57" s="274" t="s">
        <v>40</v>
      </c>
      <c r="AO57" s="274" t="s">
        <v>93</v>
      </c>
      <c r="AP57" s="275" t="s">
        <v>94</v>
      </c>
      <c r="AQ57" s="276" t="s">
        <v>46</v>
      </c>
      <c r="AR57" s="273" t="s">
        <v>82</v>
      </c>
      <c r="AS57" s="274" t="s">
        <v>59</v>
      </c>
      <c r="AT57" s="274" t="s">
        <v>40</v>
      </c>
      <c r="AU57" s="274" t="s">
        <v>40</v>
      </c>
      <c r="AV57" s="274" t="s">
        <v>93</v>
      </c>
      <c r="AW57" s="275" t="s">
        <v>94</v>
      </c>
      <c r="AX57" s="277" t="s">
        <v>46</v>
      </c>
      <c r="AY57" s="113"/>
      <c r="AZ57" s="130"/>
      <c r="BA57" s="131"/>
    </row>
    <row r="58" spans="1:53" s="115" customFormat="1" ht="42" customHeight="1" thickBot="1" x14ac:dyDescent="0.2">
      <c r="A58" s="100" t="s">
        <v>82</v>
      </c>
      <c r="B58" s="101" t="s">
        <v>59</v>
      </c>
      <c r="C58" s="101" t="s">
        <v>40</v>
      </c>
      <c r="D58" s="101" t="s">
        <v>40</v>
      </c>
      <c r="E58" s="101" t="s">
        <v>95</v>
      </c>
      <c r="F58" s="102" t="s">
        <v>96</v>
      </c>
      <c r="G58" s="103" t="s">
        <v>46</v>
      </c>
      <c r="H58" s="104"/>
      <c r="I58" s="105">
        <v>50000</v>
      </c>
      <c r="J58" s="106">
        <v>0</v>
      </c>
      <c r="K58" s="106">
        <v>0</v>
      </c>
      <c r="L58" s="106">
        <v>50000</v>
      </c>
      <c r="M58" s="216">
        <v>76000</v>
      </c>
      <c r="N58" s="107">
        <v>76000</v>
      </c>
      <c r="O58" s="106">
        <v>0</v>
      </c>
      <c r="P58" s="106">
        <v>0</v>
      </c>
      <c r="Q58" s="216">
        <v>26000</v>
      </c>
      <c r="R58" s="230">
        <f t="shared" si="7"/>
        <v>152</v>
      </c>
      <c r="S58" s="231">
        <f t="shared" si="8"/>
        <v>100</v>
      </c>
      <c r="T58" s="232">
        <f>IF(OR(N58="", N64="", N64=0), "", N58/N$64*100)</f>
        <v>5.0254965259998896E-2</v>
      </c>
      <c r="U58" s="246">
        <v>65000</v>
      </c>
      <c r="V58" s="216">
        <v>0</v>
      </c>
      <c r="W58" s="216">
        <v>0</v>
      </c>
      <c r="X58" s="216">
        <v>65000</v>
      </c>
      <c r="Y58" s="247">
        <v>63000</v>
      </c>
      <c r="Z58" s="110">
        <v>63000</v>
      </c>
      <c r="AA58" s="247">
        <v>0</v>
      </c>
      <c r="AB58" s="247">
        <v>0</v>
      </c>
      <c r="AC58" s="230">
        <f t="shared" si="9"/>
        <v>96.92307692307692</v>
      </c>
      <c r="AD58" s="231">
        <f t="shared" si="10"/>
        <v>100</v>
      </c>
      <c r="AE58" s="232">
        <f>IF(OR(Z58="", Z64="", Z64=0), "", Z58/Z$64*100)</f>
        <v>4.0670418407322918E-2</v>
      </c>
      <c r="AF58" s="111">
        <v>13000</v>
      </c>
      <c r="AG58" s="108">
        <f t="shared" si="11"/>
        <v>20.634920634920633</v>
      </c>
      <c r="AH58" s="109">
        <f t="shared" si="12"/>
        <v>9.5845468526759778E-3</v>
      </c>
      <c r="AI58" s="112">
        <f t="shared" si="13"/>
        <v>13000</v>
      </c>
      <c r="AJ58" s="272" t="s">
        <v>38</v>
      </c>
      <c r="AK58" s="273" t="s">
        <v>82</v>
      </c>
      <c r="AL58" s="274" t="s">
        <v>59</v>
      </c>
      <c r="AM58" s="274" t="s">
        <v>40</v>
      </c>
      <c r="AN58" s="274" t="s">
        <v>40</v>
      </c>
      <c r="AO58" s="274" t="s">
        <v>95</v>
      </c>
      <c r="AP58" s="275" t="s">
        <v>96</v>
      </c>
      <c r="AQ58" s="276" t="s">
        <v>46</v>
      </c>
      <c r="AR58" s="273" t="s">
        <v>82</v>
      </c>
      <c r="AS58" s="274" t="s">
        <v>59</v>
      </c>
      <c r="AT58" s="274" t="s">
        <v>40</v>
      </c>
      <c r="AU58" s="274" t="s">
        <v>40</v>
      </c>
      <c r="AV58" s="274" t="s">
        <v>95</v>
      </c>
      <c r="AW58" s="275" t="s">
        <v>96</v>
      </c>
      <c r="AX58" s="277" t="s">
        <v>46</v>
      </c>
      <c r="AY58" s="113"/>
      <c r="AZ58" s="114"/>
      <c r="BA58" s="113"/>
    </row>
    <row r="59" spans="1:53" s="115" customFormat="1" ht="42" customHeight="1" thickBot="1" x14ac:dyDescent="0.2">
      <c r="A59" s="100" t="s">
        <v>82</v>
      </c>
      <c r="B59" s="101" t="s">
        <v>59</v>
      </c>
      <c r="C59" s="101" t="s">
        <v>40</v>
      </c>
      <c r="D59" s="101" t="s">
        <v>40</v>
      </c>
      <c r="E59" s="101" t="s">
        <v>97</v>
      </c>
      <c r="F59" s="102" t="s">
        <v>98</v>
      </c>
      <c r="G59" s="103" t="s">
        <v>46</v>
      </c>
      <c r="H59" s="104" t="s">
        <v>139</v>
      </c>
      <c r="I59" s="105">
        <v>250000</v>
      </c>
      <c r="J59" s="106">
        <v>-250000</v>
      </c>
      <c r="K59" s="106">
        <v>0</v>
      </c>
      <c r="L59" s="106">
        <v>0</v>
      </c>
      <c r="M59" s="216">
        <v>0</v>
      </c>
      <c r="N59" s="107">
        <v>0</v>
      </c>
      <c r="O59" s="106">
        <v>0</v>
      </c>
      <c r="P59" s="106">
        <v>0</v>
      </c>
      <c r="Q59" s="216">
        <v>0</v>
      </c>
      <c r="R59" s="230" t="str">
        <f t="shared" si="7"/>
        <v/>
      </c>
      <c r="S59" s="231" t="str">
        <f t="shared" si="8"/>
        <v/>
      </c>
      <c r="T59" s="232">
        <f>IF(OR(N59="", N64="", N64=0), "", N59/N$64*100)</f>
        <v>0</v>
      </c>
      <c r="U59" s="246">
        <v>250000</v>
      </c>
      <c r="V59" s="216">
        <v>-250000</v>
      </c>
      <c r="W59" s="216">
        <v>0</v>
      </c>
      <c r="X59" s="216">
        <v>0</v>
      </c>
      <c r="Y59" s="247">
        <v>0</v>
      </c>
      <c r="Z59" s="110">
        <v>0</v>
      </c>
      <c r="AA59" s="247">
        <v>0</v>
      </c>
      <c r="AB59" s="247">
        <v>0</v>
      </c>
      <c r="AC59" s="230" t="str">
        <f t="shared" si="9"/>
        <v/>
      </c>
      <c r="AD59" s="231" t="str">
        <f t="shared" si="10"/>
        <v/>
      </c>
      <c r="AE59" s="232">
        <f>IF(OR(Z59="", Z64="", Z64=0), "", Z59/Z$64*100)</f>
        <v>0</v>
      </c>
      <c r="AF59" s="111">
        <v>0</v>
      </c>
      <c r="AG59" s="108">
        <f t="shared" si="11"/>
        <v>0</v>
      </c>
      <c r="AH59" s="109">
        <f t="shared" si="12"/>
        <v>0</v>
      </c>
      <c r="AI59" s="112">
        <f t="shared" si="13"/>
        <v>0</v>
      </c>
      <c r="AJ59" s="272" t="s">
        <v>38</v>
      </c>
      <c r="AK59" s="273" t="s">
        <v>82</v>
      </c>
      <c r="AL59" s="274" t="s">
        <v>59</v>
      </c>
      <c r="AM59" s="274" t="s">
        <v>40</v>
      </c>
      <c r="AN59" s="274" t="s">
        <v>40</v>
      </c>
      <c r="AO59" s="274" t="s">
        <v>97</v>
      </c>
      <c r="AP59" s="275" t="s">
        <v>98</v>
      </c>
      <c r="AQ59" s="276" t="s">
        <v>46</v>
      </c>
      <c r="AR59" s="273" t="s">
        <v>82</v>
      </c>
      <c r="AS59" s="274" t="s">
        <v>59</v>
      </c>
      <c r="AT59" s="274" t="s">
        <v>40</v>
      </c>
      <c r="AU59" s="274" t="s">
        <v>40</v>
      </c>
      <c r="AV59" s="274" t="s">
        <v>97</v>
      </c>
      <c r="AW59" s="275" t="s">
        <v>98</v>
      </c>
      <c r="AX59" s="277" t="s">
        <v>46</v>
      </c>
      <c r="AY59" s="113"/>
      <c r="AZ59" s="130"/>
      <c r="BA59" s="131"/>
    </row>
    <row r="60" spans="1:53" s="115" customFormat="1" ht="42" customHeight="1" thickBot="1" x14ac:dyDescent="0.2">
      <c r="A60" s="100" t="s">
        <v>82</v>
      </c>
      <c r="B60" s="101" t="s">
        <v>59</v>
      </c>
      <c r="C60" s="101" t="s">
        <v>40</v>
      </c>
      <c r="D60" s="101" t="s">
        <v>40</v>
      </c>
      <c r="E60" s="101" t="s">
        <v>99</v>
      </c>
      <c r="F60" s="102" t="s">
        <v>100</v>
      </c>
      <c r="G60" s="103" t="s">
        <v>46</v>
      </c>
      <c r="H60" s="104"/>
      <c r="I60" s="105">
        <v>600000</v>
      </c>
      <c r="J60" s="106">
        <v>0</v>
      </c>
      <c r="K60" s="106">
        <v>0</v>
      </c>
      <c r="L60" s="106">
        <v>600000</v>
      </c>
      <c r="M60" s="216">
        <v>440000</v>
      </c>
      <c r="N60" s="107">
        <v>440000</v>
      </c>
      <c r="O60" s="106">
        <v>0</v>
      </c>
      <c r="P60" s="106">
        <v>0</v>
      </c>
      <c r="Q60" s="216">
        <v>-160000</v>
      </c>
      <c r="R60" s="230">
        <f t="shared" si="7"/>
        <v>73.333333333333329</v>
      </c>
      <c r="S60" s="231">
        <f t="shared" si="8"/>
        <v>100</v>
      </c>
      <c r="T60" s="232">
        <f>IF(OR(N60="", N64="", N64=0), "", N60/N$64*100)</f>
        <v>0.29094979887367778</v>
      </c>
      <c r="U60" s="246">
        <v>800000</v>
      </c>
      <c r="V60" s="216">
        <v>-400000</v>
      </c>
      <c r="W60" s="216">
        <v>0</v>
      </c>
      <c r="X60" s="216">
        <v>400000</v>
      </c>
      <c r="Y60" s="247">
        <v>240000</v>
      </c>
      <c r="Z60" s="110">
        <v>240000</v>
      </c>
      <c r="AA60" s="247">
        <v>0</v>
      </c>
      <c r="AB60" s="247">
        <v>0</v>
      </c>
      <c r="AC60" s="230">
        <f t="shared" si="9"/>
        <v>60</v>
      </c>
      <c r="AD60" s="231">
        <f t="shared" si="10"/>
        <v>100</v>
      </c>
      <c r="AE60" s="232">
        <f>IF(OR(Z60="", Z64="", Z64=0), "", Z60/Z$64*100)</f>
        <v>0.15493492726599206</v>
      </c>
      <c r="AF60" s="111">
        <v>200000</v>
      </c>
      <c r="AG60" s="108">
        <f t="shared" si="11"/>
        <v>83.333333333333343</v>
      </c>
      <c r="AH60" s="109">
        <f t="shared" si="12"/>
        <v>0.13601487160768572</v>
      </c>
      <c r="AI60" s="112">
        <f t="shared" si="13"/>
        <v>200000</v>
      </c>
      <c r="AJ60" s="272" t="s">
        <v>38</v>
      </c>
      <c r="AK60" s="273" t="s">
        <v>82</v>
      </c>
      <c r="AL60" s="274" t="s">
        <v>59</v>
      </c>
      <c r="AM60" s="274" t="s">
        <v>40</v>
      </c>
      <c r="AN60" s="274" t="s">
        <v>40</v>
      </c>
      <c r="AO60" s="274" t="s">
        <v>99</v>
      </c>
      <c r="AP60" s="275" t="s">
        <v>100</v>
      </c>
      <c r="AQ60" s="276" t="s">
        <v>46</v>
      </c>
      <c r="AR60" s="273" t="s">
        <v>82</v>
      </c>
      <c r="AS60" s="274" t="s">
        <v>59</v>
      </c>
      <c r="AT60" s="274" t="s">
        <v>40</v>
      </c>
      <c r="AU60" s="274" t="s">
        <v>40</v>
      </c>
      <c r="AV60" s="274" t="s">
        <v>99</v>
      </c>
      <c r="AW60" s="275" t="s">
        <v>100</v>
      </c>
      <c r="AX60" s="277" t="s">
        <v>46</v>
      </c>
      <c r="AY60" s="113"/>
      <c r="AZ60" s="114"/>
      <c r="BA60" s="113"/>
    </row>
    <row r="61" spans="1:53" s="115" customFormat="1" ht="42" customHeight="1" thickBot="1" x14ac:dyDescent="0.2">
      <c r="A61" s="100" t="s">
        <v>82</v>
      </c>
      <c r="B61" s="101" t="s">
        <v>59</v>
      </c>
      <c r="C61" s="101" t="s">
        <v>40</v>
      </c>
      <c r="D61" s="101" t="s">
        <v>40</v>
      </c>
      <c r="E61" s="101" t="s">
        <v>101</v>
      </c>
      <c r="F61" s="102" t="s">
        <v>102</v>
      </c>
      <c r="G61" s="103" t="s">
        <v>46</v>
      </c>
      <c r="H61" s="104"/>
      <c r="I61" s="105">
        <v>17000</v>
      </c>
      <c r="J61" s="106">
        <v>0</v>
      </c>
      <c r="K61" s="106">
        <v>0</v>
      </c>
      <c r="L61" s="106">
        <v>17000</v>
      </c>
      <c r="M61" s="216">
        <v>15261</v>
      </c>
      <c r="N61" s="107">
        <v>15261</v>
      </c>
      <c r="O61" s="106">
        <v>0</v>
      </c>
      <c r="P61" s="106">
        <v>0</v>
      </c>
      <c r="Q61" s="216">
        <v>-1739</v>
      </c>
      <c r="R61" s="230">
        <f t="shared" si="7"/>
        <v>89.770588235294113</v>
      </c>
      <c r="S61" s="231">
        <f t="shared" si="8"/>
        <v>100</v>
      </c>
      <c r="T61" s="232">
        <f>IF(OR(N61="", N64="", N64=0), "", N61/N$64*100)</f>
        <v>1.0091329274116356E-2</v>
      </c>
      <c r="U61" s="246">
        <v>57000</v>
      </c>
      <c r="V61" s="216">
        <v>0</v>
      </c>
      <c r="W61" s="216">
        <v>0</v>
      </c>
      <c r="X61" s="216">
        <v>57000</v>
      </c>
      <c r="Y61" s="247">
        <v>10307</v>
      </c>
      <c r="Z61" s="110">
        <v>10307</v>
      </c>
      <c r="AA61" s="247">
        <v>0</v>
      </c>
      <c r="AB61" s="247">
        <v>0</v>
      </c>
      <c r="AC61" s="230">
        <f t="shared" si="9"/>
        <v>18.082456140350878</v>
      </c>
      <c r="AD61" s="231">
        <f t="shared" si="10"/>
        <v>100</v>
      </c>
      <c r="AE61" s="232">
        <f>IF(OR(Z61="", Z64="", Z64=0), "", Z61/Z$64*100)</f>
        <v>6.6538095638774171E-3</v>
      </c>
      <c r="AF61" s="111">
        <v>4954</v>
      </c>
      <c r="AG61" s="108">
        <f t="shared" si="11"/>
        <v>48.064422237314446</v>
      </c>
      <c r="AH61" s="109">
        <f t="shared" si="12"/>
        <v>3.4375197102389388E-3</v>
      </c>
      <c r="AI61" s="112">
        <f t="shared" si="13"/>
        <v>4954</v>
      </c>
      <c r="AJ61" s="272" t="s">
        <v>38</v>
      </c>
      <c r="AK61" s="273" t="s">
        <v>82</v>
      </c>
      <c r="AL61" s="274" t="s">
        <v>59</v>
      </c>
      <c r="AM61" s="274" t="s">
        <v>40</v>
      </c>
      <c r="AN61" s="274" t="s">
        <v>40</v>
      </c>
      <c r="AO61" s="274" t="s">
        <v>101</v>
      </c>
      <c r="AP61" s="275" t="s">
        <v>102</v>
      </c>
      <c r="AQ61" s="276" t="s">
        <v>46</v>
      </c>
      <c r="AR61" s="273" t="s">
        <v>82</v>
      </c>
      <c r="AS61" s="274" t="s">
        <v>59</v>
      </c>
      <c r="AT61" s="274" t="s">
        <v>40</v>
      </c>
      <c r="AU61" s="274" t="s">
        <v>40</v>
      </c>
      <c r="AV61" s="274" t="s">
        <v>101</v>
      </c>
      <c r="AW61" s="275" t="s">
        <v>102</v>
      </c>
      <c r="AX61" s="277" t="s">
        <v>46</v>
      </c>
      <c r="AY61" s="113"/>
      <c r="AZ61" s="130"/>
      <c r="BA61" s="131"/>
    </row>
    <row r="62" spans="1:53" s="115" customFormat="1" ht="42" customHeight="1" thickBot="1" x14ac:dyDescent="0.2">
      <c r="A62" s="100" t="s">
        <v>82</v>
      </c>
      <c r="B62" s="101" t="s">
        <v>59</v>
      </c>
      <c r="C62" s="101" t="s">
        <v>40</v>
      </c>
      <c r="D62" s="101" t="s">
        <v>40</v>
      </c>
      <c r="E62" s="101" t="s">
        <v>103</v>
      </c>
      <c r="F62" s="102" t="s">
        <v>104</v>
      </c>
      <c r="G62" s="103" t="s">
        <v>46</v>
      </c>
      <c r="H62" s="104"/>
      <c r="I62" s="105">
        <v>480000</v>
      </c>
      <c r="J62" s="106">
        <v>0</v>
      </c>
      <c r="K62" s="106">
        <v>0</v>
      </c>
      <c r="L62" s="106">
        <v>480000</v>
      </c>
      <c r="M62" s="216">
        <v>480000</v>
      </c>
      <c r="N62" s="107">
        <v>480000</v>
      </c>
      <c r="O62" s="106">
        <v>0</v>
      </c>
      <c r="P62" s="106">
        <v>0</v>
      </c>
      <c r="Q62" s="216">
        <v>0</v>
      </c>
      <c r="R62" s="230">
        <f t="shared" si="7"/>
        <v>100</v>
      </c>
      <c r="S62" s="231">
        <f t="shared" si="8"/>
        <v>100</v>
      </c>
      <c r="T62" s="232">
        <f>IF(OR(N62="", N64="", N64=0), "", N62/N$64*100)</f>
        <v>0.31739978058946666</v>
      </c>
      <c r="U62" s="246">
        <v>480000</v>
      </c>
      <c r="V62" s="216">
        <v>0</v>
      </c>
      <c r="W62" s="216">
        <v>0</v>
      </c>
      <c r="X62" s="216">
        <v>480000</v>
      </c>
      <c r="Y62" s="247">
        <v>480000</v>
      </c>
      <c r="Z62" s="110">
        <v>480000</v>
      </c>
      <c r="AA62" s="247">
        <v>0</v>
      </c>
      <c r="AB62" s="247">
        <v>0</v>
      </c>
      <c r="AC62" s="230">
        <f t="shared" si="9"/>
        <v>100</v>
      </c>
      <c r="AD62" s="231">
        <f t="shared" si="10"/>
        <v>100</v>
      </c>
      <c r="AE62" s="232">
        <f>IF(OR(Z62="", Z64="", Z64=0), "", Z62/Z$64*100)</f>
        <v>0.30986985453198412</v>
      </c>
      <c r="AF62" s="111">
        <v>0</v>
      </c>
      <c r="AG62" s="108">
        <f t="shared" si="11"/>
        <v>0</v>
      </c>
      <c r="AH62" s="109">
        <f t="shared" si="12"/>
        <v>7.5299260574825388E-3</v>
      </c>
      <c r="AI62" s="112">
        <f t="shared" si="13"/>
        <v>0</v>
      </c>
      <c r="AJ62" s="272" t="s">
        <v>38</v>
      </c>
      <c r="AK62" s="273" t="s">
        <v>82</v>
      </c>
      <c r="AL62" s="274" t="s">
        <v>59</v>
      </c>
      <c r="AM62" s="274" t="s">
        <v>40</v>
      </c>
      <c r="AN62" s="274" t="s">
        <v>40</v>
      </c>
      <c r="AO62" s="274" t="s">
        <v>103</v>
      </c>
      <c r="AP62" s="275" t="s">
        <v>104</v>
      </c>
      <c r="AQ62" s="276" t="s">
        <v>46</v>
      </c>
      <c r="AR62" s="273" t="s">
        <v>82</v>
      </c>
      <c r="AS62" s="274" t="s">
        <v>59</v>
      </c>
      <c r="AT62" s="274" t="s">
        <v>40</v>
      </c>
      <c r="AU62" s="274" t="s">
        <v>40</v>
      </c>
      <c r="AV62" s="274" t="s">
        <v>103</v>
      </c>
      <c r="AW62" s="275" t="s">
        <v>104</v>
      </c>
      <c r="AX62" s="277" t="s">
        <v>46</v>
      </c>
      <c r="AY62" s="113"/>
      <c r="AZ62" s="114"/>
      <c r="BA62" s="113"/>
    </row>
    <row r="63" spans="1:53" s="115" customFormat="1" ht="42" customHeight="1" thickBot="1" x14ac:dyDescent="0.2">
      <c r="A63" s="100" t="s">
        <v>82</v>
      </c>
      <c r="B63" s="101" t="s">
        <v>59</v>
      </c>
      <c r="C63" s="101" t="s">
        <v>40</v>
      </c>
      <c r="D63" s="101" t="s">
        <v>40</v>
      </c>
      <c r="E63" s="101" t="s">
        <v>105</v>
      </c>
      <c r="F63" s="102" t="s">
        <v>106</v>
      </c>
      <c r="G63" s="103" t="s">
        <v>46</v>
      </c>
      <c r="H63" s="104"/>
      <c r="I63" s="105">
        <v>60000</v>
      </c>
      <c r="J63" s="106">
        <v>0</v>
      </c>
      <c r="K63" s="106">
        <v>0</v>
      </c>
      <c r="L63" s="106">
        <v>60000</v>
      </c>
      <c r="M63" s="216">
        <v>60000</v>
      </c>
      <c r="N63" s="107">
        <v>60000</v>
      </c>
      <c r="O63" s="106">
        <v>0</v>
      </c>
      <c r="P63" s="106">
        <v>0</v>
      </c>
      <c r="Q63" s="216">
        <v>0</v>
      </c>
      <c r="R63" s="230">
        <f t="shared" si="7"/>
        <v>100</v>
      </c>
      <c r="S63" s="231">
        <f t="shared" si="8"/>
        <v>100</v>
      </c>
      <c r="T63" s="232">
        <f>IF(OR(N63="", N64="", N64=0), "", N63/N$64*100)</f>
        <v>3.9674972573683333E-2</v>
      </c>
      <c r="U63" s="246">
        <v>0</v>
      </c>
      <c r="V63" s="216">
        <v>0</v>
      </c>
      <c r="W63" s="216">
        <v>0</v>
      </c>
      <c r="X63" s="216">
        <v>0</v>
      </c>
      <c r="Y63" s="247">
        <v>0</v>
      </c>
      <c r="Z63" s="110">
        <v>0</v>
      </c>
      <c r="AA63" s="247">
        <v>0</v>
      </c>
      <c r="AB63" s="247">
        <v>0</v>
      </c>
      <c r="AC63" s="230" t="str">
        <f t="shared" si="9"/>
        <v/>
      </c>
      <c r="AD63" s="231" t="str">
        <f t="shared" si="10"/>
        <v/>
      </c>
      <c r="AE63" s="232">
        <f>IF(OR(Z63="", Z64="", Z64=0), "", Z63/Z$64*100)</f>
        <v>0</v>
      </c>
      <c r="AF63" s="111">
        <v>60000</v>
      </c>
      <c r="AG63" s="108" t="str">
        <f t="shared" si="11"/>
        <v>皆増</v>
      </c>
      <c r="AH63" s="109">
        <f t="shared" si="12"/>
        <v>3.9674972573683333E-2</v>
      </c>
      <c r="AI63" s="112">
        <f t="shared" si="13"/>
        <v>60000</v>
      </c>
      <c r="AJ63" s="272" t="s">
        <v>38</v>
      </c>
      <c r="AK63" s="273" t="s">
        <v>82</v>
      </c>
      <c r="AL63" s="274" t="s">
        <v>59</v>
      </c>
      <c r="AM63" s="274" t="s">
        <v>40</v>
      </c>
      <c r="AN63" s="274" t="s">
        <v>40</v>
      </c>
      <c r="AO63" s="274" t="s">
        <v>105</v>
      </c>
      <c r="AP63" s="275" t="s">
        <v>106</v>
      </c>
      <c r="AQ63" s="276" t="s">
        <v>46</v>
      </c>
      <c r="AR63" s="273" t="s">
        <v>82</v>
      </c>
      <c r="AS63" s="274" t="s">
        <v>59</v>
      </c>
      <c r="AT63" s="274" t="s">
        <v>40</v>
      </c>
      <c r="AU63" s="274" t="s">
        <v>40</v>
      </c>
      <c r="AV63" s="274" t="s">
        <v>105</v>
      </c>
      <c r="AW63" s="275" t="s">
        <v>106</v>
      </c>
      <c r="AX63" s="277" t="s">
        <v>46</v>
      </c>
      <c r="AY63" s="113"/>
      <c r="AZ63" s="130"/>
      <c r="BA63" s="131"/>
    </row>
    <row r="64" spans="1:53" ht="42" customHeight="1" thickBot="1" x14ac:dyDescent="0.2">
      <c r="A64" s="474" t="s">
        <v>107</v>
      </c>
      <c r="B64" s="475" t="s">
        <v>38</v>
      </c>
      <c r="C64" s="475" t="s">
        <v>38</v>
      </c>
      <c r="D64" s="475" t="s">
        <v>38</v>
      </c>
      <c r="E64" s="475" t="s">
        <v>38</v>
      </c>
      <c r="F64" s="475" t="s">
        <v>38</v>
      </c>
      <c r="G64" s="476" t="s">
        <v>38</v>
      </c>
      <c r="H64" s="12"/>
      <c r="I64" s="62">
        <v>16818000</v>
      </c>
      <c r="J64" s="63">
        <v>167029000</v>
      </c>
      <c r="K64" s="63">
        <v>7349000</v>
      </c>
      <c r="L64" s="63">
        <v>191196000</v>
      </c>
      <c r="M64" s="218">
        <v>151228838</v>
      </c>
      <c r="N64" s="83">
        <v>151228838</v>
      </c>
      <c r="O64" s="63">
        <v>0</v>
      </c>
      <c r="P64" s="63">
        <v>0</v>
      </c>
      <c r="Q64" s="218">
        <v>-39967162</v>
      </c>
      <c r="R64" s="236">
        <f t="shared" si="7"/>
        <v>79.096235276888635</v>
      </c>
      <c r="S64" s="237">
        <f t="shared" si="8"/>
        <v>100</v>
      </c>
      <c r="T64" s="238">
        <f>IF(OR(N64="", N64="", N64=0), "", N64/N64*100)</f>
        <v>100</v>
      </c>
      <c r="U64" s="250">
        <v>94029000</v>
      </c>
      <c r="V64" s="218">
        <v>69732000</v>
      </c>
      <c r="W64" s="218">
        <v>0</v>
      </c>
      <c r="X64" s="218">
        <v>163761000</v>
      </c>
      <c r="Y64" s="251">
        <v>154903742</v>
      </c>
      <c r="Z64" s="88">
        <v>154903742</v>
      </c>
      <c r="AA64" s="251">
        <v>0</v>
      </c>
      <c r="AB64" s="218">
        <v>0</v>
      </c>
      <c r="AC64" s="236">
        <f t="shared" si="9"/>
        <v>94.591350810021922</v>
      </c>
      <c r="AD64" s="237">
        <f t="shared" si="10"/>
        <v>100</v>
      </c>
      <c r="AE64" s="238">
        <f>IF(OR(Z64="", Z64="", Z64=0), "", Z64/Z64*100)</f>
        <v>100</v>
      </c>
      <c r="AF64" s="66">
        <v>-3674904</v>
      </c>
      <c r="AG64" s="64">
        <f t="shared" si="11"/>
        <v>-2.372379099789597</v>
      </c>
      <c r="AH64" s="65">
        <f t="shared" si="12"/>
        <v>0</v>
      </c>
      <c r="AI64" s="76">
        <f t="shared" si="13"/>
        <v>-3674904</v>
      </c>
      <c r="AJ64" s="284" t="s">
        <v>38</v>
      </c>
      <c r="AK64" s="253" t="s">
        <v>38</v>
      </c>
      <c r="AL64" s="253" t="s">
        <v>38</v>
      </c>
      <c r="AM64" s="253" t="s">
        <v>38</v>
      </c>
      <c r="AN64" s="253" t="s">
        <v>38</v>
      </c>
      <c r="AO64" s="253" t="s">
        <v>38</v>
      </c>
      <c r="AP64" s="284" t="s">
        <v>38</v>
      </c>
      <c r="AQ64" s="284" t="s">
        <v>38</v>
      </c>
      <c r="AR64" s="253" t="s">
        <v>38</v>
      </c>
      <c r="AS64" s="253" t="s">
        <v>38</v>
      </c>
      <c r="AT64" s="253" t="s">
        <v>38</v>
      </c>
      <c r="AU64" s="253" t="s">
        <v>38</v>
      </c>
      <c r="AV64" s="253" t="s">
        <v>38</v>
      </c>
      <c r="AW64" s="284" t="s">
        <v>38</v>
      </c>
      <c r="AX64" s="284" t="s">
        <v>38</v>
      </c>
      <c r="AY64" s="74"/>
      <c r="AZ64" s="89"/>
      <c r="BA64" s="75"/>
    </row>
    <row r="65" spans="1:53" ht="26.25" customHeight="1" x14ac:dyDescent="0.15">
      <c r="AI65" s="24"/>
    </row>
    <row r="66" spans="1:53" ht="26.25" customHeight="1" x14ac:dyDescent="0.15">
      <c r="A66" s="1" t="s">
        <v>35</v>
      </c>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4"/>
      <c r="AJ66"/>
      <c r="AK66" s="1"/>
      <c r="AL66" s="2"/>
      <c r="AM66" s="2"/>
      <c r="AN66" s="2"/>
      <c r="AO66" s="2"/>
      <c r="AP66" s="2"/>
      <c r="AQ66" s="2"/>
      <c r="AR66" s="1"/>
      <c r="AS66" s="2"/>
      <c r="AT66" s="2"/>
      <c r="AU66" s="2"/>
      <c r="AV66" s="2"/>
      <c r="AW66" s="2"/>
      <c r="AX66" s="2"/>
    </row>
    <row r="67" spans="1:53" ht="26.25" customHeight="1" thickBot="1" x14ac:dyDescent="0.2">
      <c r="A67" s="6" t="s">
        <v>36</v>
      </c>
      <c r="B67" s="3"/>
      <c r="C67" s="3"/>
      <c r="D67" s="3"/>
      <c r="E67" s="3"/>
      <c r="F67"/>
      <c r="G67" s="22"/>
      <c r="H67" s="22"/>
      <c r="I67"/>
      <c r="J67"/>
      <c r="K67"/>
      <c r="L67"/>
      <c r="M67"/>
      <c r="N67"/>
      <c r="O67"/>
      <c r="P67"/>
      <c r="Q67"/>
      <c r="R67"/>
      <c r="S67"/>
      <c r="T67"/>
      <c r="U67"/>
      <c r="V67"/>
      <c r="W67"/>
      <c r="X67"/>
      <c r="Y67"/>
      <c r="Z67"/>
      <c r="AA67"/>
      <c r="AB67"/>
      <c r="AC67"/>
      <c r="AD67"/>
      <c r="AE67"/>
      <c r="AF67"/>
      <c r="AG67"/>
      <c r="AH67" s="4" t="s">
        <v>0</v>
      </c>
      <c r="AI67" s="24"/>
      <c r="AJ67" s="1" t="s">
        <v>1</v>
      </c>
      <c r="AK67" s="3"/>
      <c r="AL67" s="3"/>
      <c r="AM67" s="3"/>
      <c r="AN67" s="3"/>
      <c r="AO67" s="3"/>
      <c r="AP67"/>
      <c r="AQ67"/>
      <c r="AR67" s="3"/>
      <c r="AS67" s="3"/>
      <c r="AT67" s="3"/>
      <c r="AU67" s="3"/>
      <c r="AV67" s="3"/>
      <c r="AW67"/>
      <c r="AX67"/>
    </row>
    <row r="68" spans="1:53" ht="15" customHeight="1" x14ac:dyDescent="0.15">
      <c r="A68" s="477" t="s">
        <v>2</v>
      </c>
      <c r="B68" s="478"/>
      <c r="C68" s="478"/>
      <c r="D68" s="478"/>
      <c r="E68" s="478"/>
      <c r="F68" s="479"/>
      <c r="G68" s="401" t="s">
        <v>3</v>
      </c>
      <c r="H68" s="402"/>
      <c r="I68" s="470" t="s">
        <v>4</v>
      </c>
      <c r="J68" s="471"/>
      <c r="K68" s="471"/>
      <c r="L68" s="471"/>
      <c r="M68" s="471"/>
      <c r="N68" s="471"/>
      <c r="O68" s="471"/>
      <c r="P68" s="471"/>
      <c r="Q68" s="471"/>
      <c r="R68" s="471"/>
      <c r="S68" s="471"/>
      <c r="T68" s="481"/>
      <c r="U68" s="470" t="s">
        <v>5</v>
      </c>
      <c r="V68" s="471"/>
      <c r="W68" s="471"/>
      <c r="X68" s="471"/>
      <c r="Y68" s="471"/>
      <c r="Z68" s="471"/>
      <c r="AA68" s="471"/>
      <c r="AB68" s="471"/>
      <c r="AC68" s="471"/>
      <c r="AD68" s="471"/>
      <c r="AE68" s="481"/>
      <c r="AF68" s="470" t="s">
        <v>6</v>
      </c>
      <c r="AG68" s="471"/>
      <c r="AH68" s="471"/>
      <c r="AI68" s="411" t="s">
        <v>144</v>
      </c>
      <c r="AJ68" s="487" t="s">
        <v>7</v>
      </c>
      <c r="AK68" s="489" t="s">
        <v>8</v>
      </c>
      <c r="AL68" s="490"/>
      <c r="AM68" s="490"/>
      <c r="AN68" s="490"/>
      <c r="AO68" s="490"/>
      <c r="AP68" s="490"/>
      <c r="AQ68" s="491"/>
      <c r="AR68" s="489" t="s">
        <v>9</v>
      </c>
      <c r="AS68" s="490"/>
      <c r="AT68" s="490"/>
      <c r="AU68" s="490"/>
      <c r="AV68" s="490"/>
      <c r="AW68" s="490"/>
      <c r="AX68" s="491"/>
      <c r="AY68" s="409" t="s">
        <v>146</v>
      </c>
      <c r="AZ68" s="409" t="s">
        <v>148</v>
      </c>
      <c r="BA68" s="409" t="s">
        <v>147</v>
      </c>
    </row>
    <row r="69" spans="1:53" ht="15" customHeight="1" x14ac:dyDescent="0.15">
      <c r="A69" s="480"/>
      <c r="B69" s="458"/>
      <c r="C69" s="458"/>
      <c r="D69" s="458"/>
      <c r="E69" s="458"/>
      <c r="F69" s="459"/>
      <c r="G69" s="403"/>
      <c r="H69" s="404"/>
      <c r="I69" s="465" t="s">
        <v>10</v>
      </c>
      <c r="J69" s="466"/>
      <c r="K69" s="466"/>
      <c r="L69" s="467"/>
      <c r="M69" s="443" t="s">
        <v>108</v>
      </c>
      <c r="N69" s="434" t="s">
        <v>109</v>
      </c>
      <c r="O69" s="434" t="s">
        <v>110</v>
      </c>
      <c r="P69" s="434" t="s">
        <v>111</v>
      </c>
      <c r="Q69" s="418" t="s">
        <v>15</v>
      </c>
      <c r="R69" s="445" t="s">
        <v>16</v>
      </c>
      <c r="S69" s="446"/>
      <c r="T69" s="447" t="s">
        <v>17</v>
      </c>
      <c r="U69" s="463" t="s">
        <v>10</v>
      </c>
      <c r="V69" s="464"/>
      <c r="W69" s="464"/>
      <c r="X69" s="446"/>
      <c r="Y69" s="443" t="s">
        <v>108</v>
      </c>
      <c r="Z69" s="434" t="s">
        <v>109</v>
      </c>
      <c r="AA69" s="443" t="s">
        <v>110</v>
      </c>
      <c r="AB69" s="443" t="s">
        <v>111</v>
      </c>
      <c r="AC69" s="445" t="s">
        <v>16</v>
      </c>
      <c r="AD69" s="446"/>
      <c r="AE69" s="447" t="s">
        <v>17</v>
      </c>
      <c r="AF69" s="449" t="s">
        <v>18</v>
      </c>
      <c r="AG69" s="441" t="s">
        <v>112</v>
      </c>
      <c r="AH69" s="492" t="s">
        <v>20</v>
      </c>
      <c r="AI69" s="412"/>
      <c r="AJ69" s="452"/>
      <c r="AK69" s="423" t="s">
        <v>2</v>
      </c>
      <c r="AL69" s="424"/>
      <c r="AM69" s="424"/>
      <c r="AN69" s="424"/>
      <c r="AO69" s="424"/>
      <c r="AP69" s="425"/>
      <c r="AQ69" s="429" t="s">
        <v>3</v>
      </c>
      <c r="AR69" s="431" t="s">
        <v>2</v>
      </c>
      <c r="AS69" s="432"/>
      <c r="AT69" s="432"/>
      <c r="AU69" s="432"/>
      <c r="AV69" s="432"/>
      <c r="AW69" s="433"/>
      <c r="AX69" s="436" t="s">
        <v>3</v>
      </c>
      <c r="AY69" s="410"/>
      <c r="AZ69" s="410"/>
      <c r="BA69" s="410"/>
    </row>
    <row r="70" spans="1:53" ht="15" customHeight="1" x14ac:dyDescent="0.15">
      <c r="A70" s="480"/>
      <c r="B70" s="458"/>
      <c r="C70" s="458"/>
      <c r="D70" s="458"/>
      <c r="E70" s="458"/>
      <c r="F70" s="459"/>
      <c r="G70" s="403"/>
      <c r="H70" s="404"/>
      <c r="I70" s="437" t="s">
        <v>21</v>
      </c>
      <c r="J70" s="439" t="s">
        <v>22</v>
      </c>
      <c r="K70" s="441" t="s">
        <v>23</v>
      </c>
      <c r="L70" s="439" t="s">
        <v>24</v>
      </c>
      <c r="M70" s="444"/>
      <c r="N70" s="435"/>
      <c r="O70" s="435"/>
      <c r="P70" s="435"/>
      <c r="Q70" s="419"/>
      <c r="R70" s="414" t="s">
        <v>25</v>
      </c>
      <c r="S70" s="414" t="s">
        <v>26</v>
      </c>
      <c r="T70" s="448"/>
      <c r="U70" s="416" t="s">
        <v>21</v>
      </c>
      <c r="V70" s="414" t="s">
        <v>22</v>
      </c>
      <c r="W70" s="418" t="s">
        <v>23</v>
      </c>
      <c r="X70" s="414" t="s">
        <v>24</v>
      </c>
      <c r="Y70" s="444"/>
      <c r="Z70" s="435"/>
      <c r="AA70" s="444"/>
      <c r="AB70" s="444"/>
      <c r="AC70" s="414" t="s">
        <v>25</v>
      </c>
      <c r="AD70" s="414" t="s">
        <v>26</v>
      </c>
      <c r="AE70" s="448"/>
      <c r="AF70" s="450"/>
      <c r="AG70" s="442"/>
      <c r="AH70" s="403"/>
      <c r="AI70" s="412"/>
      <c r="AJ70" s="452"/>
      <c r="AK70" s="426"/>
      <c r="AL70" s="427"/>
      <c r="AM70" s="427"/>
      <c r="AN70" s="427"/>
      <c r="AO70" s="427"/>
      <c r="AP70" s="428"/>
      <c r="AQ70" s="430"/>
      <c r="AR70" s="431"/>
      <c r="AS70" s="432"/>
      <c r="AT70" s="432"/>
      <c r="AU70" s="432"/>
      <c r="AV70" s="432"/>
      <c r="AW70" s="433"/>
      <c r="AX70" s="436"/>
      <c r="AY70" s="410"/>
      <c r="AZ70" s="410"/>
      <c r="BA70" s="410"/>
    </row>
    <row r="71" spans="1:53" ht="15" customHeight="1" x14ac:dyDescent="0.15">
      <c r="A71" s="480"/>
      <c r="B71" s="458"/>
      <c r="C71" s="458"/>
      <c r="D71" s="458"/>
      <c r="E71" s="458"/>
      <c r="F71" s="459"/>
      <c r="G71" s="403"/>
      <c r="H71" s="404"/>
      <c r="I71" s="438"/>
      <c r="J71" s="440"/>
      <c r="K71" s="442"/>
      <c r="L71" s="440"/>
      <c r="M71" s="444"/>
      <c r="N71" s="435"/>
      <c r="O71" s="435"/>
      <c r="P71" s="435"/>
      <c r="Q71" s="419"/>
      <c r="R71" s="415"/>
      <c r="S71" s="415"/>
      <c r="T71" s="448"/>
      <c r="U71" s="417"/>
      <c r="V71" s="415"/>
      <c r="W71" s="419"/>
      <c r="X71" s="415"/>
      <c r="Y71" s="444"/>
      <c r="Z71" s="435"/>
      <c r="AA71" s="444"/>
      <c r="AB71" s="444"/>
      <c r="AC71" s="415"/>
      <c r="AD71" s="415"/>
      <c r="AE71" s="448"/>
      <c r="AF71" s="450"/>
      <c r="AG71" s="442"/>
      <c r="AH71" s="403"/>
      <c r="AI71" s="412"/>
      <c r="AJ71" s="452"/>
      <c r="AK71" s="426"/>
      <c r="AL71" s="427"/>
      <c r="AM71" s="427"/>
      <c r="AN71" s="427"/>
      <c r="AO71" s="427"/>
      <c r="AP71" s="428"/>
      <c r="AQ71" s="430"/>
      <c r="AR71" s="423"/>
      <c r="AS71" s="424"/>
      <c r="AT71" s="424"/>
      <c r="AU71" s="424"/>
      <c r="AV71" s="424"/>
      <c r="AW71" s="425"/>
      <c r="AX71" s="429"/>
      <c r="AY71" s="410"/>
      <c r="AZ71" s="410"/>
      <c r="BA71" s="410"/>
    </row>
    <row r="72" spans="1:53" ht="15" customHeight="1" thickBot="1" x14ac:dyDescent="0.2">
      <c r="A72" s="67"/>
      <c r="B72" s="68"/>
      <c r="C72" s="68"/>
      <c r="D72" s="68"/>
      <c r="E72" s="68"/>
      <c r="F72" s="68"/>
      <c r="G72" s="11" t="s">
        <v>140</v>
      </c>
      <c r="H72" s="5" t="s">
        <v>141</v>
      </c>
      <c r="I72" s="484"/>
      <c r="J72" s="485"/>
      <c r="K72" s="486"/>
      <c r="L72" s="485"/>
      <c r="M72" s="285"/>
      <c r="N72" s="70" t="s">
        <v>113</v>
      </c>
      <c r="O72" s="69"/>
      <c r="P72" s="69"/>
      <c r="Q72" s="473"/>
      <c r="R72" s="286"/>
      <c r="S72" s="286"/>
      <c r="T72" s="287" t="s">
        <v>114</v>
      </c>
      <c r="U72" s="472"/>
      <c r="V72" s="482"/>
      <c r="W72" s="473"/>
      <c r="X72" s="482"/>
      <c r="Y72" s="288"/>
      <c r="Z72" s="71" t="s">
        <v>115</v>
      </c>
      <c r="AA72" s="288"/>
      <c r="AB72" s="288"/>
      <c r="AC72" s="286"/>
      <c r="AD72" s="286"/>
      <c r="AE72" s="287" t="s">
        <v>116</v>
      </c>
      <c r="AF72" s="72" t="s">
        <v>117</v>
      </c>
      <c r="AG72" s="73" t="s">
        <v>118</v>
      </c>
      <c r="AH72" s="78" t="s">
        <v>119</v>
      </c>
      <c r="AI72" s="413"/>
      <c r="AJ72" s="488"/>
      <c r="AK72" s="289"/>
      <c r="AL72" s="290"/>
      <c r="AM72" s="290"/>
      <c r="AN72" s="290"/>
      <c r="AO72" s="290"/>
      <c r="AP72" s="290"/>
      <c r="AQ72" s="287"/>
      <c r="AR72" s="289"/>
      <c r="AS72" s="290"/>
      <c r="AT72" s="290"/>
      <c r="AU72" s="290"/>
      <c r="AV72" s="290"/>
      <c r="AW72" s="290"/>
      <c r="AX72" s="287"/>
      <c r="AY72" s="410"/>
      <c r="AZ72" s="483"/>
      <c r="BA72" s="483"/>
    </row>
    <row r="73" spans="1:53" ht="26.25" customHeight="1" x14ac:dyDescent="0.15">
      <c r="A73" s="28" t="s">
        <v>73</v>
      </c>
      <c r="B73" s="29" t="s">
        <v>38</v>
      </c>
      <c r="C73" s="29" t="s">
        <v>38</v>
      </c>
      <c r="D73" s="29" t="s">
        <v>38</v>
      </c>
      <c r="E73" s="29" t="s">
        <v>38</v>
      </c>
      <c r="F73" s="30" t="s">
        <v>74</v>
      </c>
      <c r="G73" s="31" t="s">
        <v>38</v>
      </c>
      <c r="H73" s="32"/>
      <c r="I73" s="33">
        <v>686000</v>
      </c>
      <c r="J73" s="34">
        <v>12000</v>
      </c>
      <c r="K73" s="34">
        <v>0</v>
      </c>
      <c r="L73" s="34">
        <v>698000</v>
      </c>
      <c r="M73" s="213">
        <v>661107</v>
      </c>
      <c r="N73" s="79">
        <v>661107</v>
      </c>
      <c r="O73" s="34">
        <v>0</v>
      </c>
      <c r="P73" s="34">
        <v>0</v>
      </c>
      <c r="Q73" s="213">
        <v>-36893</v>
      </c>
      <c r="R73" s="221" t="s">
        <v>38</v>
      </c>
      <c r="S73" s="222" t="s">
        <v>38</v>
      </c>
      <c r="T73" s="223" t="s">
        <v>38</v>
      </c>
      <c r="U73" s="240">
        <v>151000</v>
      </c>
      <c r="V73" s="213">
        <v>18000</v>
      </c>
      <c r="W73" s="213">
        <v>0</v>
      </c>
      <c r="X73" s="213">
        <v>169000</v>
      </c>
      <c r="Y73" s="241">
        <v>165790</v>
      </c>
      <c r="Z73" s="84">
        <v>165790</v>
      </c>
      <c r="AA73" s="241">
        <v>0</v>
      </c>
      <c r="AB73" s="241">
        <v>0</v>
      </c>
      <c r="AC73" s="221" t="s">
        <v>38</v>
      </c>
      <c r="AD73" s="222" t="s">
        <v>38</v>
      </c>
      <c r="AE73" s="223" t="s">
        <v>38</v>
      </c>
      <c r="AF73" s="37">
        <v>495317</v>
      </c>
      <c r="AG73" s="35" t="s">
        <v>38</v>
      </c>
      <c r="AH73" s="36" t="s">
        <v>38</v>
      </c>
      <c r="AI73" s="38">
        <f>N73-Z73</f>
        <v>495317</v>
      </c>
      <c r="AJ73" s="291" t="s">
        <v>38</v>
      </c>
      <c r="AK73" s="292" t="s">
        <v>73</v>
      </c>
      <c r="AL73" s="293" t="s">
        <v>38</v>
      </c>
      <c r="AM73" s="293" t="s">
        <v>38</v>
      </c>
      <c r="AN73" s="293" t="s">
        <v>38</v>
      </c>
      <c r="AO73" s="293" t="s">
        <v>38</v>
      </c>
      <c r="AP73" s="294" t="s">
        <v>74</v>
      </c>
      <c r="AQ73" s="295" t="s">
        <v>38</v>
      </c>
      <c r="AR73" s="292" t="s">
        <v>73</v>
      </c>
      <c r="AS73" s="293" t="s">
        <v>38</v>
      </c>
      <c r="AT73" s="293" t="s">
        <v>38</v>
      </c>
      <c r="AU73" s="293" t="s">
        <v>38</v>
      </c>
      <c r="AV73" s="293" t="s">
        <v>38</v>
      </c>
      <c r="AW73" s="294" t="s">
        <v>74</v>
      </c>
      <c r="AX73" s="296" t="s">
        <v>38</v>
      </c>
      <c r="AY73" s="398"/>
      <c r="AZ73" s="398"/>
      <c r="BA73" s="398"/>
    </row>
    <row r="74" spans="1:53" ht="26.25" customHeight="1" x14ac:dyDescent="0.15">
      <c r="A74" s="39" t="s">
        <v>73</v>
      </c>
      <c r="B74" s="13" t="s">
        <v>64</v>
      </c>
      <c r="C74" s="13" t="s">
        <v>38</v>
      </c>
      <c r="D74" s="13" t="s">
        <v>38</v>
      </c>
      <c r="E74" s="13" t="s">
        <v>38</v>
      </c>
      <c r="F74" s="14" t="s">
        <v>65</v>
      </c>
      <c r="G74" s="23" t="s">
        <v>38</v>
      </c>
      <c r="H74" s="21"/>
      <c r="I74" s="15">
        <v>686000</v>
      </c>
      <c r="J74" s="16">
        <v>12000</v>
      </c>
      <c r="K74" s="16">
        <v>0</v>
      </c>
      <c r="L74" s="16">
        <v>698000</v>
      </c>
      <c r="M74" s="214">
        <v>661107</v>
      </c>
      <c r="N74" s="80">
        <v>661107</v>
      </c>
      <c r="O74" s="16">
        <v>0</v>
      </c>
      <c r="P74" s="16">
        <v>0</v>
      </c>
      <c r="Q74" s="214">
        <v>-36893</v>
      </c>
      <c r="R74" s="224" t="s">
        <v>38</v>
      </c>
      <c r="S74" s="225" t="s">
        <v>38</v>
      </c>
      <c r="T74" s="226" t="s">
        <v>38</v>
      </c>
      <c r="U74" s="242">
        <v>151000</v>
      </c>
      <c r="V74" s="214">
        <v>18000</v>
      </c>
      <c r="W74" s="214">
        <v>0</v>
      </c>
      <c r="X74" s="214">
        <v>169000</v>
      </c>
      <c r="Y74" s="243">
        <v>165790</v>
      </c>
      <c r="Z74" s="85">
        <v>165790</v>
      </c>
      <c r="AA74" s="243">
        <v>0</v>
      </c>
      <c r="AB74" s="243">
        <v>0</v>
      </c>
      <c r="AC74" s="224" t="s">
        <v>38</v>
      </c>
      <c r="AD74" s="225" t="s">
        <v>38</v>
      </c>
      <c r="AE74" s="226" t="s">
        <v>38</v>
      </c>
      <c r="AF74" s="18">
        <v>495317</v>
      </c>
      <c r="AG74" s="17" t="s">
        <v>38</v>
      </c>
      <c r="AH74" s="19" t="s">
        <v>38</v>
      </c>
      <c r="AI74" s="77">
        <f t="shared" ref="AI74:AI85" si="14">N74-Z74</f>
        <v>495317</v>
      </c>
      <c r="AJ74" s="260" t="s">
        <v>38</v>
      </c>
      <c r="AK74" s="261" t="s">
        <v>73</v>
      </c>
      <c r="AL74" s="262" t="s">
        <v>64</v>
      </c>
      <c r="AM74" s="262" t="s">
        <v>38</v>
      </c>
      <c r="AN74" s="262" t="s">
        <v>38</v>
      </c>
      <c r="AO74" s="262" t="s">
        <v>38</v>
      </c>
      <c r="AP74" s="263" t="s">
        <v>65</v>
      </c>
      <c r="AQ74" s="264" t="s">
        <v>38</v>
      </c>
      <c r="AR74" s="261" t="s">
        <v>73</v>
      </c>
      <c r="AS74" s="262" t="s">
        <v>64</v>
      </c>
      <c r="AT74" s="262" t="s">
        <v>38</v>
      </c>
      <c r="AU74" s="262" t="s">
        <v>38</v>
      </c>
      <c r="AV74" s="262" t="s">
        <v>38</v>
      </c>
      <c r="AW74" s="263" t="s">
        <v>65</v>
      </c>
      <c r="AX74" s="265" t="s">
        <v>38</v>
      </c>
      <c r="AY74" s="399"/>
      <c r="AZ74" s="399"/>
      <c r="BA74" s="399"/>
    </row>
    <row r="75" spans="1:53" ht="26.25" customHeight="1" x14ac:dyDescent="0.15">
      <c r="A75" s="39" t="s">
        <v>73</v>
      </c>
      <c r="B75" s="13" t="s">
        <v>64</v>
      </c>
      <c r="C75" s="13" t="s">
        <v>40</v>
      </c>
      <c r="D75" s="13" t="s">
        <v>38</v>
      </c>
      <c r="E75" s="13" t="s">
        <v>38</v>
      </c>
      <c r="F75" s="14" t="s">
        <v>120</v>
      </c>
      <c r="G75" s="23" t="s">
        <v>38</v>
      </c>
      <c r="H75" s="21"/>
      <c r="I75" s="15">
        <v>686000</v>
      </c>
      <c r="J75" s="16">
        <v>12000</v>
      </c>
      <c r="K75" s="16">
        <v>0</v>
      </c>
      <c r="L75" s="16">
        <v>698000</v>
      </c>
      <c r="M75" s="214">
        <v>661107</v>
      </c>
      <c r="N75" s="80">
        <v>661107</v>
      </c>
      <c r="O75" s="16">
        <v>0</v>
      </c>
      <c r="P75" s="16">
        <v>0</v>
      </c>
      <c r="Q75" s="214">
        <v>-36893</v>
      </c>
      <c r="R75" s="224" t="s">
        <v>38</v>
      </c>
      <c r="S75" s="225" t="s">
        <v>38</v>
      </c>
      <c r="T75" s="226" t="s">
        <v>38</v>
      </c>
      <c r="U75" s="242">
        <v>151000</v>
      </c>
      <c r="V75" s="214">
        <v>18000</v>
      </c>
      <c r="W75" s="214">
        <v>0</v>
      </c>
      <c r="X75" s="214">
        <v>169000</v>
      </c>
      <c r="Y75" s="243">
        <v>165790</v>
      </c>
      <c r="Z75" s="85">
        <v>165790</v>
      </c>
      <c r="AA75" s="243">
        <v>0</v>
      </c>
      <c r="AB75" s="243">
        <v>0</v>
      </c>
      <c r="AC75" s="224" t="s">
        <v>38</v>
      </c>
      <c r="AD75" s="225" t="s">
        <v>38</v>
      </c>
      <c r="AE75" s="226" t="s">
        <v>38</v>
      </c>
      <c r="AF75" s="18">
        <v>495317</v>
      </c>
      <c r="AG75" s="17" t="s">
        <v>38</v>
      </c>
      <c r="AH75" s="19" t="s">
        <v>38</v>
      </c>
      <c r="AI75" s="77">
        <f t="shared" si="14"/>
        <v>495317</v>
      </c>
      <c r="AJ75" s="260" t="s">
        <v>38</v>
      </c>
      <c r="AK75" s="261" t="s">
        <v>73</v>
      </c>
      <c r="AL75" s="262" t="s">
        <v>64</v>
      </c>
      <c r="AM75" s="262" t="s">
        <v>40</v>
      </c>
      <c r="AN75" s="262" t="s">
        <v>38</v>
      </c>
      <c r="AO75" s="262" t="s">
        <v>38</v>
      </c>
      <c r="AP75" s="263" t="s">
        <v>120</v>
      </c>
      <c r="AQ75" s="264" t="s">
        <v>38</v>
      </c>
      <c r="AR75" s="261" t="s">
        <v>73</v>
      </c>
      <c r="AS75" s="262" t="s">
        <v>64</v>
      </c>
      <c r="AT75" s="262" t="s">
        <v>40</v>
      </c>
      <c r="AU75" s="262" t="s">
        <v>38</v>
      </c>
      <c r="AV75" s="262" t="s">
        <v>38</v>
      </c>
      <c r="AW75" s="263" t="s">
        <v>120</v>
      </c>
      <c r="AX75" s="265" t="s">
        <v>38</v>
      </c>
      <c r="AY75" s="399"/>
      <c r="AZ75" s="399"/>
      <c r="BA75" s="399"/>
    </row>
    <row r="76" spans="1:53" ht="26.25" customHeight="1" thickBot="1" x14ac:dyDescent="0.2">
      <c r="A76" s="40" t="s">
        <v>73</v>
      </c>
      <c r="B76" s="41" t="s">
        <v>64</v>
      </c>
      <c r="C76" s="41" t="s">
        <v>40</v>
      </c>
      <c r="D76" s="41" t="s">
        <v>59</v>
      </c>
      <c r="E76" s="41" t="s">
        <v>38</v>
      </c>
      <c r="F76" s="42" t="s">
        <v>121</v>
      </c>
      <c r="G76" s="43" t="s">
        <v>38</v>
      </c>
      <c r="H76" s="44"/>
      <c r="I76" s="45">
        <v>686000</v>
      </c>
      <c r="J76" s="46">
        <v>12000</v>
      </c>
      <c r="K76" s="46">
        <v>0</v>
      </c>
      <c r="L76" s="46">
        <v>698000</v>
      </c>
      <c r="M76" s="215">
        <v>661107</v>
      </c>
      <c r="N76" s="81">
        <v>661107</v>
      </c>
      <c r="O76" s="46">
        <v>0</v>
      </c>
      <c r="P76" s="46">
        <v>0</v>
      </c>
      <c r="Q76" s="215">
        <v>-36893</v>
      </c>
      <c r="R76" s="227" t="s">
        <v>38</v>
      </c>
      <c r="S76" s="228" t="s">
        <v>38</v>
      </c>
      <c r="T76" s="229" t="s">
        <v>38</v>
      </c>
      <c r="U76" s="244">
        <v>151000</v>
      </c>
      <c r="V76" s="215">
        <v>18000</v>
      </c>
      <c r="W76" s="215">
        <v>0</v>
      </c>
      <c r="X76" s="215">
        <v>169000</v>
      </c>
      <c r="Y76" s="245">
        <v>165790</v>
      </c>
      <c r="Z76" s="86">
        <v>165790</v>
      </c>
      <c r="AA76" s="245">
        <v>0</v>
      </c>
      <c r="AB76" s="245">
        <v>0</v>
      </c>
      <c r="AC76" s="227" t="s">
        <v>38</v>
      </c>
      <c r="AD76" s="228" t="s">
        <v>38</v>
      </c>
      <c r="AE76" s="229" t="s">
        <v>38</v>
      </c>
      <c r="AF76" s="49">
        <v>495317</v>
      </c>
      <c r="AG76" s="47" t="s">
        <v>38</v>
      </c>
      <c r="AH76" s="48" t="s">
        <v>38</v>
      </c>
      <c r="AI76" s="50">
        <f t="shared" si="14"/>
        <v>495317</v>
      </c>
      <c r="AJ76" s="297" t="s">
        <v>38</v>
      </c>
      <c r="AK76" s="298" t="s">
        <v>73</v>
      </c>
      <c r="AL76" s="299" t="s">
        <v>64</v>
      </c>
      <c r="AM76" s="299" t="s">
        <v>40</v>
      </c>
      <c r="AN76" s="299" t="s">
        <v>59</v>
      </c>
      <c r="AO76" s="299" t="s">
        <v>38</v>
      </c>
      <c r="AP76" s="300" t="s">
        <v>121</v>
      </c>
      <c r="AQ76" s="301" t="s">
        <v>38</v>
      </c>
      <c r="AR76" s="298" t="s">
        <v>73</v>
      </c>
      <c r="AS76" s="299" t="s">
        <v>64</v>
      </c>
      <c r="AT76" s="299" t="s">
        <v>40</v>
      </c>
      <c r="AU76" s="299" t="s">
        <v>59</v>
      </c>
      <c r="AV76" s="299" t="s">
        <v>38</v>
      </c>
      <c r="AW76" s="300" t="s">
        <v>121</v>
      </c>
      <c r="AX76" s="302" t="s">
        <v>38</v>
      </c>
      <c r="AY76" s="400"/>
      <c r="AZ76" s="400"/>
      <c r="BA76" s="400"/>
    </row>
    <row r="77" spans="1:53" ht="26.25" customHeight="1" thickBot="1" x14ac:dyDescent="0.2">
      <c r="A77" s="100" t="s">
        <v>73</v>
      </c>
      <c r="B77" s="101" t="s">
        <v>64</v>
      </c>
      <c r="C77" s="101" t="s">
        <v>40</v>
      </c>
      <c r="D77" s="101" t="s">
        <v>59</v>
      </c>
      <c r="E77" s="101" t="s">
        <v>61</v>
      </c>
      <c r="F77" s="102" t="s">
        <v>122</v>
      </c>
      <c r="G77" s="103" t="s">
        <v>123</v>
      </c>
      <c r="H77" s="104" t="s">
        <v>142</v>
      </c>
      <c r="I77" s="105">
        <v>6000</v>
      </c>
      <c r="J77" s="106">
        <v>1000</v>
      </c>
      <c r="K77" s="106">
        <v>0</v>
      </c>
      <c r="L77" s="106">
        <v>7000</v>
      </c>
      <c r="M77" s="216">
        <v>7000</v>
      </c>
      <c r="N77" s="107">
        <v>7000</v>
      </c>
      <c r="O77" s="106">
        <v>0</v>
      </c>
      <c r="P77" s="106">
        <v>0</v>
      </c>
      <c r="Q77" s="216">
        <v>0</v>
      </c>
      <c r="R77" s="230" t="s">
        <v>38</v>
      </c>
      <c r="S77" s="231" t="s">
        <v>38</v>
      </c>
      <c r="T77" s="232" t="s">
        <v>38</v>
      </c>
      <c r="U77" s="246">
        <v>6000</v>
      </c>
      <c r="V77" s="216">
        <v>0</v>
      </c>
      <c r="W77" s="216">
        <v>0</v>
      </c>
      <c r="X77" s="216">
        <v>6000</v>
      </c>
      <c r="Y77" s="247">
        <v>6500</v>
      </c>
      <c r="Z77" s="110">
        <v>6500</v>
      </c>
      <c r="AA77" s="247">
        <v>0</v>
      </c>
      <c r="AB77" s="247">
        <v>0</v>
      </c>
      <c r="AC77" s="230" t="s">
        <v>38</v>
      </c>
      <c r="AD77" s="231" t="s">
        <v>38</v>
      </c>
      <c r="AE77" s="232" t="s">
        <v>38</v>
      </c>
      <c r="AF77" s="111">
        <v>500</v>
      </c>
      <c r="AG77" s="108" t="s">
        <v>38</v>
      </c>
      <c r="AH77" s="109" t="s">
        <v>38</v>
      </c>
      <c r="AI77" s="112">
        <f t="shared" si="14"/>
        <v>500</v>
      </c>
      <c r="AJ77" s="272" t="s">
        <v>38</v>
      </c>
      <c r="AK77" s="273" t="s">
        <v>73</v>
      </c>
      <c r="AL77" s="274" t="s">
        <v>64</v>
      </c>
      <c r="AM77" s="274" t="s">
        <v>40</v>
      </c>
      <c r="AN77" s="274" t="s">
        <v>59</v>
      </c>
      <c r="AO77" s="274" t="s">
        <v>61</v>
      </c>
      <c r="AP77" s="275" t="s">
        <v>122</v>
      </c>
      <c r="AQ77" s="276" t="s">
        <v>123</v>
      </c>
      <c r="AR77" s="273" t="s">
        <v>73</v>
      </c>
      <c r="AS77" s="274" t="s">
        <v>64</v>
      </c>
      <c r="AT77" s="274" t="s">
        <v>40</v>
      </c>
      <c r="AU77" s="274" t="s">
        <v>59</v>
      </c>
      <c r="AV77" s="274" t="s">
        <v>61</v>
      </c>
      <c r="AW77" s="275" t="s">
        <v>122</v>
      </c>
      <c r="AX77" s="277" t="s">
        <v>123</v>
      </c>
      <c r="AY77" s="75"/>
      <c r="AZ77" s="75"/>
      <c r="BA77" s="75"/>
    </row>
    <row r="78" spans="1:53" ht="26.25" customHeight="1" thickBot="1" x14ac:dyDescent="0.2">
      <c r="A78" s="100" t="s">
        <v>73</v>
      </c>
      <c r="B78" s="101" t="s">
        <v>64</v>
      </c>
      <c r="C78" s="101" t="s">
        <v>40</v>
      </c>
      <c r="D78" s="101" t="s">
        <v>59</v>
      </c>
      <c r="E78" s="101" t="s">
        <v>124</v>
      </c>
      <c r="F78" s="102" t="s">
        <v>125</v>
      </c>
      <c r="G78" s="103" t="s">
        <v>123</v>
      </c>
      <c r="H78" s="104" t="s">
        <v>142</v>
      </c>
      <c r="I78" s="105">
        <v>55000</v>
      </c>
      <c r="J78" s="106">
        <v>4000</v>
      </c>
      <c r="K78" s="106">
        <v>0</v>
      </c>
      <c r="L78" s="106">
        <v>59000</v>
      </c>
      <c r="M78" s="216">
        <v>59000</v>
      </c>
      <c r="N78" s="107">
        <v>59000</v>
      </c>
      <c r="O78" s="106">
        <v>0</v>
      </c>
      <c r="P78" s="106">
        <v>0</v>
      </c>
      <c r="Q78" s="216">
        <v>0</v>
      </c>
      <c r="R78" s="230" t="s">
        <v>38</v>
      </c>
      <c r="S78" s="231" t="s">
        <v>38</v>
      </c>
      <c r="T78" s="232" t="s">
        <v>38</v>
      </c>
      <c r="U78" s="246">
        <v>55000</v>
      </c>
      <c r="V78" s="216">
        <v>3000</v>
      </c>
      <c r="W78" s="216">
        <v>0</v>
      </c>
      <c r="X78" s="216">
        <v>58000</v>
      </c>
      <c r="Y78" s="247">
        <v>58000</v>
      </c>
      <c r="Z78" s="110">
        <v>58000</v>
      </c>
      <c r="AA78" s="247">
        <v>0</v>
      </c>
      <c r="AB78" s="247">
        <v>0</v>
      </c>
      <c r="AC78" s="230" t="s">
        <v>38</v>
      </c>
      <c r="AD78" s="231" t="s">
        <v>38</v>
      </c>
      <c r="AE78" s="232" t="s">
        <v>38</v>
      </c>
      <c r="AF78" s="111">
        <v>1000</v>
      </c>
      <c r="AG78" s="108" t="s">
        <v>38</v>
      </c>
      <c r="AH78" s="109" t="s">
        <v>38</v>
      </c>
      <c r="AI78" s="112">
        <f t="shared" si="14"/>
        <v>1000</v>
      </c>
      <c r="AJ78" s="272" t="s">
        <v>38</v>
      </c>
      <c r="AK78" s="273" t="s">
        <v>73</v>
      </c>
      <c r="AL78" s="274" t="s">
        <v>64</v>
      </c>
      <c r="AM78" s="274" t="s">
        <v>40</v>
      </c>
      <c r="AN78" s="274" t="s">
        <v>59</v>
      </c>
      <c r="AO78" s="274" t="s">
        <v>124</v>
      </c>
      <c r="AP78" s="275" t="s">
        <v>125</v>
      </c>
      <c r="AQ78" s="276" t="s">
        <v>123</v>
      </c>
      <c r="AR78" s="273" t="s">
        <v>73</v>
      </c>
      <c r="AS78" s="274" t="s">
        <v>64</v>
      </c>
      <c r="AT78" s="274" t="s">
        <v>40</v>
      </c>
      <c r="AU78" s="274" t="s">
        <v>59</v>
      </c>
      <c r="AV78" s="274" t="s">
        <v>124</v>
      </c>
      <c r="AW78" s="275" t="s">
        <v>125</v>
      </c>
      <c r="AX78" s="277" t="s">
        <v>123</v>
      </c>
      <c r="AY78" s="75"/>
      <c r="AZ78" s="75"/>
      <c r="BA78" s="75"/>
    </row>
    <row r="79" spans="1:53" ht="26.25" customHeight="1" thickBot="1" x14ac:dyDescent="0.2">
      <c r="A79" s="100" t="s">
        <v>73</v>
      </c>
      <c r="B79" s="101" t="s">
        <v>64</v>
      </c>
      <c r="C79" s="101" t="s">
        <v>40</v>
      </c>
      <c r="D79" s="101" t="s">
        <v>59</v>
      </c>
      <c r="E79" s="101" t="s">
        <v>52</v>
      </c>
      <c r="F79" s="102" t="s">
        <v>126</v>
      </c>
      <c r="G79" s="103" t="s">
        <v>123</v>
      </c>
      <c r="H79" s="104" t="s">
        <v>142</v>
      </c>
      <c r="I79" s="105">
        <v>0</v>
      </c>
      <c r="J79" s="106">
        <v>0</v>
      </c>
      <c r="K79" s="106">
        <v>0</v>
      </c>
      <c r="L79" s="106">
        <v>0</v>
      </c>
      <c r="M79" s="216">
        <v>0</v>
      </c>
      <c r="N79" s="107">
        <v>0</v>
      </c>
      <c r="O79" s="106">
        <v>0</v>
      </c>
      <c r="P79" s="106">
        <v>0</v>
      </c>
      <c r="Q79" s="216">
        <v>0</v>
      </c>
      <c r="R79" s="230" t="s">
        <v>38</v>
      </c>
      <c r="S79" s="231" t="s">
        <v>38</v>
      </c>
      <c r="T79" s="232" t="s">
        <v>38</v>
      </c>
      <c r="U79" s="246">
        <v>60000</v>
      </c>
      <c r="V79" s="216">
        <v>9000</v>
      </c>
      <c r="W79" s="216">
        <v>0</v>
      </c>
      <c r="X79" s="216">
        <v>69000</v>
      </c>
      <c r="Y79" s="247">
        <v>65290</v>
      </c>
      <c r="Z79" s="110">
        <v>65290</v>
      </c>
      <c r="AA79" s="247">
        <v>0</v>
      </c>
      <c r="AB79" s="247">
        <v>0</v>
      </c>
      <c r="AC79" s="230" t="s">
        <v>38</v>
      </c>
      <c r="AD79" s="231" t="s">
        <v>38</v>
      </c>
      <c r="AE79" s="232" t="s">
        <v>38</v>
      </c>
      <c r="AF79" s="111">
        <v>-65290</v>
      </c>
      <c r="AG79" s="108" t="s">
        <v>38</v>
      </c>
      <c r="AH79" s="109" t="s">
        <v>38</v>
      </c>
      <c r="AI79" s="112">
        <f t="shared" si="14"/>
        <v>-65290</v>
      </c>
      <c r="AJ79" s="272" t="s">
        <v>38</v>
      </c>
      <c r="AK79" s="273" t="s">
        <v>73</v>
      </c>
      <c r="AL79" s="274" t="s">
        <v>64</v>
      </c>
      <c r="AM79" s="274" t="s">
        <v>40</v>
      </c>
      <c r="AN79" s="274" t="s">
        <v>59</v>
      </c>
      <c r="AO79" s="274" t="s">
        <v>52</v>
      </c>
      <c r="AP79" s="275" t="s">
        <v>126</v>
      </c>
      <c r="AQ79" s="276" t="s">
        <v>123</v>
      </c>
      <c r="AR79" s="273" t="s">
        <v>73</v>
      </c>
      <c r="AS79" s="274" t="s">
        <v>64</v>
      </c>
      <c r="AT79" s="274" t="s">
        <v>40</v>
      </c>
      <c r="AU79" s="274" t="s">
        <v>59</v>
      </c>
      <c r="AV79" s="274" t="s">
        <v>52</v>
      </c>
      <c r="AW79" s="275" t="s">
        <v>126</v>
      </c>
      <c r="AX79" s="277" t="s">
        <v>123</v>
      </c>
      <c r="AY79" s="75"/>
      <c r="AZ79" s="75"/>
      <c r="BA79" s="75"/>
    </row>
    <row r="80" spans="1:53" ht="26.25" customHeight="1" thickBot="1" x14ac:dyDescent="0.2">
      <c r="A80" s="100" t="s">
        <v>73</v>
      </c>
      <c r="B80" s="101" t="s">
        <v>64</v>
      </c>
      <c r="C80" s="101" t="s">
        <v>40</v>
      </c>
      <c r="D80" s="101" t="s">
        <v>59</v>
      </c>
      <c r="E80" s="101" t="s">
        <v>127</v>
      </c>
      <c r="F80" s="102" t="s">
        <v>128</v>
      </c>
      <c r="G80" s="103" t="s">
        <v>123</v>
      </c>
      <c r="H80" s="104" t="s">
        <v>142</v>
      </c>
      <c r="I80" s="105">
        <v>260000</v>
      </c>
      <c r="J80" s="106">
        <v>15000</v>
      </c>
      <c r="K80" s="106">
        <v>0</v>
      </c>
      <c r="L80" s="106">
        <v>275000</v>
      </c>
      <c r="M80" s="216">
        <v>243095</v>
      </c>
      <c r="N80" s="107">
        <v>243095</v>
      </c>
      <c r="O80" s="106">
        <v>0</v>
      </c>
      <c r="P80" s="106">
        <v>0</v>
      </c>
      <c r="Q80" s="216">
        <v>-31905</v>
      </c>
      <c r="R80" s="230" t="s">
        <v>38</v>
      </c>
      <c r="S80" s="231" t="s">
        <v>38</v>
      </c>
      <c r="T80" s="232" t="s">
        <v>38</v>
      </c>
      <c r="U80" s="246">
        <v>0</v>
      </c>
      <c r="V80" s="216">
        <v>0</v>
      </c>
      <c r="W80" s="216">
        <v>0</v>
      </c>
      <c r="X80" s="216">
        <v>0</v>
      </c>
      <c r="Y80" s="247">
        <v>0</v>
      </c>
      <c r="Z80" s="110">
        <v>0</v>
      </c>
      <c r="AA80" s="247">
        <v>0</v>
      </c>
      <c r="AB80" s="247">
        <v>0</v>
      </c>
      <c r="AC80" s="230" t="s">
        <v>38</v>
      </c>
      <c r="AD80" s="231" t="s">
        <v>38</v>
      </c>
      <c r="AE80" s="232" t="s">
        <v>38</v>
      </c>
      <c r="AF80" s="111">
        <v>243095</v>
      </c>
      <c r="AG80" s="108" t="s">
        <v>38</v>
      </c>
      <c r="AH80" s="109" t="s">
        <v>38</v>
      </c>
      <c r="AI80" s="112">
        <f t="shared" si="14"/>
        <v>243095</v>
      </c>
      <c r="AJ80" s="272" t="s">
        <v>38</v>
      </c>
      <c r="AK80" s="273" t="s">
        <v>73</v>
      </c>
      <c r="AL80" s="274" t="s">
        <v>64</v>
      </c>
      <c r="AM80" s="274" t="s">
        <v>40</v>
      </c>
      <c r="AN80" s="274" t="s">
        <v>59</v>
      </c>
      <c r="AO80" s="274" t="s">
        <v>127</v>
      </c>
      <c r="AP80" s="275" t="s">
        <v>128</v>
      </c>
      <c r="AQ80" s="276" t="s">
        <v>123</v>
      </c>
      <c r="AR80" s="273" t="s">
        <v>73</v>
      </c>
      <c r="AS80" s="274" t="s">
        <v>64</v>
      </c>
      <c r="AT80" s="274" t="s">
        <v>40</v>
      </c>
      <c r="AU80" s="274" t="s">
        <v>59</v>
      </c>
      <c r="AV80" s="274" t="s">
        <v>127</v>
      </c>
      <c r="AW80" s="275" t="s">
        <v>128</v>
      </c>
      <c r="AX80" s="277" t="s">
        <v>123</v>
      </c>
      <c r="AY80" s="75"/>
      <c r="AZ80" s="75"/>
      <c r="BA80" s="75"/>
    </row>
    <row r="81" spans="1:53" ht="26.25" customHeight="1" thickBot="1" x14ac:dyDescent="0.2">
      <c r="A81" s="100" t="s">
        <v>73</v>
      </c>
      <c r="B81" s="101" t="s">
        <v>64</v>
      </c>
      <c r="C81" s="101" t="s">
        <v>40</v>
      </c>
      <c r="D81" s="101" t="s">
        <v>59</v>
      </c>
      <c r="E81" s="101" t="s">
        <v>129</v>
      </c>
      <c r="F81" s="102" t="s">
        <v>130</v>
      </c>
      <c r="G81" s="103" t="s">
        <v>123</v>
      </c>
      <c r="H81" s="104" t="s">
        <v>142</v>
      </c>
      <c r="I81" s="105">
        <v>0</v>
      </c>
      <c r="J81" s="106">
        <v>4000</v>
      </c>
      <c r="K81" s="106">
        <v>0</v>
      </c>
      <c r="L81" s="106">
        <v>4000</v>
      </c>
      <c r="M81" s="216">
        <v>4000</v>
      </c>
      <c r="N81" s="107">
        <v>4000</v>
      </c>
      <c r="O81" s="106">
        <v>0</v>
      </c>
      <c r="P81" s="106">
        <v>0</v>
      </c>
      <c r="Q81" s="216">
        <v>0</v>
      </c>
      <c r="R81" s="230" t="s">
        <v>38</v>
      </c>
      <c r="S81" s="231" t="s">
        <v>38</v>
      </c>
      <c r="T81" s="232" t="s">
        <v>38</v>
      </c>
      <c r="U81" s="246">
        <v>4000</v>
      </c>
      <c r="V81" s="216">
        <v>0</v>
      </c>
      <c r="W81" s="216">
        <v>0</v>
      </c>
      <c r="X81" s="216">
        <v>4000</v>
      </c>
      <c r="Y81" s="247">
        <v>4000</v>
      </c>
      <c r="Z81" s="110">
        <v>4000</v>
      </c>
      <c r="AA81" s="247">
        <v>0</v>
      </c>
      <c r="AB81" s="247">
        <v>0</v>
      </c>
      <c r="AC81" s="230" t="s">
        <v>38</v>
      </c>
      <c r="AD81" s="231" t="s">
        <v>38</v>
      </c>
      <c r="AE81" s="232" t="s">
        <v>38</v>
      </c>
      <c r="AF81" s="111">
        <v>0</v>
      </c>
      <c r="AG81" s="108" t="s">
        <v>38</v>
      </c>
      <c r="AH81" s="109" t="s">
        <v>38</v>
      </c>
      <c r="AI81" s="112">
        <f t="shared" si="14"/>
        <v>0</v>
      </c>
      <c r="AJ81" s="272" t="s">
        <v>38</v>
      </c>
      <c r="AK81" s="273" t="s">
        <v>73</v>
      </c>
      <c r="AL81" s="274" t="s">
        <v>64</v>
      </c>
      <c r="AM81" s="274" t="s">
        <v>40</v>
      </c>
      <c r="AN81" s="274" t="s">
        <v>59</v>
      </c>
      <c r="AO81" s="274" t="s">
        <v>129</v>
      </c>
      <c r="AP81" s="275" t="s">
        <v>130</v>
      </c>
      <c r="AQ81" s="276" t="s">
        <v>123</v>
      </c>
      <c r="AR81" s="273" t="s">
        <v>73</v>
      </c>
      <c r="AS81" s="274" t="s">
        <v>64</v>
      </c>
      <c r="AT81" s="274" t="s">
        <v>40</v>
      </c>
      <c r="AU81" s="274" t="s">
        <v>59</v>
      </c>
      <c r="AV81" s="274" t="s">
        <v>129</v>
      </c>
      <c r="AW81" s="275" t="s">
        <v>130</v>
      </c>
      <c r="AX81" s="277" t="s">
        <v>123</v>
      </c>
      <c r="AY81" s="75"/>
      <c r="AZ81" s="75"/>
      <c r="BA81" s="75"/>
    </row>
    <row r="82" spans="1:53" ht="26.25" customHeight="1" thickBot="1" x14ac:dyDescent="0.2">
      <c r="A82" s="100" t="s">
        <v>73</v>
      </c>
      <c r="B82" s="101" t="s">
        <v>64</v>
      </c>
      <c r="C82" s="101" t="s">
        <v>40</v>
      </c>
      <c r="D82" s="101" t="s">
        <v>59</v>
      </c>
      <c r="E82" s="101" t="s">
        <v>131</v>
      </c>
      <c r="F82" s="102" t="s">
        <v>132</v>
      </c>
      <c r="G82" s="103" t="s">
        <v>123</v>
      </c>
      <c r="H82" s="104" t="s">
        <v>142</v>
      </c>
      <c r="I82" s="105">
        <v>365000</v>
      </c>
      <c r="J82" s="106">
        <v>-18000</v>
      </c>
      <c r="K82" s="106">
        <v>0</v>
      </c>
      <c r="L82" s="106">
        <v>347000</v>
      </c>
      <c r="M82" s="216">
        <v>347000</v>
      </c>
      <c r="N82" s="107">
        <v>347000</v>
      </c>
      <c r="O82" s="106">
        <v>0</v>
      </c>
      <c r="P82" s="106">
        <v>0</v>
      </c>
      <c r="Q82" s="216">
        <v>0</v>
      </c>
      <c r="R82" s="230" t="s">
        <v>38</v>
      </c>
      <c r="S82" s="231" t="s">
        <v>38</v>
      </c>
      <c r="T82" s="232" t="s">
        <v>38</v>
      </c>
      <c r="U82" s="246">
        <v>0</v>
      </c>
      <c r="V82" s="216">
        <v>0</v>
      </c>
      <c r="W82" s="216">
        <v>0</v>
      </c>
      <c r="X82" s="216">
        <v>0</v>
      </c>
      <c r="Y82" s="247">
        <v>0</v>
      </c>
      <c r="Z82" s="110">
        <v>0</v>
      </c>
      <c r="AA82" s="247">
        <v>0</v>
      </c>
      <c r="AB82" s="247">
        <v>0</v>
      </c>
      <c r="AC82" s="230" t="s">
        <v>38</v>
      </c>
      <c r="AD82" s="231" t="s">
        <v>38</v>
      </c>
      <c r="AE82" s="232" t="s">
        <v>38</v>
      </c>
      <c r="AF82" s="111">
        <v>347000</v>
      </c>
      <c r="AG82" s="108" t="s">
        <v>38</v>
      </c>
      <c r="AH82" s="109" t="s">
        <v>38</v>
      </c>
      <c r="AI82" s="112">
        <f t="shared" si="14"/>
        <v>347000</v>
      </c>
      <c r="AJ82" s="272" t="s">
        <v>38</v>
      </c>
      <c r="AK82" s="273" t="s">
        <v>73</v>
      </c>
      <c r="AL82" s="274" t="s">
        <v>64</v>
      </c>
      <c r="AM82" s="274" t="s">
        <v>40</v>
      </c>
      <c r="AN82" s="274" t="s">
        <v>59</v>
      </c>
      <c r="AO82" s="274" t="s">
        <v>131</v>
      </c>
      <c r="AP82" s="275" t="s">
        <v>132</v>
      </c>
      <c r="AQ82" s="276" t="s">
        <v>123</v>
      </c>
      <c r="AR82" s="273" t="s">
        <v>73</v>
      </c>
      <c r="AS82" s="274" t="s">
        <v>64</v>
      </c>
      <c r="AT82" s="274" t="s">
        <v>40</v>
      </c>
      <c r="AU82" s="274" t="s">
        <v>59</v>
      </c>
      <c r="AV82" s="274" t="s">
        <v>131</v>
      </c>
      <c r="AW82" s="275" t="s">
        <v>132</v>
      </c>
      <c r="AX82" s="277" t="s">
        <v>123</v>
      </c>
      <c r="AY82" s="75"/>
      <c r="AZ82" s="75"/>
      <c r="BA82" s="75"/>
    </row>
    <row r="83" spans="1:53" ht="26.25" customHeight="1" thickBot="1" x14ac:dyDescent="0.2">
      <c r="A83" s="100" t="s">
        <v>73</v>
      </c>
      <c r="B83" s="101" t="s">
        <v>64</v>
      </c>
      <c r="C83" s="101" t="s">
        <v>40</v>
      </c>
      <c r="D83" s="101" t="s">
        <v>59</v>
      </c>
      <c r="E83" s="101" t="s">
        <v>133</v>
      </c>
      <c r="F83" s="102" t="s">
        <v>134</v>
      </c>
      <c r="G83" s="103" t="s">
        <v>123</v>
      </c>
      <c r="H83" s="104" t="s">
        <v>142</v>
      </c>
      <c r="I83" s="105">
        <v>0</v>
      </c>
      <c r="J83" s="106">
        <v>3000</v>
      </c>
      <c r="K83" s="106">
        <v>0</v>
      </c>
      <c r="L83" s="106">
        <v>3000</v>
      </c>
      <c r="M83" s="216">
        <v>1012</v>
      </c>
      <c r="N83" s="107">
        <v>1012</v>
      </c>
      <c r="O83" s="106">
        <v>0</v>
      </c>
      <c r="P83" s="106">
        <v>0</v>
      </c>
      <c r="Q83" s="216">
        <v>-1988</v>
      </c>
      <c r="R83" s="230" t="s">
        <v>38</v>
      </c>
      <c r="S83" s="231" t="s">
        <v>38</v>
      </c>
      <c r="T83" s="232" t="s">
        <v>38</v>
      </c>
      <c r="U83" s="246">
        <v>0</v>
      </c>
      <c r="V83" s="216">
        <v>0</v>
      </c>
      <c r="W83" s="216">
        <v>0</v>
      </c>
      <c r="X83" s="216">
        <v>0</v>
      </c>
      <c r="Y83" s="247">
        <v>0</v>
      </c>
      <c r="Z83" s="110">
        <v>0</v>
      </c>
      <c r="AA83" s="247">
        <v>0</v>
      </c>
      <c r="AB83" s="247">
        <v>0</v>
      </c>
      <c r="AC83" s="230" t="s">
        <v>38</v>
      </c>
      <c r="AD83" s="231" t="s">
        <v>38</v>
      </c>
      <c r="AE83" s="232" t="s">
        <v>38</v>
      </c>
      <c r="AF83" s="111">
        <v>1012</v>
      </c>
      <c r="AG83" s="108" t="s">
        <v>38</v>
      </c>
      <c r="AH83" s="109" t="s">
        <v>38</v>
      </c>
      <c r="AI83" s="112">
        <f t="shared" si="14"/>
        <v>1012</v>
      </c>
      <c r="AJ83" s="272" t="s">
        <v>38</v>
      </c>
      <c r="AK83" s="273" t="s">
        <v>73</v>
      </c>
      <c r="AL83" s="274" t="s">
        <v>64</v>
      </c>
      <c r="AM83" s="274" t="s">
        <v>40</v>
      </c>
      <c r="AN83" s="274" t="s">
        <v>59</v>
      </c>
      <c r="AO83" s="274" t="s">
        <v>133</v>
      </c>
      <c r="AP83" s="275" t="s">
        <v>134</v>
      </c>
      <c r="AQ83" s="276" t="s">
        <v>123</v>
      </c>
      <c r="AR83" s="273" t="s">
        <v>73</v>
      </c>
      <c r="AS83" s="274" t="s">
        <v>64</v>
      </c>
      <c r="AT83" s="274" t="s">
        <v>40</v>
      </c>
      <c r="AU83" s="274" t="s">
        <v>59</v>
      </c>
      <c r="AV83" s="274" t="s">
        <v>133</v>
      </c>
      <c r="AW83" s="275" t="s">
        <v>134</v>
      </c>
      <c r="AX83" s="277" t="s">
        <v>123</v>
      </c>
      <c r="AY83" s="75"/>
      <c r="AZ83" s="75"/>
      <c r="BA83" s="75"/>
    </row>
    <row r="84" spans="1:53" ht="26.25" customHeight="1" thickBot="1" x14ac:dyDescent="0.2">
      <c r="A84" s="100" t="s">
        <v>73</v>
      </c>
      <c r="B84" s="101" t="s">
        <v>64</v>
      </c>
      <c r="C84" s="101" t="s">
        <v>40</v>
      </c>
      <c r="D84" s="101" t="s">
        <v>59</v>
      </c>
      <c r="E84" s="101" t="s">
        <v>135</v>
      </c>
      <c r="F84" s="102" t="s">
        <v>136</v>
      </c>
      <c r="G84" s="103" t="s">
        <v>123</v>
      </c>
      <c r="H84" s="104" t="s">
        <v>142</v>
      </c>
      <c r="I84" s="105">
        <v>0</v>
      </c>
      <c r="J84" s="106">
        <v>0</v>
      </c>
      <c r="K84" s="106">
        <v>0</v>
      </c>
      <c r="L84" s="106">
        <v>0</v>
      </c>
      <c r="M84" s="216">
        <v>0</v>
      </c>
      <c r="N84" s="107">
        <v>0</v>
      </c>
      <c r="O84" s="106">
        <v>0</v>
      </c>
      <c r="P84" s="106">
        <v>0</v>
      </c>
      <c r="Q84" s="216">
        <v>0</v>
      </c>
      <c r="R84" s="230" t="s">
        <v>38</v>
      </c>
      <c r="S84" s="231" t="s">
        <v>38</v>
      </c>
      <c r="T84" s="232" t="s">
        <v>38</v>
      </c>
      <c r="U84" s="246">
        <v>26000</v>
      </c>
      <c r="V84" s="216">
        <v>6000</v>
      </c>
      <c r="W84" s="216">
        <v>0</v>
      </c>
      <c r="X84" s="216">
        <v>32000</v>
      </c>
      <c r="Y84" s="247">
        <v>32000</v>
      </c>
      <c r="Z84" s="110">
        <v>32000</v>
      </c>
      <c r="AA84" s="247">
        <v>0</v>
      </c>
      <c r="AB84" s="247">
        <v>0</v>
      </c>
      <c r="AC84" s="230" t="s">
        <v>38</v>
      </c>
      <c r="AD84" s="231" t="s">
        <v>38</v>
      </c>
      <c r="AE84" s="232" t="s">
        <v>38</v>
      </c>
      <c r="AF84" s="111">
        <v>-32000</v>
      </c>
      <c r="AG84" s="108" t="s">
        <v>38</v>
      </c>
      <c r="AH84" s="109" t="s">
        <v>38</v>
      </c>
      <c r="AI84" s="112">
        <f t="shared" si="14"/>
        <v>-32000</v>
      </c>
      <c r="AJ84" s="272" t="s">
        <v>38</v>
      </c>
      <c r="AK84" s="273" t="s">
        <v>73</v>
      </c>
      <c r="AL84" s="274" t="s">
        <v>64</v>
      </c>
      <c r="AM84" s="274" t="s">
        <v>40</v>
      </c>
      <c r="AN84" s="274" t="s">
        <v>59</v>
      </c>
      <c r="AO84" s="274" t="s">
        <v>135</v>
      </c>
      <c r="AP84" s="275" t="s">
        <v>136</v>
      </c>
      <c r="AQ84" s="276" t="s">
        <v>123</v>
      </c>
      <c r="AR84" s="273" t="s">
        <v>73</v>
      </c>
      <c r="AS84" s="274" t="s">
        <v>64</v>
      </c>
      <c r="AT84" s="274" t="s">
        <v>40</v>
      </c>
      <c r="AU84" s="274" t="s">
        <v>59</v>
      </c>
      <c r="AV84" s="274" t="s">
        <v>135</v>
      </c>
      <c r="AW84" s="275" t="s">
        <v>136</v>
      </c>
      <c r="AX84" s="277" t="s">
        <v>123</v>
      </c>
      <c r="AY84" s="75"/>
      <c r="AZ84" s="75"/>
      <c r="BA84" s="75"/>
    </row>
    <row r="85" spans="1:53" ht="26.25" customHeight="1" thickBot="1" x14ac:dyDescent="0.2">
      <c r="A85" s="100" t="s">
        <v>73</v>
      </c>
      <c r="B85" s="101" t="s">
        <v>64</v>
      </c>
      <c r="C85" s="101" t="s">
        <v>40</v>
      </c>
      <c r="D85" s="101" t="s">
        <v>59</v>
      </c>
      <c r="E85" s="101" t="s">
        <v>137</v>
      </c>
      <c r="F85" s="102" t="s">
        <v>138</v>
      </c>
      <c r="G85" s="103" t="s">
        <v>123</v>
      </c>
      <c r="H85" s="104" t="s">
        <v>142</v>
      </c>
      <c r="I85" s="105">
        <v>0</v>
      </c>
      <c r="J85" s="106">
        <v>3000</v>
      </c>
      <c r="K85" s="106">
        <v>0</v>
      </c>
      <c r="L85" s="106">
        <v>3000</v>
      </c>
      <c r="M85" s="216">
        <v>0</v>
      </c>
      <c r="N85" s="107">
        <v>0</v>
      </c>
      <c r="O85" s="106">
        <v>0</v>
      </c>
      <c r="P85" s="106">
        <v>0</v>
      </c>
      <c r="Q85" s="216">
        <v>-3000</v>
      </c>
      <c r="R85" s="230" t="s">
        <v>38</v>
      </c>
      <c r="S85" s="231" t="s">
        <v>38</v>
      </c>
      <c r="T85" s="232" t="s">
        <v>38</v>
      </c>
      <c r="U85" s="246" t="s">
        <v>38</v>
      </c>
      <c r="V85" s="216" t="s">
        <v>38</v>
      </c>
      <c r="W85" s="216" t="s">
        <v>38</v>
      </c>
      <c r="X85" s="216" t="s">
        <v>38</v>
      </c>
      <c r="Y85" s="247" t="s">
        <v>38</v>
      </c>
      <c r="Z85" s="110">
        <v>0</v>
      </c>
      <c r="AA85" s="247" t="s">
        <v>38</v>
      </c>
      <c r="AB85" s="247" t="s">
        <v>38</v>
      </c>
      <c r="AC85" s="230" t="s">
        <v>38</v>
      </c>
      <c r="AD85" s="231" t="s">
        <v>38</v>
      </c>
      <c r="AE85" s="232" t="s">
        <v>38</v>
      </c>
      <c r="AF85" s="111">
        <v>0</v>
      </c>
      <c r="AG85" s="108" t="s">
        <v>38</v>
      </c>
      <c r="AH85" s="109" t="s">
        <v>38</v>
      </c>
      <c r="AI85" s="112">
        <f t="shared" si="14"/>
        <v>0</v>
      </c>
      <c r="AJ85" s="272" t="s">
        <v>38</v>
      </c>
      <c r="AK85" s="273" t="s">
        <v>73</v>
      </c>
      <c r="AL85" s="274" t="s">
        <v>64</v>
      </c>
      <c r="AM85" s="274" t="s">
        <v>40</v>
      </c>
      <c r="AN85" s="274" t="s">
        <v>59</v>
      </c>
      <c r="AO85" s="274" t="s">
        <v>137</v>
      </c>
      <c r="AP85" s="275" t="s">
        <v>138</v>
      </c>
      <c r="AQ85" s="276" t="s">
        <v>123</v>
      </c>
      <c r="AR85" s="273" t="s">
        <v>38</v>
      </c>
      <c r="AS85" s="274" t="s">
        <v>38</v>
      </c>
      <c r="AT85" s="274" t="s">
        <v>38</v>
      </c>
      <c r="AU85" s="274" t="s">
        <v>38</v>
      </c>
      <c r="AV85" s="274" t="s">
        <v>38</v>
      </c>
      <c r="AW85" s="275" t="s">
        <v>38</v>
      </c>
      <c r="AX85" s="277" t="s">
        <v>38</v>
      </c>
      <c r="AY85" s="75"/>
      <c r="AZ85" s="75"/>
      <c r="BA85" s="75"/>
    </row>
  </sheetData>
  <mergeCells count="130">
    <mergeCell ref="AZ4:AZ8"/>
    <mergeCell ref="BA4:BA8"/>
    <mergeCell ref="AZ68:AZ72"/>
    <mergeCell ref="BA68:BA72"/>
    <mergeCell ref="AX69:AX71"/>
    <mergeCell ref="I70:I72"/>
    <mergeCell ref="J70:J72"/>
    <mergeCell ref="K70:K72"/>
    <mergeCell ref="L70:L72"/>
    <mergeCell ref="R70:R71"/>
    <mergeCell ref="AA69:AA71"/>
    <mergeCell ref="AB69:AB71"/>
    <mergeCell ref="AC69:AD69"/>
    <mergeCell ref="AE69:AE71"/>
    <mergeCell ref="AF69:AF71"/>
    <mergeCell ref="AG69:AG71"/>
    <mergeCell ref="AD70:AD71"/>
    <mergeCell ref="AJ68:AJ72"/>
    <mergeCell ref="AK68:AQ68"/>
    <mergeCell ref="AR68:AX68"/>
    <mergeCell ref="AC70:AC71"/>
    <mergeCell ref="AH69:AH71"/>
    <mergeCell ref="AK69:AP71"/>
    <mergeCell ref="AQ69:AQ71"/>
    <mergeCell ref="AR69:AW71"/>
    <mergeCell ref="AF68:AH68"/>
    <mergeCell ref="S70:S71"/>
    <mergeCell ref="U70:U72"/>
    <mergeCell ref="Y69:Y71"/>
    <mergeCell ref="Z69:Z71"/>
    <mergeCell ref="Q69:Q72"/>
    <mergeCell ref="R69:S69"/>
    <mergeCell ref="A64:G64"/>
    <mergeCell ref="A68:F71"/>
    <mergeCell ref="I68:T68"/>
    <mergeCell ref="U68:AE68"/>
    <mergeCell ref="I69:L69"/>
    <mergeCell ref="M69:M71"/>
    <mergeCell ref="N69:N71"/>
    <mergeCell ref="O69:O71"/>
    <mergeCell ref="P69:P71"/>
    <mergeCell ref="V70:V72"/>
    <mergeCell ref="W70:W72"/>
    <mergeCell ref="X70:X72"/>
    <mergeCell ref="T69:T71"/>
    <mergeCell ref="U69:X69"/>
    <mergeCell ref="A1:AH1"/>
    <mergeCell ref="A4:F7"/>
    <mergeCell ref="I4:T4"/>
    <mergeCell ref="U4:AE4"/>
    <mergeCell ref="AF4:AH4"/>
    <mergeCell ref="T5:T7"/>
    <mergeCell ref="U5:X5"/>
    <mergeCell ref="Y5:Y7"/>
    <mergeCell ref="Z5:Z7"/>
    <mergeCell ref="I5:L5"/>
    <mergeCell ref="M5:M7"/>
    <mergeCell ref="N5:N7"/>
    <mergeCell ref="O5:O7"/>
    <mergeCell ref="AC6:AC7"/>
    <mergeCell ref="AH5:AH7"/>
    <mergeCell ref="AK5:AP7"/>
    <mergeCell ref="AQ5:AQ7"/>
    <mergeCell ref="AR5:AW7"/>
    <mergeCell ref="P5:P7"/>
    <mergeCell ref="AX5:AX7"/>
    <mergeCell ref="I6:I8"/>
    <mergeCell ref="J6:J8"/>
    <mergeCell ref="K6:K8"/>
    <mergeCell ref="L6:L8"/>
    <mergeCell ref="R6:R7"/>
    <mergeCell ref="AA5:AA7"/>
    <mergeCell ref="AB5:AB7"/>
    <mergeCell ref="AC5:AD5"/>
    <mergeCell ref="AE5:AE7"/>
    <mergeCell ref="AF5:AF7"/>
    <mergeCell ref="AG5:AG7"/>
    <mergeCell ref="AD6:AD7"/>
    <mergeCell ref="AJ4:AJ8"/>
    <mergeCell ref="AK4:AQ4"/>
    <mergeCell ref="Q5:Q8"/>
    <mergeCell ref="R5:S5"/>
    <mergeCell ref="AY73:AY76"/>
    <mergeCell ref="G68:H71"/>
    <mergeCell ref="G4:H7"/>
    <mergeCell ref="AI4:AI8"/>
    <mergeCell ref="AY4:AY8"/>
    <mergeCell ref="AI68:AI72"/>
    <mergeCell ref="AY68:AY72"/>
    <mergeCell ref="AY9:AY13"/>
    <mergeCell ref="AY14:AY18"/>
    <mergeCell ref="AY19:AY21"/>
    <mergeCell ref="AY22:AY23"/>
    <mergeCell ref="AY24:AY25"/>
    <mergeCell ref="AY26:AY29"/>
    <mergeCell ref="AY31:AY32"/>
    <mergeCell ref="AY36:AY38"/>
    <mergeCell ref="AY39:AY43"/>
    <mergeCell ref="AY44:AY48"/>
    <mergeCell ref="AY49:AY52"/>
    <mergeCell ref="S6:S7"/>
    <mergeCell ref="U6:U8"/>
    <mergeCell ref="V6:V8"/>
    <mergeCell ref="W6:W8"/>
    <mergeCell ref="X6:X8"/>
    <mergeCell ref="AR4:AX4"/>
    <mergeCell ref="AZ73:AZ76"/>
    <mergeCell ref="BA73:BA76"/>
    <mergeCell ref="AZ9:AZ13"/>
    <mergeCell ref="BA9:BA13"/>
    <mergeCell ref="AZ14:AZ18"/>
    <mergeCell ref="BA14:BA18"/>
    <mergeCell ref="AZ19:AZ21"/>
    <mergeCell ref="BA19:BA21"/>
    <mergeCell ref="AZ22:AZ23"/>
    <mergeCell ref="BA22:BA23"/>
    <mergeCell ref="AZ24:AZ25"/>
    <mergeCell ref="BA24:BA25"/>
    <mergeCell ref="AZ26:AZ29"/>
    <mergeCell ref="BA26:BA29"/>
    <mergeCell ref="AZ31:AZ32"/>
    <mergeCell ref="BA31:BA32"/>
    <mergeCell ref="AZ36:AZ38"/>
    <mergeCell ref="BA36:BA38"/>
    <mergeCell ref="AZ39:AZ43"/>
    <mergeCell ref="BA39:BA43"/>
    <mergeCell ref="AZ44:AZ48"/>
    <mergeCell ref="BA44:BA48"/>
    <mergeCell ref="AZ49:AZ52"/>
    <mergeCell ref="BA49:BA5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入力用 (書き方例)</vt:lpstr>
      <vt:lpstr>下水道事業会計収入</vt:lpstr>
      <vt:lpstr>IDの附番ルール説明（2025版）</vt:lpstr>
      <vt:lpstr>入力用（ブランク）</vt:lpstr>
      <vt:lpstr>NF5651</vt:lpstr>
      <vt:lpstr>'NF5651'!Print_Area</vt:lpstr>
      <vt:lpstr>下水道事業会計収入!Print_Area</vt:lpstr>
      <vt:lpstr>'入力用 (書き方例)'!Print_Area</vt:lpstr>
      <vt:lpstr>'入力用（ブランク）'!Print_Area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2015-04-08T05:00:43Z</dcterms:created>
  <dcterms:modified xsi:type="dcterms:W3CDTF">2026-08-13T08:19:09Z</dcterms:modified>
</cp:coreProperties>
</file>