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CO35" i="10"/>
  <c r="BE35" i="10"/>
  <c r="AM35" i="10"/>
  <c r="CO34" i="10"/>
  <c r="BW34" i="10"/>
  <c r="BW35" i="10" s="1"/>
  <c r="BW36" i="10" s="1"/>
  <c r="BW37" i="10" s="1"/>
  <c r="BW38" i="10" s="1"/>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<sst xmlns="http://schemas.openxmlformats.org/spreadsheetml/2006/main" count="1116" uniqueCount="610">
  <si>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</si>
  <si>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</si>
  <si>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</si>
  <si>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</si>
  <si>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</si>
  <si>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</si>
  <si>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</si>
  <si>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</si>
  <si>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</si>
  <si>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</si>
  <si>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</si>
  <si>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</si>
  <si>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</si>
  <si>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</si>
  <si>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</si>
  <si>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</si>
  <si>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</si>
  <si>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</si>
  <si>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</si>
  <si>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</si>
  <si>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</si>
  <si>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</si>
  <si>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</si>
  <si>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</si>
  <si>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</si>
  <si>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</si>
  <si>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</si>
  <si>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</si>
  <si>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</si>
  <si>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</si>
  <si>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</si>
  <si>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</si>
  <si>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</si>
  <si>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</si>
  <si>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</si>
  <si>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</si>
  <si>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</si>
  <si>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</si>
  <si>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</si>
  <si>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</si>
  <si>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</si>
  <si>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</si>
  <si>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</si>
  <si>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</si>
  <si>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</si>
  <si>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</si>
  <si>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</si>
  <si>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</si>
  <si>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</si>
  <si>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</si>
  <si>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</si>
  <si>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</si>
  <si>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</si>
  <si>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</si>
  <si>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</si>
  <si>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</si>
  <si>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</si>
  <si>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</si>
  <si>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</si>
  <si>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</si>
  <si>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</si>
  <si>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</si>
  <si>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</si>
  <si>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</si>
  <si>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</si>
  <si>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</si>
  <si>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</si>
  <si>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</si>
  <si>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</si>
  <si>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</si>
  <si>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</si>
  <si>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</si>
  <si>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</si>
  <si>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</si>
  <si>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</si>
  <si>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</si>
  <si>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</si>
  <si>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</si>
  <si>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</si>
  <si>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</si>
  <si>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</si>
  <si>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</si>
  <si>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</si>
  <si>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</si>
  <si>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</si>
  <si>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</si>
  <si>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</si>
  <si>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</si>
  <si>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</si>
  <si>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</si>
  <si>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</si>
  <si>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</si>
  <si>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</si>
  <si>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</si>
  <si>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</si>
  <si>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</si>
  <si>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</si>
  <si>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</si>
  <si>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</si>
  <si>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</si>
  <si>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</si>
  <si>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</si>
  <si>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</si>
  <si>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</si>
  <si>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</si>
  <si>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</si>
  <si>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</si>
  <si>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</si>
  <si>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</si>
  <si>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</si>
  <si>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</si>
  <si>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</si>
  <si>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</si>
  <si>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</si>
  <si>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</si>
  <si>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</si>
  <si>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</si>
  <si>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</si>
  <si>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</si>
  <si>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</si>
  <si>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</si>
  <si>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</si>
  <si>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</si>
  <si>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</si>
  <si>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</si>
  <si>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</si>
  <si>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</si>
  <si>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</si>
  <si>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</si>
  <si>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</si>
  <si>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</si>
  <si>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</si>
  <si>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</si>
  <si>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</si>
  <si>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</si>
  <si>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</si>
  <si>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</si>
  <si>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</si>
  <si>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</si>
  <si>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</si>
  <si>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</si>
  <si>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</si>
  <si>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</si>
  <si>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</si>
  <si>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</si>
  <si>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</si>
  <si>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</si>
  <si>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</si>
  <si>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</si>
  <si>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</si>
  <si>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</si>
  <si>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</si>
  <si>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</si>
  <si>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</si>
  <si>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</si>
  <si>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</si>
  <si>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</si>
  <si>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</si>
  <si>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</si>
  <si>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</si>
  <si>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</si>
  <si>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</si>
  <si>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</si>
  <si>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</si>
  <si>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</si>
  <si>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</si>
  <si>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</si>
  <si>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</si>
  <si>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</si>
  <si>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</si>
  <si>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</si>
  <si>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</si>
  <si>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</si>
  <si>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</si>
  <si>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</si>
  <si>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</si>
  <si>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</si>
  <si>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</si>
  <si>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</si>
  <si>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</si>
  <si>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</si>
  <si>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</si>
  <si>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</si>
  <si>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</si>
  <si>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</si>
  <si>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</si>
  <si>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</si>
  <si>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</si>
  <si>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</si>
  <si>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</si>
  <si>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</si>
  <si>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</si>
  <si>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</si>
  <si>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</si>
  <si>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</si>
  <si>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</si>
  <si>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</si>
  <si>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</si>
  <si>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</si>
  <si>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</si>
  <si>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</si>
  <si>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</si>
  <si>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</si>
  <si>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</si>
  <si>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</si>
  <si>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</si>
  <si>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</si>
  <si>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</si>
  <si>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</si>
  <si>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</si>
  <si>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</si>
  <si>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</si>
  <si>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</si>
  <si>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</si>
  <si>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</si>
  <si>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</si>
  <si>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</si>
  <si>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</si>
  <si>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</si>
  <si>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</si>
  <si>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</si>
  <si>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</si>
  <si>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</si>
  <si>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神奈川県真鶴町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</si>
  <si>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</si>
  <si>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</si>
  <si>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</si>
  <si>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</si>
  <si>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</si>
  <si>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</si>
  <si>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</si>
  <si>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</si>
  <si>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</si>
  <si>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</si>
  <si>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</si>
  <si>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</si>
  <si>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</si>
  <si>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</si>
  <si>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</si>
  <si>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</si>
  <si>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</si>
  <si>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</si>
  <si>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</si>
  <si>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</si>
  <si>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</si>
  <si>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</si>
  <si>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</si>
  <si>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</si>
  <si>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</si>
  <si>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</si>
  <si>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</si>
  <si>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</si>
  <si>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</si>
  <si>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</si>
  <si>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</si>
  <si>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</si>
  <si>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</si>
  <si>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</si>
  <si>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</si>
  <si>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</si>
  <si>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</si>
  <si>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</si>
  <si>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</si>
  <si>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</si>
  <si>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</si>
  <si>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</si>
  <si>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</si>
  <si>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</si>
  <si>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</si>
  <si>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</si>
  <si>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</si>
  <si>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</si>
  <si>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</si>
  <si>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</si>
  <si>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</si>
  <si>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</si>
  <si>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</si>
  <si>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</si>
  <si>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</si>
  <si>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</si>
  <si>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</si>
  <si>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</si>
  <si>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</si>
  <si>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</si>
  <si>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</si>
  <si>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</si>
  <si>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</si>
  <si>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</si>
  <si>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</si>
  <si>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</si>
  <si>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</si>
  <si>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</si>
  <si>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</si>
  <si>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</si>
  <si>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</si>
  <si>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</si>
  <si>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</si>
  <si>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</si>
  <si>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</si>
  <si>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</si>
  <si>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</si>
  <si>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</si>
  <si>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</si>
  <si>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</si>
  <si>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</si>
  <si>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</si>
  <si>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</si>
  <si>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</si>
  <si>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</si>
  <si>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</si>
  <si>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</si>
  <si>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</si>
  <si>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</si>
  <si>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</si>
  <si>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</si>
  <si>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</si>
  <si>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</si>
  <si>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</si>
  <si>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</si>
  <si>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</si>
  <si>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</si>
  <si>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</si>
  <si>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</si>
  <si>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</si>
  <si>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</si>
  <si>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</si>
  <si>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</si>
  <si>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</si>
  <si>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</si>
  <si>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</si>
  <si>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</si>
  <si>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</si>
  <si>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</si>
  <si>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</si>
  <si>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</si>
  <si>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</si>
  <si>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</si>
  <si>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</si>
  <si>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</si>
  <si>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</si>
  <si>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</si>
  <si>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</si>
  <si>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</si>
  <si>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</si>
  <si>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</si>
  <si>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</si>
  <si>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</si>
  <si>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</si>
  <si>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</si>
  <si>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</si>
  <si>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</si>
  <si>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</si>
  <si>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</si>
  <si>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</si>
  <si>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</si>
  <si>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</si>
  <si>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</si>
  <si>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</si>
  <si>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</si>
  <si>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</si>
  <si>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</si>
  <si>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</si>
  <si>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</si>
  <si>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</si>
  <si>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</si>
  <si>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</si>
  <si>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</si>
  <si>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</si>
  <si>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</si>
  <si>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</si>
  <si>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</si>
  <si>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</si>
  <si>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</si>
  <si>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</si>
  <si>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</si>
  <si>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神奈川県真鶴町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</si>
  <si>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</si>
  <si>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</si>
  <si>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</si>
  <si>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</si>
  <si>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</si>
  <si>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</si>
  <si>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</si>
  <si>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</si>
  <si>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</si>
  <si>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</si>
  <si>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</si>
  <si>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</si>
  <si>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</si>
  <si>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</si>
  <si>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</si>
  <si>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</si>
  <si>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</si>
  <si>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</si>
  <si>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</si>
  <si>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</si>
  <si>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</si>
  <si>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</si>
  <si>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</si>
  <si>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</si>
  <si>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</si>
  <si>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</si>
  <si>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</si>
  <si>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</si>
  <si>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</si>
  <si>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</si>
  <si>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</si>
  <si>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</si>
  <si>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</si>
  <si>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</si>
  <si>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</si>
  <si>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</si>
  <si>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</si>
  <si>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</si>
  <si>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</si>
  <si>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</si>
  <si>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</si>
  <si>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</si>
  <si>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</si>
  <si>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</si>
  <si>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</si>
  <si>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</si>
  <si>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</si>
  <si>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</si>
  <si>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</si>
  <si>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</si>
  <si>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</si>
  <si>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</si>
  <si>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</si>
  <si>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</si>
  <si>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</si>
  <si>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</si>
  <si>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</si>
  <si>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</si>
  <si>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</si>
  <si>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</si>
  <si>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</si>
  <si>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</si>
  <si>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</si>
  <si>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</si>
  <si>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</si>
  <si>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</si>
  <si>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</si>
  <si>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</si>
  <si>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</si>
  <si>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</si>
  <si>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</si>
  <si>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</si>
  <si>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</si>
  <si>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</si>
  <si>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</si>
  <si>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</si>
  <si>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</si>
  <si>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</si>
  <si>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</si>
  <si>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</si>
  <si>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</si>
  <si>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</si>
  <si>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</si>
  <si>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</si>
  <si>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</si>
  <si>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</si>
  <si>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</si>
  <si>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</si>
  <si>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</si>
  <si>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</si>
  <si>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</si>
  <si>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</si>
  <si>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</si>
  <si>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</si>
  <si>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</si>
  <si>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</si>
  <si>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</si>
  <si>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</si>
  <si>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</si>
  <si>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</si>
  <si>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</si>
  <si>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</si>
  <si>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</si>
  <si>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</si>
  <si>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</si>
  <si>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</si>
  <si>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</si>
  <si>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</si>
  <si>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</si>
  <si>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</si>
  <si>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</si>
  <si>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</si>
  <si>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</si>
  <si>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</si>
  <si>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</si>
  <si>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</si>
  <si>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</si>
  <si>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</si>
  <si>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</si>
  <si>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</si>
  <si>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</si>
  <si>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</si>
  <si>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</si>
  <si>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</si>
  <si>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</si>
  <si>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</si>
  <si>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</si>
  <si>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</si>
  <si>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</si>
  <si>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</si>
  <si>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</si>
  <si>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</si>
  <si>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</si>
  <si>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</si>
  <si>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</si>
  <si>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</si>
  <si>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</si>
  <si>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</si>
  <si>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</si>
  <si>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</si>
  <si>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</si>
  <si>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</si>
  <si>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</si>
  <si>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</si>
  <si>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</si>
  <si>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</si>
  <si>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</si>
  <si>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</si>
  <si>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</si>
  <si>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</si>
  <si>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</si>
  <si>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</si>
  <si>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</si>
  <si>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</si>
  <si>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</si>
  <si>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</si>
  <si>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</si>
  <si>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</si>
  <si>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</si>
  <si>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</si>
  <si>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</si>
  <si>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</si>
  <si>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</si>
  <si>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</si>
  <si>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</si>
  <si>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</si>
  <si>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</si>
  <si>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</si>
  <si>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</si>
  <si>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</si>
  <si>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</si>
  <si>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</si>
  <si>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</si>
  <si>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</si>
  <si>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</si>
  <si>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</si>
  <si>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</si>
  <si>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</si>
  <si>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</si>
  <si>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</si>
  <si>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</si>
  <si>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</si>
  <si>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</si>
  <si>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</si>
  <si>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</si>
  <si>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</si>
  <si>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</si>
  <si>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</si>
  <si>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</si>
  <si>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</si>
  <si>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</si>
  <si>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</si>
  <si>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</si>
  <si>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</si>
  <si>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</si>
  <si>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</si>
  <si>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</si>
  <si>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</si>
  <si>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</si>
  <si>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</si>
  <si>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1.65</t>
  </si>
  <si>
    <t>▲ 4.80</t>
  </si>
  <si>
    <t>▲ 2.13</t>
  </si>
  <si>
    <t>▲ 1.94</t>
  </si>
  <si>
    <t>一般会計</t>
  </si>
  <si>
    <t>水道事業会計</t>
  </si>
  <si>
    <t>介護保険事業特別会計（保険事業勘定）</t>
  </si>
  <si>
    <t>国民健康保険事業特別会計（事業勘定）</t>
  </si>
  <si>
    <t>真鶴魚座・ケープ真鶴特別会計</t>
  </si>
  <si>
    <t>後期高齢者医療特別会計</t>
  </si>
  <si>
    <t>介護保険事業特別会計（介護サービス事業勘定）</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</si>
  <si>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</si>
  <si>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</si>
  <si>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</si>
  <si>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</si>
  <si>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</si>
  <si>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</si>
  <si>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</si>
  <si>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</si>
  <si>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</si>
  <si>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</si>
  <si>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湯河原町真鶴町衛生組合</t>
    <rPh sb="0" eb="4">
      <t>ユガワラマチ</t>
    </rPh>
    <rPh sb="4" eb="7">
      <t>マナヅルマチ</t>
    </rPh>
    <rPh sb="7" eb="11">
      <t>エイセイクミアイ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</si>
  <si>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</si>
  <si>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9">
      <t>コウキコウレイシャ</t>
    </rPh>
    <rPh sb="9" eb="11">
      <t>イリョウ</t>
    </rPh>
    <rPh sb="11" eb="13">
      <t>コウイキ</t>
    </rPh>
    <rPh sb="13" eb="15">
      <t>レンゴウ</t>
    </rPh>
    <rPh sb="16" eb="20">
      <t>イッパンカイケイ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</si>
  <si>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</si>
  <si>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</si>
  <si>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</si>
  <si>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</si>
  <si>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t>
    <phoneticPr fontId="2"/>
  </si>
  <si>
    <t>教育施設整備基金</t>
    <rPh sb="0" eb="4">
      <t>キョウイクシセツ</t>
    </rPh>
    <rPh sb="4" eb="8">
      <t>セイビキキン</t>
    </rPh>
    <phoneticPr fontId="5"/>
  </si>
  <si>
    <t>ふるさと応援基金</t>
    <rPh sb="4" eb="6">
      <t>オウエン</t>
    </rPh>
    <rPh sb="6" eb="8">
      <t>キキン</t>
    </rPh>
    <phoneticPr fontId="2"/>
  </si>
  <si>
    <t>真鶴町感染症対策基金</t>
    <rPh sb="0" eb="3">
      <t>マナヅルマチ</t>
    </rPh>
    <rPh sb="3" eb="6">
      <t>カンセンショウ</t>
    </rPh>
    <rPh sb="6" eb="10">
      <t>タイサクキキン</t>
    </rPh>
    <phoneticPr fontId="2"/>
  </si>
  <si>
    <t>まちづくり推進事業基金</t>
    <rPh sb="5" eb="9">
      <t>スイシンジギョウ</t>
    </rPh>
    <rPh sb="9" eb="11">
      <t>キキン</t>
    </rPh>
    <phoneticPr fontId="2"/>
  </si>
  <si>
    <t>過疎地域持続的発展特別事業基金</t>
    <rPh sb="0" eb="4">
      <t>カソチイキ</t>
    </rPh>
    <rPh sb="4" eb="7">
      <t>ジゾクテキ</t>
    </rPh>
    <rPh sb="7" eb="9">
      <t>ハッテン</t>
    </rPh>
    <rPh sb="9" eb="13">
      <t>トクベツジギョウ</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</si>
</sst>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hair">
        <color indexed="64"/>
      </right>
      <top style="thin">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F1B9-4F27-AD3C-995F6776C3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21043</c:v>
                </c:pt>
                <c:pt idx="1">
                  <c:v>97977</c:v>
                </c:pt>
                <c:pt idx="2">
                  <c:v>59693</c:v>
                </c:pt>
                <c:pt idx="3">
                  <c:v>22515</c:v>
                </c:pt>
                <c:pt idx="4">
                  <c:v>27508</c:v>
                </c:pt>
              </c:numCache>
            </c:numRef>
          </c:val>
          <c:smooth val="0"/>
          <c:extLst>
            <c:ext xmlns:c16="http://schemas.microsoft.com/office/drawing/2014/chart" uri="{C3380CC4-5D6E-409C-BE32-E72D297353CC}">
              <c16:uniqueId val="{00000001-F1B9-4F27-AD3C-995F6776C3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10.24</c:v>
                </c:pt>
                <c:pt idx="1">
                  <c:v>8.06</c:v>
                </c:pt>
                <c:pt idx="2">
                  <c:v>6.75</c:v>
                </c:pt>
                <c:pt idx="3">
                  <c:v>13.59</c:v>
                </c:pt>
                <c:pt idx="4">
                  <c:v>7.37</c:v>
                </c:pt>
              </c:numCache>
            </c:numRef>
          </c:val>
          <c:extLst>
            <c:ext xmlns:c16="http://schemas.microsoft.com/office/drawing/2014/chart" uri="{C3380CC4-5D6E-409C-BE32-E72D297353CC}">
              <c16:uniqueId val="{00000000-DEC5-4D10-9684-80AE8573AD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16.57</c:v>
                </c:pt>
                <c:pt idx="1">
                  <c:v>13.51</c:v>
                </c:pt>
                <c:pt idx="2">
                  <c:v>11.36</c:v>
                </c:pt>
                <c:pt idx="3">
                  <c:v>13.39</c:v>
                </c:pt>
                <c:pt idx="4">
                  <c:v>18.03</c:v>
                </c:pt>
              </c:numCache>
            </c:numRef>
          </c:val>
          <c:extLst>
            <c:ext xmlns:c16="http://schemas.microsoft.com/office/drawing/2014/chart" uri="{C3380CC4-5D6E-409C-BE32-E72D297353CC}">
              <c16:uniqueId val="{00000001-DEC5-4D10-9684-80AE8573AD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-1.65</c:v>
                </c:pt>
                <c:pt idx="1">
                  <c:v>-4.8</c:v>
                </c:pt>
                <c:pt idx="2">
                  <c:v>-2.13</c:v>
                </c:pt>
                <c:pt idx="3">
                  <c:v>10.41</c:v>
                </c:pt>
                <c:pt idx="4">
                  <c:v>-1.94</c:v>
                </c:pt>
              </c:numCache>
            </c:numRef>
          </c:val>
          <c:smooth val="0"/>
          <c:extLst>
            <c:ext xmlns:c16="http://schemas.microsoft.com/office/drawing/2014/chart" uri="{C3380CC4-5D6E-409C-BE32-E72D297353CC}">
              <c16:uniqueId val="{00000002-DEC5-4D10-9684-80AE8573AD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0.09</c:v>
                </c:pt>
                <c:pt idx="4">
                  <c:v>#N/A</c:v>
                </c:pt>
                <c:pt idx="5">
                  <c:v>0.05</c:v>
                </c:pt>
                <c:pt idx="6">
                  <c:v>#N/A</c:v>
                </c:pt>
                <c:pt idx="7">
                  <c:v>0.02</c:v>
                </c:pt>
                <c:pt idx="8">
                  <c:v>#N/A</c:v>
                </c:pt>
                <c:pt idx="9">
                  <c:v>0.04</c:v>
                </c:pt>
              </c:numCache>
            </c:numRef>
          </c:val>
          <c:extLst>
            <c:ext xmlns:c16="http://schemas.microsoft.com/office/drawing/2014/chart" uri="{C3380CC4-5D6E-409C-BE32-E72D297353CC}">
              <c16:uniqueId val="{00000000-0A1A-49E0-BA96-CDE38B30D8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1A-49E0-BA96-CDE38B30D8C4}"/>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0.16</c:v>
                </c:pt>
                <c:pt idx="4">
                  <c:v>#N/A</c:v>
                </c:pt>
                <c:pt idx="5">
                  <c:v>0.12</c:v>
                </c:pt>
                <c:pt idx="6">
                  <c:v>#N/A</c:v>
                </c:pt>
                <c:pt idx="7">
                  <c:v>0.09</c:v>
                </c:pt>
                <c:pt idx="8">
                  <c:v>#N/A</c:v>
                </c:pt>
                <c:pt idx="9">
                  <c:v>0.11</c:v>
                </c:pt>
              </c:numCache>
            </c:numRef>
          </c:val>
          <c:extLst>
            <c:ext xmlns:c16="http://schemas.microsoft.com/office/drawing/2014/chart" uri="{C3380CC4-5D6E-409C-BE32-E72D297353CC}">
              <c16:uniqueId val="{00000002-0A1A-49E0-BA96-CDE38B30D8C4}"/>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0.02</c:v>
                </c:pt>
                <c:pt idx="6">
                  <c:v>#N/A</c:v>
                </c:pt>
                <c:pt idx="7">
                  <c:v>7.0000000000000007E-2</c:v>
                </c:pt>
                <c:pt idx="8">
                  <c:v>#N/A</c:v>
                </c:pt>
                <c:pt idx="9">
                  <c:v>0.11</c:v>
                </c:pt>
              </c:numCache>
            </c:numRef>
          </c:val>
          <c:extLst>
            <c:ext xmlns:c16="http://schemas.microsoft.com/office/drawing/2014/chart" uri="{C3380CC4-5D6E-409C-BE32-E72D297353CC}">
              <c16:uniqueId val="{00000003-0A1A-49E0-BA96-CDE38B30D8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0.28999999999999998</c:v>
                </c:pt>
                <c:pt idx="4">
                  <c:v>#N/A</c:v>
                </c:pt>
                <c:pt idx="5">
                  <c:v>7.0000000000000007E-2</c:v>
                </c:pt>
                <c:pt idx="6">
                  <c:v>#N/A</c:v>
                </c:pt>
                <c:pt idx="7">
                  <c:v>0.13</c:v>
                </c:pt>
                <c:pt idx="8">
                  <c:v>#N/A</c:v>
                </c:pt>
                <c:pt idx="9">
                  <c:v>0.16</c:v>
                </c:pt>
              </c:numCache>
            </c:numRef>
          </c:val>
          <c:extLst>
            <c:ext xmlns:c16="http://schemas.microsoft.com/office/drawing/2014/chart" uri="{C3380CC4-5D6E-409C-BE32-E72D297353CC}">
              <c16:uniqueId val="{00000004-0A1A-49E0-BA96-CDE38B30D8C4}"/>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0.02</c:v>
                </c:pt>
                <c:pt idx="4">
                  <c:v>#N/A</c:v>
                </c:pt>
                <c:pt idx="5">
                  <c:v>0.12</c:v>
                </c:pt>
                <c:pt idx="6">
                  <c:v>#N/A</c:v>
                </c:pt>
                <c:pt idx="7">
                  <c:v>0.22</c:v>
                </c:pt>
                <c:pt idx="8">
                  <c:v>#N/A</c:v>
                </c:pt>
                <c:pt idx="9">
                  <c:v>0.24</c:v>
                </c:pt>
              </c:numCache>
            </c:numRef>
          </c:val>
          <c:extLst>
            <c:ext xmlns:c16="http://schemas.microsoft.com/office/drawing/2014/chart" uri="{C3380CC4-5D6E-409C-BE32-E72D297353CC}">
              <c16:uniqueId val="{00000005-0A1A-49E0-BA96-CDE38B30D8C4}"/>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3.66</c:v>
                </c:pt>
                <c:pt idx="2">
                  <c:v>#N/A</c:v>
                </c:pt>
                <c:pt idx="3">
                  <c:v>2.2000000000000002</c:v>
                </c:pt>
                <c:pt idx="4">
                  <c:v>#N/A</c:v>
                </c:pt>
                <c:pt idx="5">
                  <c:v>2.96</c:v>
                </c:pt>
                <c:pt idx="6">
                  <c:v>#N/A</c:v>
                </c:pt>
                <c:pt idx="7">
                  <c:v>2.38</c:v>
                </c:pt>
                <c:pt idx="8">
                  <c:v>#N/A</c:v>
                </c:pt>
                <c:pt idx="9">
                  <c:v>0.82</c:v>
                </c:pt>
              </c:numCache>
            </c:numRef>
          </c:val>
          <c:extLst>
            <c:ext xmlns:c16="http://schemas.microsoft.com/office/drawing/2014/chart" uri="{C3380CC4-5D6E-409C-BE32-E72D297353CC}">
              <c16:uniqueId val="{00000006-0A1A-49E0-BA96-CDE38B30D8C4}"/>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3.08</c:v>
                </c:pt>
                <c:pt idx="2">
                  <c:v>#N/A</c:v>
                </c:pt>
                <c:pt idx="3">
                  <c:v>1.94</c:v>
                </c:pt>
                <c:pt idx="4">
                  <c:v>#N/A</c:v>
                </c:pt>
                <c:pt idx="5">
                  <c:v>2.56</c:v>
                </c:pt>
                <c:pt idx="6">
                  <c:v>#N/A</c:v>
                </c:pt>
                <c:pt idx="7">
                  <c:v>1.96</c:v>
                </c:pt>
                <c:pt idx="8">
                  <c:v>#N/A</c:v>
                </c:pt>
                <c:pt idx="9">
                  <c:v>1.28</c:v>
                </c:pt>
              </c:numCache>
            </c:numRef>
          </c:val>
          <c:extLst>
            <c:ext xmlns:c16="http://schemas.microsoft.com/office/drawing/2014/chart" uri="{C3380CC4-5D6E-409C-BE32-E72D297353CC}">
              <c16:uniqueId val="{00000007-0A1A-49E0-BA96-CDE38B30D8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1.18</c:v>
                </c:pt>
                <c:pt idx="2">
                  <c:v>#N/A</c:v>
                </c:pt>
                <c:pt idx="3">
                  <c:v>0.85</c:v>
                </c:pt>
                <c:pt idx="4">
                  <c:v>#N/A</c:v>
                </c:pt>
                <c:pt idx="5">
                  <c:v>0.66</c:v>
                </c:pt>
                <c:pt idx="6">
                  <c:v>#N/A</c:v>
                </c:pt>
                <c:pt idx="7">
                  <c:v>1.31</c:v>
                </c:pt>
                <c:pt idx="8">
                  <c:v>#N/A</c:v>
                </c:pt>
                <c:pt idx="9">
                  <c:v>2.98</c:v>
                </c:pt>
              </c:numCache>
            </c:numRef>
          </c:val>
          <c:extLst>
            <c:ext xmlns:c16="http://schemas.microsoft.com/office/drawing/2014/chart" uri="{C3380CC4-5D6E-409C-BE32-E72D297353CC}">
              <c16:uniqueId val="{00000008-0A1A-49E0-BA96-CDE38B30D8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9.9700000000000006</c:v>
                </c:pt>
                <c:pt idx="2">
                  <c:v>#N/A</c:v>
                </c:pt>
                <c:pt idx="3">
                  <c:v>8.0399999999999991</c:v>
                </c:pt>
                <c:pt idx="4">
                  <c:v>#N/A</c:v>
                </c:pt>
                <c:pt idx="5">
                  <c:v>6.61</c:v>
                </c:pt>
                <c:pt idx="6">
                  <c:v>#N/A</c:v>
                </c:pt>
                <c:pt idx="7">
                  <c:v>13.36</c:v>
                </c:pt>
                <c:pt idx="8">
                  <c:v>#N/A</c:v>
                </c:pt>
                <c:pt idx="9">
                  <c:v>7.13</c:v>
                </c:pt>
              </c:numCache>
            </c:numRef>
          </c:val>
          <c:extLst>
            <c:ext xmlns:c16="http://schemas.microsoft.com/office/drawing/2014/chart" uri="{C3380CC4-5D6E-409C-BE32-E72D297353CC}">
              <c16:uniqueId val="{00000009-0A1A-49E0-BA96-CDE38B30D8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253</c:v>
                </c:pt>
                <c:pt idx="5">
                  <c:v>284</c:v>
                </c:pt>
                <c:pt idx="8">
                  <c:v>311</c:v>
                </c:pt>
                <c:pt idx="11">
                  <c:v>324</c:v>
                </c:pt>
                <c:pt idx="14">
                  <c:v>327</c:v>
                </c:pt>
              </c:numCache>
            </c:numRef>
          </c:val>
          <c:extLst>
            <c:ext xmlns:c16="http://schemas.microsoft.com/office/drawing/2014/chart" uri="{C3380CC4-5D6E-409C-BE32-E72D297353CC}">
              <c16:uniqueId val="{00000000-F928-404A-B1CE-ED8917272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28-404A-B1CE-ED8917272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28-404A-B1CE-ED8917272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83</c:v>
                </c:pt>
                <c:pt idx="6">
                  <c:v>105</c:v>
                </c:pt>
                <c:pt idx="9">
                  <c:v>105</c:v>
                </c:pt>
                <c:pt idx="12">
                  <c:v>95</c:v>
                </c:pt>
              </c:numCache>
            </c:numRef>
          </c:val>
          <c:extLst>
            <c:ext xmlns:c16="http://schemas.microsoft.com/office/drawing/2014/chart" uri="{C3380CC4-5D6E-409C-BE32-E72D297353CC}">
              <c16:uniqueId val="{00000003-F928-404A-B1CE-ED8917272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90</c:v>
                </c:pt>
                <c:pt idx="3">
                  <c:v>91</c:v>
                </c:pt>
                <c:pt idx="6">
                  <c:v>95</c:v>
                </c:pt>
                <c:pt idx="9">
                  <c:v>98</c:v>
                </c:pt>
                <c:pt idx="12">
                  <c:v>98</c:v>
                </c:pt>
              </c:numCache>
            </c:numRef>
          </c:val>
          <c:extLst>
            <c:ext xmlns:c16="http://schemas.microsoft.com/office/drawing/2014/chart" uri="{C3380CC4-5D6E-409C-BE32-E72D297353CC}">
              <c16:uniqueId val="{00000004-F928-404A-B1CE-ED8917272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28-404A-B1CE-ED8917272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28-404A-B1CE-ED8917272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303</c:v>
                </c:pt>
                <c:pt idx="3">
                  <c:v>326</c:v>
                </c:pt>
                <c:pt idx="6">
                  <c:v>361</c:v>
                </c:pt>
                <c:pt idx="9">
                  <c:v>385</c:v>
                </c:pt>
                <c:pt idx="12">
                  <c:v>406</c:v>
                </c:pt>
              </c:numCache>
            </c:numRef>
          </c:val>
          <c:extLst>
            <c:ext xmlns:c16="http://schemas.microsoft.com/office/drawing/2014/chart" uri="{C3380CC4-5D6E-409C-BE32-E72D297353CC}">
              <c16:uniqueId val="{00000007-F928-404A-B1CE-ED8917272C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217</c:v>
                </c:pt>
                <c:pt idx="2">
                  <c:v>#N/A</c:v>
                </c:pt>
                <c:pt idx="3">
                  <c:v>#N/A</c:v>
                </c:pt>
                <c:pt idx="4">
                  <c:v>216</c:v>
                </c:pt>
                <c:pt idx="5">
                  <c:v>#N/A</c:v>
                </c:pt>
                <c:pt idx="6">
                  <c:v>#N/A</c:v>
                </c:pt>
                <c:pt idx="7">
                  <c:v>250</c:v>
                </c:pt>
                <c:pt idx="8">
                  <c:v>#N/A</c:v>
                </c:pt>
                <c:pt idx="9">
                  <c:v>#N/A</c:v>
                </c:pt>
                <c:pt idx="10">
                  <c:v>264</c:v>
                </c:pt>
                <c:pt idx="11">
                  <c:v>#N/A</c:v>
                </c:pt>
                <c:pt idx="12">
                  <c:v>#N/A</c:v>
                </c:pt>
                <c:pt idx="13">
                  <c:v>272</c:v>
                </c:pt>
                <c:pt idx="14">
                  <c:v>#N/A</c:v>
                </c:pt>
              </c:numCache>
            </c:numRef>
          </c:val>
          <c:smooth val="0"/>
          <c:extLst>
            <c:ext xmlns:c16="http://schemas.microsoft.com/office/drawing/2014/chart" uri="{C3380CC4-5D6E-409C-BE32-E72D297353CC}">
              <c16:uniqueId val="{00000008-F928-404A-B1CE-ED8917272C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3344</c:v>
                </c:pt>
                <c:pt idx="5">
                  <c:v>3592</c:v>
                </c:pt>
                <c:pt idx="8">
                  <c:v>3574</c:v>
                </c:pt>
                <c:pt idx="11">
                  <c:v>3533</c:v>
                </c:pt>
                <c:pt idx="14">
                  <c:v>3343</c:v>
                </c:pt>
              </c:numCache>
            </c:numRef>
          </c:val>
          <c:extLst>
            <c:ext xmlns:c16="http://schemas.microsoft.com/office/drawing/2014/chart" uri="{C3380CC4-5D6E-409C-BE32-E72D297353CC}">
              <c16:uniqueId val="{00000000-3D44-475E-AB38-B2EEE0AC05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c:v>
                </c:pt>
                <c:pt idx="5">
                  <c:v>47</c:v>
                </c:pt>
                <c:pt idx="8">
                  <c:v>40</c:v>
                </c:pt>
                <c:pt idx="11">
                  <c:v>35</c:v>
                </c:pt>
                <c:pt idx="14">
                  <c:v>31</c:v>
                </c:pt>
              </c:numCache>
            </c:numRef>
          </c:val>
          <c:extLst>
            <c:ext xmlns:c16="http://schemas.microsoft.com/office/drawing/2014/chart" uri="{C3380CC4-5D6E-409C-BE32-E72D297353CC}">
              <c16:uniqueId val="{00000001-3D44-475E-AB38-B2EEE0AC05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595</c:v>
                </c:pt>
                <c:pt idx="5">
                  <c:v>556</c:v>
                </c:pt>
                <c:pt idx="8">
                  <c:v>512</c:v>
                </c:pt>
                <c:pt idx="11">
                  <c:v>751</c:v>
                </c:pt>
                <c:pt idx="14">
                  <c:v>1006</c:v>
                </c:pt>
              </c:numCache>
            </c:numRef>
          </c:val>
          <c:extLst>
            <c:ext xmlns:c16="http://schemas.microsoft.com/office/drawing/2014/chart" uri="{C3380CC4-5D6E-409C-BE32-E72D297353CC}">
              <c16:uniqueId val="{00000002-3D44-475E-AB38-B2EEE0AC05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44-475E-AB38-B2EEE0AC05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44-475E-AB38-B2EEE0AC05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44-475E-AB38-B2EEE0AC05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816</c:v>
                </c:pt>
                <c:pt idx="3">
                  <c:v>827</c:v>
                </c:pt>
                <c:pt idx="6">
                  <c:v>861</c:v>
                </c:pt>
                <c:pt idx="9">
                  <c:v>731</c:v>
                </c:pt>
                <c:pt idx="12">
                  <c:v>720</c:v>
                </c:pt>
              </c:numCache>
            </c:numRef>
          </c:val>
          <c:extLst>
            <c:ext xmlns:c16="http://schemas.microsoft.com/office/drawing/2014/chart" uri="{C3380CC4-5D6E-409C-BE32-E72D297353CC}">
              <c16:uniqueId val="{00000006-3D44-475E-AB38-B2EEE0AC05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1067</c:v>
                </c:pt>
                <c:pt idx="3">
                  <c:v>990</c:v>
                </c:pt>
                <c:pt idx="6">
                  <c:v>890</c:v>
                </c:pt>
                <c:pt idx="9">
                  <c:v>790</c:v>
                </c:pt>
                <c:pt idx="12">
                  <c:v>690</c:v>
                </c:pt>
              </c:numCache>
            </c:numRef>
          </c:val>
          <c:extLst>
            <c:ext xmlns:c16="http://schemas.microsoft.com/office/drawing/2014/chart" uri="{C3380CC4-5D6E-409C-BE32-E72D297353CC}">
              <c16:uniqueId val="{00000007-3D44-475E-AB38-B2EEE0AC05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1730</c:v>
                </c:pt>
                <c:pt idx="3">
                  <c:v>1743</c:v>
                </c:pt>
                <c:pt idx="6">
                  <c:v>1654</c:v>
                </c:pt>
                <c:pt idx="9">
                  <c:v>1648</c:v>
                </c:pt>
                <c:pt idx="12">
                  <c:v>1498</c:v>
                </c:pt>
              </c:numCache>
            </c:numRef>
          </c:val>
          <c:extLst>
            <c:ext xmlns:c16="http://schemas.microsoft.com/office/drawing/2014/chart" uri="{C3380CC4-5D6E-409C-BE32-E72D297353CC}">
              <c16:uniqueId val="{00000008-3D44-475E-AB38-B2EEE0AC05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44-475E-AB38-B2EEE0AC05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3235</c:v>
                </c:pt>
                <c:pt idx="3">
                  <c:v>3481</c:v>
                </c:pt>
                <c:pt idx="6">
                  <c:v>3500</c:v>
                </c:pt>
                <c:pt idx="9">
                  <c:v>3464</c:v>
                </c:pt>
                <c:pt idx="12">
                  <c:v>3263</c:v>
                </c:pt>
              </c:numCache>
            </c:numRef>
          </c:val>
          <c:extLst>
            <c:ext xmlns:c16="http://schemas.microsoft.com/office/drawing/2014/chart" uri="{C3380CC4-5D6E-409C-BE32-E72D297353CC}">
              <c16:uniqueId val="{0000000A-3D44-475E-AB38-B2EEE0AC05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2854</c:v>
                </c:pt>
                <c:pt idx="2">
                  <c:v>#N/A</c:v>
                </c:pt>
                <c:pt idx="3">
                  <c:v>#N/A</c:v>
                </c:pt>
                <c:pt idx="4">
                  <c:v>2846</c:v>
                </c:pt>
                <c:pt idx="5">
                  <c:v>#N/A</c:v>
                </c:pt>
                <c:pt idx="6">
                  <c:v>#N/A</c:v>
                </c:pt>
                <c:pt idx="7">
                  <c:v>2779</c:v>
                </c:pt>
                <c:pt idx="8">
                  <c:v>#N/A</c:v>
                </c:pt>
                <c:pt idx="9">
                  <c:v>#N/A</c:v>
                </c:pt>
                <c:pt idx="10">
                  <c:v>2314</c:v>
                </c:pt>
                <c:pt idx="11">
                  <c:v>#N/A</c:v>
                </c:pt>
                <c:pt idx="12">
                  <c:v>#N/A</c:v>
                </c:pt>
                <c:pt idx="13">
                  <c:v>1791</c:v>
                </c:pt>
                <c:pt idx="14">
                  <c:v>#N/A</c:v>
                </c:pt>
              </c:numCache>
            </c:numRef>
          </c:val>
          <c:smooth val="0"/>
          <c:extLst>
            <c:ext xmlns:c16="http://schemas.microsoft.com/office/drawing/2014/chart" uri="{C3380CC4-5D6E-409C-BE32-E72D297353CC}">
              <c16:uniqueId val="{0000000B-3D44-475E-AB38-B2EEE0AC05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260</c:v>
                </c:pt>
                <c:pt idx="1">
                  <c:v>335</c:v>
                </c:pt>
                <c:pt idx="2">
                  <c:v>445</c:v>
                </c:pt>
              </c:numCache>
            </c:numRef>
          </c:val>
          <c:extLst>
            <c:ext xmlns:c16="http://schemas.microsoft.com/office/drawing/2014/chart" uri="{C3380CC4-5D6E-409C-BE32-E72D297353CC}">
              <c16:uniqueId val="{00000000-3699-4472-93FC-7A118EC823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699-4472-93FC-7A118EC823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c:v>
                </c:pt>
                <c:pt idx="1">
                  <c:v>215</c:v>
                </c:pt>
                <c:pt idx="2">
                  <c:v>315</c:v>
                </c:pt>
              </c:numCache>
            </c:numRef>
          </c:val>
          <c:extLst>
            <c:ext xmlns:c16="http://schemas.microsoft.com/office/drawing/2014/chart" uri="{C3380CC4-5D6E-409C-BE32-E72D297353CC}">
              <c16:uniqueId val="{00000002-3699-4472-93FC-7A118EC823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年度から増加傾向となっている。平成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年度に過疎指定されたことによる過疎債の活用に伴い償還額が増加し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、臨時財政対策債は令和４年度より発行額が抑えられ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ると予想されることから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、全体的に今後は、公債費率は横ばい傾向になっていくのではと予想される。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事業の実施にあたっては、国県補助金を活用を行い、公債費率の増加を抑制していく。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年度が償還のピークを迎え、減少傾向であったが、平成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年度からの過疎指定に伴う新たな起債メニューとなる過疎債の発行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なども追加されたが、令和３年度、令和４年度と減少傾向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地方債残高は、湯河原町真鶴町衛生組合によるごみ処理施設の改修工事、教育施設の建替計画なども進んでおり、新たなピークが見込まれる。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今後は、将来を見据えた効率的、効果的な事業の実施に努め、施設の統廃合などを検討し、財政の健全化に努めていく。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神奈川県真鶴町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税収、地方交付税、財産収入等の一般財源の増減に伴い変動している。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年度予算の補填的な財源、災害等への備えとして、計画的に積立を行い、減債基金は今後の償還に備え、まちづくり推進事業基金、ふるさと応援基金は有効に活用していく。教育施設整備基金は今後見込まれる教育施設の建替えのため計画的に積立を行い、そのほかの特目基金についても適切な運用をおこな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・真鶴町ふるさと応援基金：真鶴町のまちづくりを応援する個人又は団体からの寄附金を財源として、元気で住みよいふるさとまちづくりを推進する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・真鶴町過疎地域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持続的発展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特別事業基金：過疎地域の持続的発展の支援に関する特別措置法（令和３年法律第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条第２項に規定する過疎地域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持続的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を促すために必要な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を実施することに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要する経費の財源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・教育施設整備基金：真鶴町教育施設整備事業費に充てるため。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・真鶴町感染症対策基金：感染症に対する経費に充てるため。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自ら考え、自ら行う地域づくり事業の趣旨に沿い、地域における多様な歴史、文化、産業等を活用し、独創的、個性的な地域づくり事業を、町が自主的、主体的に推進する際に、必要な経費として積み立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教育施設整備基金：教育施設の建替えを実施予定であり計画的に積立していくため増加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持続的発展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特別事業基金：過疎事業費の減少及び地方交付税の増加によ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る積立額の増加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ふるさと応援基金：基金繰入金の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感染症対策基金：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に寄附金による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年度まで積立は行っていない。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事業実施に向かって進んでいることから、今以上に、計画的に積み立てていく。ふるさと応援基金は寄付金による積立と事業への繰入額のバランスを調整していく。過疎地域自立促進特別事業基金は過疎対象事業への繰入れを計画して取崩し、まちづくり推進事業基金も目的に合わせて取崩し計画していく。感染症対策基金は、今後の感染症の流行等を見据え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税収、地方交付税、財産収入等の一般財源の増減に伴い変動している。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財政調整基金の残高は、年度予算の補填的な財源、災害等への備えとして、標準財政規模の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年度まで積立は行っていない。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地方債の償還額の増加が見込まれることから、今後は計画的な積立を検討していく。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6,805
7.05
4,303,093
4,120,947
181,921
2,467,769
3,262,652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財政力指数は平成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令和４年度は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と減少傾向が続いている。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たが、ここ数年は上回っているが差が詰まってきている。毎年低下している要因は人口の減少や神奈川県で一番の高齢率に伴う地方税の減少が大きい。生産年齢人口を増加させるため、また減少させないための移住定住事業の促進や地方税の徴収強化の推進により財源確保し、また定員管理・給与の適正化、事務の見直し等による歳出削減を図り財政の健全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％であったが、令和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％と微減している。要因としては、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扶助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費が増加し、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が減少している。経常収支比率は類似団体比率を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常に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上回っており、前年度に比較し、その差は広がっている。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公債費では湯河原町真鶴町衛生組合が実施する新たな大規模改修事業、岩漁港東物揚場改修工事の実施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、過疎債等の利用を予定して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おり、また今後は、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賃金の上昇に伴う人件費の増加が見込まれる中、単独で行う補助交付金の見直しや削減を検討していくことが必要になる。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109220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59084"/>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9084"/>
          <a:ext cx="889000" cy="5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4864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147828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486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97028</xdr:rowOff>
    </xdr:from>
    <xdr:to>
      <xdr:col>7</xdr:col>
      <xdr:colOff>31750</xdr:colOff>
      <xdr:row>66</xdr:row>
      <xdr:rowOff>27178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円下回っている。平成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年度以降、類似団体平均から徐々に差が広がってきている。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類似団体より低い理由は、ごみ処理業務を一部事務組合、消防事務を湯河原町に委託していること、地域手当を廃止していることなどが主な要因と思われる。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物件費では、新規事業の先送り、既存事業の事業内容の見直しによる歳出削減に努めている。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54747</xdr:rowOff>
    </xdr:from>
    <xdr:to>
      <xdr:col>23</xdr:col>
      <xdr:colOff>133350</xdr:colOff>
      <xdr:row>80</xdr:row>
      <xdr:rowOff>62751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70747"/>
          <a:ext cx="838200" cy="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39129</xdr:rowOff>
    </xdr:from>
    <xdr:to>
      <xdr:col>19</xdr:col>
      <xdr:colOff>133350</xdr:colOff>
      <xdr:row>80</xdr:row>
      <xdr:rowOff>54747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55129"/>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33179</xdr:rowOff>
    </xdr:from>
    <xdr:to>
      <xdr:col>15</xdr:col>
      <xdr:colOff>82550</xdr:colOff>
      <xdr:row>80</xdr:row>
      <xdr:rowOff>39129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49179"/>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14334</xdr:rowOff>
    </xdr:from>
    <xdr:to>
      <xdr:col>11</xdr:col>
      <xdr:colOff>31750</xdr:colOff>
      <xdr:row>80</xdr:row>
      <xdr:rowOff>33179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0334"/>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11951</xdr:rowOff>
    </xdr:from>
    <xdr:to>
      <xdr:col>23</xdr:col>
      <xdr:colOff>184150</xdr:colOff>
      <xdr:row>80</xdr:row>
      <xdr:rowOff>113551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104678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3947</xdr:rowOff>
    </xdr:from>
    <xdr:to>
      <xdr:col>19</xdr:col>
      <xdr:colOff>184150</xdr:colOff>
      <xdr:row>80</xdr:row>
      <xdr:rowOff>105547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115724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8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159779</xdr:rowOff>
    </xdr:from>
    <xdr:to>
      <xdr:col>15</xdr:col>
      <xdr:colOff>133350</xdr:colOff>
      <xdr:row>80</xdr:row>
      <xdr:rowOff>89929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100106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7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153829</xdr:rowOff>
    </xdr:from>
    <xdr:to>
      <xdr:col>11</xdr:col>
      <xdr:colOff>82550</xdr:colOff>
      <xdr:row>80</xdr:row>
      <xdr:rowOff>83979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94156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6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134984</xdr:rowOff>
    </xdr:from>
    <xdr:to>
      <xdr:col>7</xdr:col>
      <xdr:colOff>31750</xdr:colOff>
      <xdr:row>80</xdr:row>
      <xdr:rowOff>65134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75311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4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ラスパイレス指数については類似団体平均と比較し、平成３０年度から令和４年度まで常に下回っている。令和４年度には０．４％、前年度に比較し下がっている。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給与水準は、国の動向も踏まえながら、引き続き適正な状況にあるよう努めていき、類似団体平均に追いついていけるように進めていく。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84</xdr:row>
      <xdr:rowOff>19352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751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19352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0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75898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947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64407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4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25098</xdr:rowOff>
    </xdr:from>
    <xdr:to>
      <xdr:col>73</xdr:col>
      <xdr:colOff>44450</xdr:colOff>
      <xdr:row>83</xdr:row>
      <xdr:rowOff>126698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136875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年から令和３年度までは微増で推移しているが、令和４年度は微減している。類似団体平均を下回っているが、全国平均、県平均は上回っている。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町の人口は毎年減少していることが主な要因と考えられる。今後は、職員の能力、資質の向上に努め、適正な定員管理に努めていく。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65490</xdr:rowOff>
    </xdr:from>
    <xdr:to>
      <xdr:col>81</xdr:col>
      <xdr:colOff>44450</xdr:colOff>
      <xdr:row>61</xdr:row>
      <xdr:rowOff>97663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239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79968</xdr:rowOff>
    </xdr:from>
    <xdr:to>
      <xdr:col>77</xdr:col>
      <xdr:colOff>44450</xdr:colOff>
      <xdr:row>61</xdr:row>
      <xdr:rowOff>97663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38418"/>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34120</xdr:rowOff>
    </xdr:from>
    <xdr:to>
      <xdr:col>72</xdr:col>
      <xdr:colOff>203200</xdr:colOff>
      <xdr:row>61</xdr:row>
      <xdr:rowOff>79968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92570"/>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18034</xdr:rowOff>
    </xdr:from>
    <xdr:to>
      <xdr:col>68</xdr:col>
      <xdr:colOff>152400</xdr:colOff>
      <xdr:row>61</xdr:row>
      <xdr:rowOff>34120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76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14690</xdr:rowOff>
    </xdr:from>
    <xdr:to>
      <xdr:col>81</xdr:col>
      <xdr:colOff>95250</xdr:colOff>
      <xdr:row>61</xdr:row>
      <xdr:rowOff>116290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31217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46863</xdr:rowOff>
    </xdr:from>
    <xdr:to>
      <xdr:col>77</xdr:col>
      <xdr:colOff>95250</xdr:colOff>
      <xdr:row>61</xdr:row>
      <xdr:rowOff>148463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158640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29168</xdr:rowOff>
    </xdr:from>
    <xdr:to>
      <xdr:col>73</xdr:col>
      <xdr:colOff>44450</xdr:colOff>
      <xdr:row>61</xdr:row>
      <xdr:rowOff>130768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140945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5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154770</xdr:rowOff>
    </xdr:from>
    <xdr:to>
      <xdr:col>68</xdr:col>
      <xdr:colOff>203200</xdr:colOff>
      <xdr:row>61</xdr:row>
      <xdr:rowOff>84920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95097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79011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年度から令和４年度まで、実質公債費比率は上昇傾向にある。類似団体平均値に対しても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％高い状況にある。主な要因は平成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年に過疎指定されたことにより、利用が可能になった過疎債の活用に伴う償還額の増加によるものと思われる。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町内施設の老朽化による改修等も多く見込まれることから、施設の統廃合を行い、新規の地方債の発行を抑制し、また普通建設事業については、国県補助金を有効に活用し、公債費負担の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85598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193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46990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37338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24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131572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年度まで類似団体平均値を大幅に上回っているが、平成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年度に比較すれば半減しており将来負担の状況は、改善傾向になっている。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や湯河原町真鶴町衛生組合への負担等、継続して事業が行われているが、全体の事業費が減少してきていることから、新規の起債発行額が抑制され、また基金残高の増加により改善したものと思わ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今後は、教育施設の老朽化に伴う建替えも見込まれており、事業の必要性、補助金の活用などにより充当財源をより一層確保していく。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76098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053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48175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4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76098</xdr:rowOff>
    </xdr:from>
    <xdr:to>
      <xdr:col>81</xdr:col>
      <xdr:colOff>133350</xdr:colOff>
      <xdr:row>20</xdr:row>
      <xdr:rowOff>76098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5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169977</xdr:rowOff>
    </xdr:from>
    <xdr:to>
      <xdr:col>81</xdr:col>
      <xdr:colOff>44450</xdr:colOff>
      <xdr:row>20</xdr:row>
      <xdr:rowOff>45212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256077"/>
          <a:ext cx="8382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45212</xdr:rowOff>
    </xdr:from>
    <xdr:to>
      <xdr:col>77</xdr:col>
      <xdr:colOff>44450</xdr:colOff>
      <xdr:row>22</xdr:row>
      <xdr:rowOff>31445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474212"/>
          <a:ext cx="889000" cy="3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31445</xdr:rowOff>
    </xdr:from>
    <xdr:to>
      <xdr:col>72</xdr:col>
      <xdr:colOff>203200</xdr:colOff>
      <xdr:row>22</xdr:row>
      <xdr:rowOff>148234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803345"/>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32817</xdr:rowOff>
    </xdr:from>
    <xdr:to>
      <xdr:col>73</xdr:col>
      <xdr:colOff>44450</xdr:colOff>
      <xdr:row>14</xdr:row>
      <xdr:rowOff>134417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144594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148234</xdr:rowOff>
    </xdr:from>
    <xdr:to>
      <xdr:col>68</xdr:col>
      <xdr:colOff>152400</xdr:colOff>
      <xdr:row>22</xdr:row>
      <xdr:rowOff>155956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92013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28956</xdr:rowOff>
    </xdr:from>
    <xdr:to>
      <xdr:col>68</xdr:col>
      <xdr:colOff>203200</xdr:colOff>
      <xdr:row>14</xdr:row>
      <xdr:rowOff>130556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140733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73355</xdr:rowOff>
    </xdr:from>
    <xdr:to>
      <xdr:col>64</xdr:col>
      <xdr:colOff>152400</xdr:colOff>
      <xdr:row>15</xdr:row>
      <xdr:rowOff>3505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13682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119177</xdr:rowOff>
    </xdr:from>
    <xdr:to>
      <xdr:col>81</xdr:col>
      <xdr:colOff>95250</xdr:colOff>
      <xdr:row>19</xdr:row>
      <xdr:rowOff>49327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2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91254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1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165862</xdr:rowOff>
    </xdr:from>
    <xdr:to>
      <xdr:col>77</xdr:col>
      <xdr:colOff>95250</xdr:colOff>
      <xdr:row>20</xdr:row>
      <xdr:rowOff>96012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80789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50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152095</xdr:rowOff>
    </xdr:from>
    <xdr:to>
      <xdr:col>73</xdr:col>
      <xdr:colOff>44450</xdr:colOff>
      <xdr:row>22</xdr:row>
      <xdr:rowOff>82245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67022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8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97434</xdr:rowOff>
    </xdr:from>
    <xdr:to>
      <xdr:col>68</xdr:col>
      <xdr:colOff>203200</xdr:colOff>
      <xdr:row>23</xdr:row>
      <xdr:rowOff>27584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8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12361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95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105156</xdr:rowOff>
    </xdr:from>
    <xdr:to>
      <xdr:col>64</xdr:col>
      <xdr:colOff>152400</xdr:colOff>
      <xdr:row>23</xdr:row>
      <xdr:rowOff>35306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8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20083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96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6,805
7.05
4,303,093
4,120,947
181,921
2,467,769
3,262,652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人件費の経常収支比率は平成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年度より類似団体平均を上回っているが、神奈川県平均は下回っている状態が継続している。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これは、人口１人当たりの職員数が類似団体平均より少なく、またラスパイレス指数が低いことが主な要因と思われる。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40</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78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40</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54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9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物件費に係る経常収支比率は類似団体平均と比較し、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ポイント低い状況となっている。この傾向は過去より続いているが、需用費、委託料などが類似団体に比べ少ないことによるものと考えられる。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要因としては、現在まで道路補修や草刈りなど直営で行っていることなどが上げられる。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94996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97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97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113284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56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114825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扶助費の経常収支比率は令和２年、令和３年と類似団体平均と同一ではあったが、令和４年度には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ポイント差が開いた。県内でも高齢化率が一番高く、今後は増加していく傾向と思われる。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その他の経常収支比率は類似団体平均を上回っている。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類似団体平均、全国平均、神奈川県平均が全て上回っており、また令和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年の中で最も高い数値となり、前年度から３．３ポイントの増加となっている。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経費としての交付税等が増加し、維持補修費・繰出金等が増加したことが主な要因と考えられる。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58</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196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196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補助費等に係る経常収支比率は類似団体と比較し、平成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年度まで高い数値で推移している。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補助費等の全体としては、制度によるものが多くある中で、抑制することが可能なものを効率的に抑制して適正な水準になるように検討していく。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095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09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公債費分の経常収支比率は類似団体平均との差が前年度に比較し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ポイント縮まっている。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年度まで増加傾向にはなっているが、令和３年度には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今後は過疎債や過年度分の臨時財政対策債の償還も見込まれる中、教育施設の改修計画も進んでいることから、今後の起債対象事業については取捨選択を的確に実施し、財政の健全化に努めていく。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771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77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66039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31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62247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公債費以外に係る経常収支比率は、類似団体平均を上回っているが、神奈川県平均からは３．２ポイント下回っている。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規模の小さい町であり、前年度から同様ではあるが、物件費は類似団体平均を下回っているが、補助費等が類似団体平均を上回っている状態が続いており、平均では上回ってしまう要因である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今後は、抑制できる補助費等を効率的に抑制を図り、今後の増加を抑えていきたい。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79</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04850"/>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31750</xdr:rowOff>
    </xdr:from>
    <xdr:to>
      <xdr:col>78</xdr:col>
      <xdr:colOff>69850</xdr:colOff>
      <xdr:row>80</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04850"/>
          <a:ext cx="8890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80</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448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79</xdr:row>
      <xdr:rowOff>168911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644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127716</xdr:rowOff>
    </xdr:from>
    <xdr:to>
      <xdr:col>29</xdr:col>
      <xdr:colOff>127000</xdr:colOff>
      <xdr:row>17</xdr:row>
      <xdr:rowOff>144709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9991"/>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117246</xdr:rowOff>
    </xdr:from>
    <xdr:to>
      <xdr:col>26</xdr:col>
      <xdr:colOff>50800</xdr:colOff>
      <xdr:row>17</xdr:row>
      <xdr:rowOff>144709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79521"/>
          <a:ext cx="698500" cy="2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117246</xdr:rowOff>
    </xdr:from>
    <xdr:to>
      <xdr:col>22</xdr:col>
      <xdr:colOff>114300</xdr:colOff>
      <xdr:row>17</xdr:row>
      <xdr:rowOff>134430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9521"/>
          <a:ext cx="698500" cy="1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134430</xdr:rowOff>
    </xdr:from>
    <xdr:to>
      <xdr:col>18</xdr:col>
      <xdr:colOff>177800</xdr:colOff>
      <xdr:row>18</xdr:row>
      <xdr:rowOff>11816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6705"/>
          <a:ext cx="698500" cy="4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76916</xdr:rowOff>
    </xdr:from>
    <xdr:to>
      <xdr:col>29</xdr:col>
      <xdr:colOff>177800</xdr:colOff>
      <xdr:row>18</xdr:row>
      <xdr:rowOff>7066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9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48993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93909</xdr:rowOff>
    </xdr:from>
    <xdr:to>
      <xdr:col>26</xdr:col>
      <xdr:colOff>101600</xdr:colOff>
      <xdr:row>18</xdr:row>
      <xdr:rowOff>24059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8836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66446</xdr:rowOff>
    </xdr:from>
    <xdr:to>
      <xdr:col>22</xdr:col>
      <xdr:colOff>165100</xdr:colOff>
      <xdr:row>17</xdr:row>
      <xdr:rowOff>168046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152823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83630</xdr:rowOff>
    </xdr:from>
    <xdr:to>
      <xdr:col>19</xdr:col>
      <xdr:colOff>38100</xdr:colOff>
      <xdr:row>18</xdr:row>
      <xdr:rowOff>13780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170007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132466</xdr:rowOff>
    </xdr:from>
    <xdr:to>
      <xdr:col>15</xdr:col>
      <xdr:colOff>101600</xdr:colOff>
      <xdr:row>18</xdr:row>
      <xdr:rowOff>62616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47393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12912</xdr:rowOff>
    </xdr:from>
    <xdr:to>
      <xdr:col>29</xdr:col>
      <xdr:colOff>127000</xdr:colOff>
      <xdr:row>36</xdr:row>
      <xdr:rowOff>42287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66162"/>
          <a:ext cx="6477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42287</xdr:rowOff>
    </xdr:from>
    <xdr:to>
      <xdr:col>26</xdr:col>
      <xdr:colOff>50800</xdr:colOff>
      <xdr:row>36</xdr:row>
      <xdr:rowOff>84530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95537"/>
          <a:ext cx="698500" cy="4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84530</xdr:rowOff>
    </xdr:from>
    <xdr:to>
      <xdr:col>22</xdr:col>
      <xdr:colOff>114300</xdr:colOff>
      <xdr:row>36</xdr:row>
      <xdr:rowOff>166515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37780"/>
          <a:ext cx="698500" cy="8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166515</xdr:rowOff>
    </xdr:from>
    <xdr:to>
      <xdr:col>18</xdr:col>
      <xdr:colOff>177800</xdr:colOff>
      <xdr:row>37</xdr:row>
      <xdr:rowOff>2756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19765"/>
          <a:ext cx="6985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305012</xdr:rowOff>
    </xdr:from>
    <xdr:to>
      <xdr:col>29</xdr:col>
      <xdr:colOff>177800</xdr:colOff>
      <xdr:row>36</xdr:row>
      <xdr:rowOff>63712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1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150089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6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334387</xdr:rowOff>
    </xdr:from>
    <xdr:to>
      <xdr:col>26</xdr:col>
      <xdr:colOff>101600</xdr:colOff>
      <xdr:row>36</xdr:row>
      <xdr:rowOff>93087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4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103264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1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33730</xdr:rowOff>
    </xdr:from>
    <xdr:to>
      <xdr:col>22</xdr:col>
      <xdr:colOff>165100</xdr:colOff>
      <xdr:row>36</xdr:row>
      <xdr:rowOff>135330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8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145507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5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115715</xdr:rowOff>
    </xdr:from>
    <xdr:to>
      <xdr:col>19</xdr:col>
      <xdr:colOff>38100</xdr:colOff>
      <xdr:row>37</xdr:row>
      <xdr:rowOff>45865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30642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123406</xdr:rowOff>
    </xdr:from>
    <xdr:to>
      <xdr:col>15</xdr:col>
      <xdr:colOff>101600</xdr:colOff>
      <xdr:row>37</xdr:row>
      <xdr:rowOff>53556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7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38333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6,805
7.05
4,303,093
4,120,947
181,921
2,467,769
3,262,652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122684</xdr:rowOff>
    </xdr:from>
    <xdr:to>
      <xdr:col>24</xdr:col>
      <xdr:colOff>63500</xdr:colOff>
      <xdr:row>36</xdr:row>
      <xdr:rowOff>124338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4884"/>
          <a:ext cx="8382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101128</xdr:rowOff>
    </xdr:from>
    <xdr:to>
      <xdr:col>19</xdr:col>
      <xdr:colOff>177800</xdr:colOff>
      <xdr:row>36</xdr:row>
      <xdr:rowOff>124338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73328"/>
          <a:ext cx="8890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101128</xdr:rowOff>
    </xdr:from>
    <xdr:to>
      <xdr:col>15</xdr:col>
      <xdr:colOff>50800</xdr:colOff>
      <xdr:row>37</xdr:row>
      <xdr:rowOff>54066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3328"/>
          <a:ext cx="889000" cy="1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54066</xdr:rowOff>
    </xdr:from>
    <xdr:to>
      <xdr:col>10</xdr:col>
      <xdr:colOff>114300</xdr:colOff>
      <xdr:row>37</xdr:row>
      <xdr:rowOff>91282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7716"/>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71884</xdr:rowOff>
    </xdr:from>
    <xdr:to>
      <xdr:col>24</xdr:col>
      <xdr:colOff>114300</xdr:colOff>
      <xdr:row>37</xdr:row>
      <xdr:rowOff>2034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50311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73538</xdr:rowOff>
    </xdr:from>
    <xdr:to>
      <xdr:col>20</xdr:col>
      <xdr:colOff>38100</xdr:colOff>
      <xdr:row>37</xdr:row>
      <xdr:rowOff>3688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166265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3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50328</xdr:rowOff>
    </xdr:from>
    <xdr:to>
      <xdr:col>15</xdr:col>
      <xdr:colOff>101600</xdr:colOff>
      <xdr:row>36</xdr:row>
      <xdr:rowOff>151928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143055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1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3266</xdr:rowOff>
    </xdr:from>
    <xdr:to>
      <xdr:col>10</xdr:col>
      <xdr:colOff>165100</xdr:colOff>
      <xdr:row>37</xdr:row>
      <xdr:rowOff>104866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40482</xdr:rowOff>
    </xdr:from>
    <xdr:to>
      <xdr:col>6</xdr:col>
      <xdr:colOff>38100</xdr:colOff>
      <xdr:row>37</xdr:row>
      <xdr:rowOff>142082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133210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59829</xdr:rowOff>
    </xdr:from>
    <xdr:to>
      <xdr:col>24</xdr:col>
      <xdr:colOff>63500</xdr:colOff>
      <xdr:row>58</xdr:row>
      <xdr:rowOff>64786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03929"/>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64786</xdr:rowOff>
    </xdr:from>
    <xdr:to>
      <xdr:col>19</xdr:col>
      <xdr:colOff>177800</xdr:colOff>
      <xdr:row>58</xdr:row>
      <xdr:rowOff>79306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8886"/>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61027</xdr:rowOff>
    </xdr:from>
    <xdr:to>
      <xdr:col>15</xdr:col>
      <xdr:colOff>50800</xdr:colOff>
      <xdr:row>58</xdr:row>
      <xdr:rowOff>79306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05127"/>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61027</xdr:rowOff>
    </xdr:from>
    <xdr:to>
      <xdr:col>10</xdr:col>
      <xdr:colOff>114300</xdr:colOff>
      <xdr:row>58</xdr:row>
      <xdr:rowOff>67784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512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9029</xdr:rowOff>
    </xdr:from>
    <xdr:to>
      <xdr:col>24</xdr:col>
      <xdr:colOff>114300</xdr:colOff>
      <xdr:row>58</xdr:row>
      <xdr:rowOff>110629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95406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6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13986</xdr:rowOff>
    </xdr:from>
    <xdr:to>
      <xdr:col>20</xdr:col>
      <xdr:colOff>38100</xdr:colOff>
      <xdr:row>58</xdr:row>
      <xdr:rowOff>115586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106713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28506</xdr:rowOff>
    </xdr:from>
    <xdr:to>
      <xdr:col>15</xdr:col>
      <xdr:colOff>101600</xdr:colOff>
      <xdr:row>58</xdr:row>
      <xdr:rowOff>130106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121233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10227</xdr:rowOff>
    </xdr:from>
    <xdr:to>
      <xdr:col>10</xdr:col>
      <xdr:colOff>165100</xdr:colOff>
      <xdr:row>58</xdr:row>
      <xdr:rowOff>111827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102954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16984</xdr:rowOff>
    </xdr:from>
    <xdr:to>
      <xdr:col>6</xdr:col>
      <xdr:colOff>38100</xdr:colOff>
      <xdr:row>58</xdr:row>
      <xdr:rowOff>118584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109711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104820</xdr:rowOff>
    </xdr:from>
    <xdr:to>
      <xdr:col>24</xdr:col>
      <xdr:colOff>63500</xdr:colOff>
      <xdr:row>78</xdr:row>
      <xdr:rowOff>112858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7920"/>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112858</xdr:rowOff>
    </xdr:from>
    <xdr:to>
      <xdr:col>19</xdr:col>
      <xdr:colOff>177800</xdr:colOff>
      <xdr:row>78</xdr:row>
      <xdr:rowOff>120611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5958"/>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110840</xdr:rowOff>
    </xdr:from>
    <xdr:to>
      <xdr:col>15</xdr:col>
      <xdr:colOff>50800</xdr:colOff>
      <xdr:row>78</xdr:row>
      <xdr:rowOff>120611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3940"/>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110840</xdr:rowOff>
    </xdr:from>
    <xdr:to>
      <xdr:col>10</xdr:col>
      <xdr:colOff>114300</xdr:colOff>
      <xdr:row>78</xdr:row>
      <xdr:rowOff>137147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3940"/>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54020</xdr:rowOff>
    </xdr:from>
    <xdr:to>
      <xdr:col>24</xdr:col>
      <xdr:colOff>114300</xdr:colOff>
      <xdr:row>78</xdr:row>
      <xdr:rowOff>155620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140397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62058</xdr:rowOff>
    </xdr:from>
    <xdr:to>
      <xdr:col>20</xdr:col>
      <xdr:colOff>38100</xdr:colOff>
      <xdr:row>78</xdr:row>
      <xdr:rowOff>163658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154785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69811</xdr:rowOff>
    </xdr:from>
    <xdr:to>
      <xdr:col>15</xdr:col>
      <xdr:colOff>101600</xdr:colOff>
      <xdr:row>78</xdr:row>
      <xdr:rowOff>171411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162538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60040</xdr:rowOff>
    </xdr:from>
    <xdr:to>
      <xdr:col>10</xdr:col>
      <xdr:colOff>165100</xdr:colOff>
      <xdr:row>78</xdr:row>
      <xdr:rowOff>161640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86347</xdr:rowOff>
    </xdr:from>
    <xdr:to>
      <xdr:col>6</xdr:col>
      <xdr:colOff>38100</xdr:colOff>
      <xdr:row>79</xdr:row>
      <xdr:rowOff>16497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7624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121478</xdr:rowOff>
    </xdr:from>
    <xdr:to>
      <xdr:col>24</xdr:col>
      <xdr:colOff>63500</xdr:colOff>
      <xdr:row>97</xdr:row>
      <xdr:rowOff>72819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80678"/>
          <a:ext cx="8382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121478</xdr:rowOff>
    </xdr:from>
    <xdr:to>
      <xdr:col>19</xdr:col>
      <xdr:colOff>177800</xdr:colOff>
      <xdr:row>97</xdr:row>
      <xdr:rowOff>153405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80678"/>
          <a:ext cx="889000" cy="20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153405</xdr:rowOff>
    </xdr:from>
    <xdr:to>
      <xdr:col>15</xdr:col>
      <xdr:colOff>50800</xdr:colOff>
      <xdr:row>97</xdr:row>
      <xdr:rowOff>167393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84055"/>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167393</xdr:rowOff>
    </xdr:from>
    <xdr:to>
      <xdr:col>10</xdr:col>
      <xdr:colOff>114300</xdr:colOff>
      <xdr:row>98</xdr:row>
      <xdr:rowOff>11956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98043"/>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22019</xdr:rowOff>
    </xdr:from>
    <xdr:to>
      <xdr:col>24</xdr:col>
      <xdr:colOff>114300</xdr:colOff>
      <xdr:row>97</xdr:row>
      <xdr:rowOff>123619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70678</xdr:rowOff>
    </xdr:from>
    <xdr:to>
      <xdr:col>20</xdr:col>
      <xdr:colOff>38100</xdr:colOff>
      <xdr:row>97</xdr:row>
      <xdr:rowOff>828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163405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102605</xdr:rowOff>
    </xdr:from>
    <xdr:to>
      <xdr:col>15</xdr:col>
      <xdr:colOff>101600</xdr:colOff>
      <xdr:row>98</xdr:row>
      <xdr:rowOff>32755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2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116593</xdr:rowOff>
    </xdr:from>
    <xdr:to>
      <xdr:col>10</xdr:col>
      <xdr:colOff>165100</xdr:colOff>
      <xdr:row>98</xdr:row>
      <xdr:rowOff>46743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132606</xdr:rowOff>
    </xdr:from>
    <xdr:to>
      <xdr:col>6</xdr:col>
      <xdr:colOff>38100</xdr:colOff>
      <xdr:row>98</xdr:row>
      <xdr:rowOff>62756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53883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59099</xdr:rowOff>
    </xdr:from>
    <xdr:to>
      <xdr:col>55</xdr:col>
      <xdr:colOff>0</xdr:colOff>
      <xdr:row>37</xdr:row>
      <xdr:rowOff>102151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02749"/>
          <a:ext cx="8382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104045</xdr:rowOff>
    </xdr:from>
    <xdr:to>
      <xdr:col>50</xdr:col>
      <xdr:colOff>114300</xdr:colOff>
      <xdr:row>37</xdr:row>
      <xdr:rowOff>102151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04795"/>
          <a:ext cx="889000" cy="3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104045</xdr:rowOff>
    </xdr:from>
    <xdr:to>
      <xdr:col>45</xdr:col>
      <xdr:colOff>177800</xdr:colOff>
      <xdr:row>37</xdr:row>
      <xdr:rowOff>165388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04795"/>
          <a:ext cx="889000" cy="40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108104</xdr:rowOff>
    </xdr:from>
    <xdr:to>
      <xdr:col>41</xdr:col>
      <xdr:colOff>50800</xdr:colOff>
      <xdr:row>37</xdr:row>
      <xdr:rowOff>165388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51754"/>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8299</xdr:rowOff>
    </xdr:from>
    <xdr:to>
      <xdr:col>55</xdr:col>
      <xdr:colOff>50800</xdr:colOff>
      <xdr:row>37</xdr:row>
      <xdr:rowOff>109899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158176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3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51351</xdr:rowOff>
    </xdr:from>
    <xdr:to>
      <xdr:col>50</xdr:col>
      <xdr:colOff>165100</xdr:colOff>
      <xdr:row>37</xdr:row>
      <xdr:rowOff>152951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144078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8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53245</xdr:rowOff>
    </xdr:from>
    <xdr:to>
      <xdr:col>46</xdr:col>
      <xdr:colOff>38100</xdr:colOff>
      <xdr:row>35</xdr:row>
      <xdr:rowOff>154845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145972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4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114588</xdr:rowOff>
    </xdr:from>
    <xdr:to>
      <xdr:col>41</xdr:col>
      <xdr:colOff>101600</xdr:colOff>
      <xdr:row>38</xdr:row>
      <xdr:rowOff>44738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35865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5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57304</xdr:rowOff>
    </xdr:from>
    <xdr:to>
      <xdr:col>36</xdr:col>
      <xdr:colOff>165100</xdr:colOff>
      <xdr:row>37</xdr:row>
      <xdr:rowOff>158904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150031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49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9515</xdr:rowOff>
    </xdr:from>
    <xdr:to>
      <xdr:col>55</xdr:col>
      <xdr:colOff>0</xdr:colOff>
      <xdr:row>59</xdr:row>
      <xdr:rowOff>15856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125065"/>
          <a:ext cx="8382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140090</xdr:rowOff>
    </xdr:from>
    <xdr:to>
      <xdr:col>50</xdr:col>
      <xdr:colOff>114300</xdr:colOff>
      <xdr:row>59</xdr:row>
      <xdr:rowOff>15856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4190"/>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91469</xdr:rowOff>
    </xdr:from>
    <xdr:to>
      <xdr:col>45</xdr:col>
      <xdr:colOff>177800</xdr:colOff>
      <xdr:row>58</xdr:row>
      <xdr:rowOff>140090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35569"/>
          <a:ext cx="889000" cy="4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91469</xdr:rowOff>
    </xdr:from>
    <xdr:to>
      <xdr:col>41</xdr:col>
      <xdr:colOff>50800</xdr:colOff>
      <xdr:row>59</xdr:row>
      <xdr:rowOff>17725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35569"/>
          <a:ext cx="889000" cy="9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130165</xdr:rowOff>
    </xdr:from>
    <xdr:to>
      <xdr:col>55</xdr:col>
      <xdr:colOff>50800</xdr:colOff>
      <xdr:row>59</xdr:row>
      <xdr:rowOff>60315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45092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136506</xdr:rowOff>
    </xdr:from>
    <xdr:to>
      <xdr:col>50</xdr:col>
      <xdr:colOff>165100</xdr:colOff>
      <xdr:row>59</xdr:row>
      <xdr:rowOff>66656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57783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89290</xdr:rowOff>
    </xdr:from>
    <xdr:to>
      <xdr:col>46</xdr:col>
      <xdr:colOff>38100</xdr:colOff>
      <xdr:row>59</xdr:row>
      <xdr:rowOff>19440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10567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40669</xdr:rowOff>
    </xdr:from>
    <xdr:to>
      <xdr:col>41</xdr:col>
      <xdr:colOff>101600</xdr:colOff>
      <xdr:row>58</xdr:row>
      <xdr:rowOff>142269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138375</xdr:rowOff>
    </xdr:from>
    <xdr:to>
      <xdr:col>36</xdr:col>
      <xdr:colOff>165100</xdr:colOff>
      <xdr:row>59</xdr:row>
      <xdr:rowOff>68525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59652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39156</xdr:rowOff>
    </xdr:from>
    <xdr:to>
      <xdr:col>55</xdr:col>
      <xdr:colOff>0</xdr:colOff>
      <xdr:row>79</xdr:row>
      <xdr:rowOff>41776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3706"/>
          <a:ext cx="8382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33060</xdr:rowOff>
    </xdr:from>
    <xdr:to>
      <xdr:col>50</xdr:col>
      <xdr:colOff>114300</xdr:colOff>
      <xdr:row>79</xdr:row>
      <xdr:rowOff>39156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761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8655</xdr:rowOff>
    </xdr:from>
    <xdr:to>
      <xdr:col>45</xdr:col>
      <xdr:colOff>177800</xdr:colOff>
      <xdr:row>79</xdr:row>
      <xdr:rowOff>33060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3205"/>
          <a:ext cx="889000" cy="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8655</xdr:rowOff>
    </xdr:from>
    <xdr:to>
      <xdr:col>41</xdr:col>
      <xdr:colOff>50800</xdr:colOff>
      <xdr:row>79</xdr:row>
      <xdr:rowOff>43064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3205"/>
          <a:ext cx="8890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162426</xdr:rowOff>
    </xdr:from>
    <xdr:to>
      <xdr:col>55</xdr:col>
      <xdr:colOff>50800</xdr:colOff>
      <xdr:row>79</xdr:row>
      <xdr:rowOff>92576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77353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159806</xdr:rowOff>
    </xdr:from>
    <xdr:to>
      <xdr:col>50</xdr:col>
      <xdr:colOff>165100</xdr:colOff>
      <xdr:row>79</xdr:row>
      <xdr:rowOff>89956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81083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153710</xdr:rowOff>
    </xdr:from>
    <xdr:to>
      <xdr:col>46</xdr:col>
      <xdr:colOff>38100</xdr:colOff>
      <xdr:row>79</xdr:row>
      <xdr:rowOff>83860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74987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129305</xdr:rowOff>
    </xdr:from>
    <xdr:to>
      <xdr:col>41</xdr:col>
      <xdr:colOff>101600</xdr:colOff>
      <xdr:row>79</xdr:row>
      <xdr:rowOff>59455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50582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163714</xdr:rowOff>
    </xdr:from>
    <xdr:to>
      <xdr:col>36</xdr:col>
      <xdr:colOff>165100</xdr:colOff>
      <xdr:row>79</xdr:row>
      <xdr:rowOff>93864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84991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131380</xdr:rowOff>
    </xdr:from>
    <xdr:to>
      <xdr:col>55</xdr:col>
      <xdr:colOff>0</xdr:colOff>
      <xdr:row>98</xdr:row>
      <xdr:rowOff>165841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933480"/>
          <a:ext cx="8382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39002</xdr:rowOff>
    </xdr:from>
    <xdr:to>
      <xdr:col>50</xdr:col>
      <xdr:colOff>114300</xdr:colOff>
      <xdr:row>98</xdr:row>
      <xdr:rowOff>165841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41102"/>
          <a:ext cx="889000" cy="1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39002</xdr:rowOff>
    </xdr:from>
    <xdr:to>
      <xdr:col>45</xdr:col>
      <xdr:colOff>177800</xdr:colOff>
      <xdr:row>98</xdr:row>
      <xdr:rowOff>39306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4110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39306</xdr:rowOff>
    </xdr:from>
    <xdr:to>
      <xdr:col>41</xdr:col>
      <xdr:colOff>50800</xdr:colOff>
      <xdr:row>98</xdr:row>
      <xdr:rowOff>141464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41406"/>
          <a:ext cx="889000" cy="1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80580</xdr:rowOff>
    </xdr:from>
    <xdr:to>
      <xdr:col>55</xdr:col>
      <xdr:colOff>50800</xdr:colOff>
      <xdr:row>99</xdr:row>
      <xdr:rowOff>10730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166957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9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115041</xdr:rowOff>
    </xdr:from>
    <xdr:to>
      <xdr:col>50</xdr:col>
      <xdr:colOff>165100</xdr:colOff>
      <xdr:row>99</xdr:row>
      <xdr:rowOff>45191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36318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700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159652</xdr:rowOff>
    </xdr:from>
    <xdr:to>
      <xdr:col>46</xdr:col>
      <xdr:colOff>38100</xdr:colOff>
      <xdr:row>98</xdr:row>
      <xdr:rowOff>89802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80929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159956</xdr:rowOff>
    </xdr:from>
    <xdr:to>
      <xdr:col>41</xdr:col>
      <xdr:colOff>101600</xdr:colOff>
      <xdr:row>98</xdr:row>
      <xdr:rowOff>90106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81233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90664</xdr:rowOff>
    </xdr:from>
    <xdr:to>
      <xdr:col>36</xdr:col>
      <xdr:colOff>165100</xdr:colOff>
      <xdr:row>99</xdr:row>
      <xdr:rowOff>20814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11941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17993</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4543"/>
          <a:ext cx="8382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17993</xdr:rowOff>
    </xdr:from>
    <xdr:to>
      <xdr:col>81</xdr:col>
      <xdr:colOff>50800</xdr:colOff>
      <xdr:row>39</xdr:row>
      <xdr:rowOff>35215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04543"/>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26726</xdr:rowOff>
    </xdr:from>
    <xdr:to>
      <xdr:col>76</xdr:col>
      <xdr:colOff>114300</xdr:colOff>
      <xdr:row>39</xdr:row>
      <xdr:rowOff>35215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3276"/>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26726</xdr:rowOff>
    </xdr:from>
    <xdr:to>
      <xdr:col>71</xdr:col>
      <xdr:colOff>177800</xdr:colOff>
      <xdr:row>39</xdr:row>
      <xdr:rowOff>41920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3276"/>
          <a:ext cx="889000" cy="1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138643</xdr:rowOff>
    </xdr:from>
    <xdr:to>
      <xdr:col>81</xdr:col>
      <xdr:colOff>101600</xdr:colOff>
      <xdr:row>39</xdr:row>
      <xdr:rowOff>68793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59920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155865</xdr:rowOff>
    </xdr:from>
    <xdr:to>
      <xdr:col>76</xdr:col>
      <xdr:colOff>165100</xdr:colOff>
      <xdr:row>39</xdr:row>
      <xdr:rowOff>86015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77142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147376</xdr:rowOff>
    </xdr:from>
    <xdr:to>
      <xdr:col>72</xdr:col>
      <xdr:colOff>38100</xdr:colOff>
      <xdr:row>39</xdr:row>
      <xdr:rowOff>77526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68653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162570</xdr:rowOff>
    </xdr:from>
    <xdr:to>
      <xdr:col>67</xdr:col>
      <xdr:colOff>101600</xdr:colOff>
      <xdr:row>39</xdr:row>
      <xdr:rowOff>92720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83847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162731</xdr:rowOff>
    </xdr:from>
    <xdr:to>
      <xdr:col>85</xdr:col>
      <xdr:colOff>127000</xdr:colOff>
      <xdr:row>78</xdr:row>
      <xdr:rowOff>5631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64381"/>
          <a:ext cx="8382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5631</xdr:rowOff>
    </xdr:from>
    <xdr:to>
      <xdr:col>81</xdr:col>
      <xdr:colOff>50800</xdr:colOff>
      <xdr:row>78</xdr:row>
      <xdr:rowOff>22668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78731"/>
          <a:ext cx="889000" cy="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22668</xdr:rowOff>
    </xdr:from>
    <xdr:to>
      <xdr:col>76</xdr:col>
      <xdr:colOff>114300</xdr:colOff>
      <xdr:row>78</xdr:row>
      <xdr:rowOff>43509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576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43509</xdr:rowOff>
    </xdr:from>
    <xdr:to>
      <xdr:col>71</xdr:col>
      <xdr:colOff>177800</xdr:colOff>
      <xdr:row>78</xdr:row>
      <xdr:rowOff>61519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6609"/>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111931</xdr:rowOff>
    </xdr:from>
    <xdr:to>
      <xdr:col>85</xdr:col>
      <xdr:colOff>177800</xdr:colOff>
      <xdr:row>78</xdr:row>
      <xdr:rowOff>42081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90358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126281</xdr:rowOff>
    </xdr:from>
    <xdr:to>
      <xdr:col>81</xdr:col>
      <xdr:colOff>101600</xdr:colOff>
      <xdr:row>78</xdr:row>
      <xdr:rowOff>56431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47558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143318</xdr:rowOff>
    </xdr:from>
    <xdr:to>
      <xdr:col>76</xdr:col>
      <xdr:colOff>165100</xdr:colOff>
      <xdr:row>78</xdr:row>
      <xdr:rowOff>73468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64595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164159</xdr:rowOff>
    </xdr:from>
    <xdr:to>
      <xdr:col>72</xdr:col>
      <xdr:colOff>38100</xdr:colOff>
      <xdr:row>78</xdr:row>
      <xdr:rowOff>94309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85436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10719</xdr:rowOff>
    </xdr:from>
    <xdr:to>
      <xdr:col>67</xdr:col>
      <xdr:colOff>101600</xdr:colOff>
      <xdr:row>78</xdr:row>
      <xdr:rowOff>112319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103446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119428</xdr:rowOff>
    </xdr:from>
    <xdr:to>
      <xdr:col>85</xdr:col>
      <xdr:colOff>127000</xdr:colOff>
      <xdr:row>98</xdr:row>
      <xdr:rowOff>124141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21528"/>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119428</xdr:rowOff>
    </xdr:from>
    <xdr:to>
      <xdr:col>81</xdr:col>
      <xdr:colOff>50800</xdr:colOff>
      <xdr:row>99</xdr:row>
      <xdr:rowOff>2679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1528"/>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2679</xdr:rowOff>
    </xdr:from>
    <xdr:to>
      <xdr:col>76</xdr:col>
      <xdr:colOff>114300</xdr:colOff>
      <xdr:row>99</xdr:row>
      <xdr:rowOff>41013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76229"/>
          <a:ext cx="889000" cy="3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25234</xdr:rowOff>
    </xdr:from>
    <xdr:to>
      <xdr:col>71</xdr:col>
      <xdr:colOff>177800</xdr:colOff>
      <xdr:row>99</xdr:row>
      <xdr:rowOff>41013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98784"/>
          <a:ext cx="889000" cy="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73341</xdr:rowOff>
    </xdr:from>
    <xdr:to>
      <xdr:col>85</xdr:col>
      <xdr:colOff>177800</xdr:colOff>
      <xdr:row>99</xdr:row>
      <xdr:rowOff>3491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68628</xdr:rowOff>
    </xdr:from>
    <xdr:to>
      <xdr:col>81</xdr:col>
      <xdr:colOff>101600</xdr:colOff>
      <xdr:row>98</xdr:row>
      <xdr:rowOff>170228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161355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123329</xdr:rowOff>
    </xdr:from>
    <xdr:to>
      <xdr:col>76</xdr:col>
      <xdr:colOff>165100</xdr:colOff>
      <xdr:row>99</xdr:row>
      <xdr:rowOff>53479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44606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1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161663</xdr:rowOff>
    </xdr:from>
    <xdr:to>
      <xdr:col>72</xdr:col>
      <xdr:colOff>38100</xdr:colOff>
      <xdr:row>99</xdr:row>
      <xdr:rowOff>91813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82940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145884</xdr:rowOff>
    </xdr:from>
    <xdr:to>
      <xdr:col>67</xdr:col>
      <xdr:colOff>101600</xdr:colOff>
      <xdr:row>99</xdr:row>
      <xdr:rowOff>76034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67161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4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56238</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71338"/>
          <a:ext cx="838200" cy="8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56238</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71338"/>
          <a:ext cx="889000" cy="8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5438</xdr:rowOff>
    </xdr:from>
    <xdr:to>
      <xdr:col>112</xdr:col>
      <xdr:colOff>38100</xdr:colOff>
      <xdr:row>38</xdr:row>
      <xdr:rowOff>107038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123565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29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122775</xdr:rowOff>
    </xdr:from>
    <xdr:to>
      <xdr:col>116</xdr:col>
      <xdr:colOff>63500</xdr:colOff>
      <xdr:row>58</xdr:row>
      <xdr:rowOff>138474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66875"/>
          <a:ext cx="8382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138474</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2574"/>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71975</xdr:rowOff>
    </xdr:from>
    <xdr:to>
      <xdr:col>116</xdr:col>
      <xdr:colOff>114300</xdr:colOff>
      <xdr:row>59</xdr:row>
      <xdr:rowOff>2125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87674</xdr:rowOff>
    </xdr:from>
    <xdr:to>
      <xdr:col>112</xdr:col>
      <xdr:colOff>38100</xdr:colOff>
      <xdr:row>59</xdr:row>
      <xdr:rowOff>17824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8951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4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46050</xdr:rowOff>
    </xdr:from>
    <xdr:to>
      <xdr:col>116</xdr:col>
      <xdr:colOff>63500</xdr:colOff>
      <xdr:row>73</xdr:row>
      <xdr:rowOff>103365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61900"/>
          <a:ext cx="8382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24688</xdr:rowOff>
    </xdr:from>
    <xdr:to>
      <xdr:col>111</xdr:col>
      <xdr:colOff>177800</xdr:colOff>
      <xdr:row>73</xdr:row>
      <xdr:rowOff>103365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40538"/>
          <a:ext cx="889000" cy="7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24688</xdr:rowOff>
    </xdr:from>
    <xdr:to>
      <xdr:col>107</xdr:col>
      <xdr:colOff>50800</xdr:colOff>
      <xdr:row>73</xdr:row>
      <xdr:rowOff>130645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40538"/>
          <a:ext cx="889000" cy="10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130645</xdr:rowOff>
    </xdr:from>
    <xdr:to>
      <xdr:col>102</xdr:col>
      <xdr:colOff>114300</xdr:colOff>
      <xdr:row>73</xdr:row>
      <xdr:rowOff>166154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4649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166700</xdr:rowOff>
    </xdr:from>
    <xdr:to>
      <xdr:col>116</xdr:col>
      <xdr:colOff>114300</xdr:colOff>
      <xdr:row>73</xdr:row>
      <xdr:rowOff>96850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18127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6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52565</xdr:rowOff>
    </xdr:from>
    <xdr:to>
      <xdr:col>112</xdr:col>
      <xdr:colOff>38100</xdr:colOff>
      <xdr:row>73</xdr:row>
      <xdr:rowOff>154165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170692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145338</xdr:rowOff>
    </xdr:from>
    <xdr:to>
      <xdr:col>107</xdr:col>
      <xdr:colOff>101600</xdr:colOff>
      <xdr:row>73</xdr:row>
      <xdr:rowOff>75488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92015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79845</xdr:rowOff>
    </xdr:from>
    <xdr:to>
      <xdr:col>102</xdr:col>
      <xdr:colOff>165100</xdr:colOff>
      <xdr:row>74</xdr:row>
      <xdr:rowOff>9995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115354</xdr:rowOff>
    </xdr:from>
    <xdr:to>
      <xdr:col>98</xdr:col>
      <xdr:colOff>38100</xdr:colOff>
      <xdr:row>74</xdr:row>
      <xdr:rowOff>45504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36631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598,975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千円程度、増加している。類似団体平均と比較しても低い水準となっており、職員数、ラスパイレス指数が低いことなどが影響している。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円、維持補修費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円、扶助費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63,894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円、補助費等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117,181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円、普通建設事業費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円となっており、類似団体平均と比較して１人当たりコストは前年度に引き続きすべて低い状況となっている。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6,880
6,805
7.05
4,303,093
4,120,947
181,921
2,467,769
3,262,652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109029</xdr:rowOff>
    </xdr:from>
    <xdr:to>
      <xdr:col>24</xdr:col>
      <xdr:colOff>63500</xdr:colOff>
      <xdr:row>35</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8329"/>
          <a:ext cx="8382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9208</xdr:rowOff>
    </xdr:from>
    <xdr:to>
      <xdr:col>19</xdr:col>
      <xdr:colOff>177800</xdr:colOff>
      <xdr:row>34</xdr:row>
      <xdr:rowOff>109029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67058"/>
          <a:ext cx="889000" cy="27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9208</xdr:rowOff>
    </xdr:from>
    <xdr:to>
      <xdr:col>15</xdr:col>
      <xdr:colOff>50800</xdr:colOff>
      <xdr:row>33</xdr:row>
      <xdr:rowOff>108648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67058"/>
          <a:ext cx="889000" cy="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108648</xdr:rowOff>
    </xdr:from>
    <xdr:to>
      <xdr:col>10</xdr:col>
      <xdr:colOff>114300</xdr:colOff>
      <xdr:row>34</xdr:row>
      <xdr:rowOff>33591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6498"/>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139954</xdr:rowOff>
    </xdr:from>
    <xdr:to>
      <xdr:col>24</xdr:col>
      <xdr:colOff>114300</xdr:colOff>
      <xdr:row>35</xdr:row>
      <xdr:rowOff>70104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162831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58229</xdr:rowOff>
    </xdr:from>
    <xdr:to>
      <xdr:col>20</xdr:col>
      <xdr:colOff>38100</xdr:colOff>
      <xdr:row>34</xdr:row>
      <xdr:rowOff>159829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4906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129858</xdr:rowOff>
    </xdr:from>
    <xdr:to>
      <xdr:col>15</xdr:col>
      <xdr:colOff>101600</xdr:colOff>
      <xdr:row>33</xdr:row>
      <xdr:rowOff>60008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76535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57848</xdr:rowOff>
    </xdr:from>
    <xdr:to>
      <xdr:col>10</xdr:col>
      <xdr:colOff>165100</xdr:colOff>
      <xdr:row>33</xdr:row>
      <xdr:rowOff>159448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4525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154241</xdr:rowOff>
    </xdr:from>
    <xdr:to>
      <xdr:col>6</xdr:col>
      <xdr:colOff>38100</xdr:colOff>
      <xdr:row>34</xdr:row>
      <xdr:rowOff>84391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100918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115329</xdr:rowOff>
    </xdr:from>
    <xdr:to>
      <xdr:col>24</xdr:col>
      <xdr:colOff>63500</xdr:colOff>
      <xdr:row>58</xdr:row>
      <xdr:rowOff>117439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59429"/>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56221</xdr:rowOff>
    </xdr:from>
    <xdr:to>
      <xdr:col>19</xdr:col>
      <xdr:colOff>177800</xdr:colOff>
      <xdr:row>58</xdr:row>
      <xdr:rowOff>117439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0321"/>
          <a:ext cx="889000" cy="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56221</xdr:rowOff>
    </xdr:from>
    <xdr:to>
      <xdr:col>15</xdr:col>
      <xdr:colOff>50800</xdr:colOff>
      <xdr:row>58</xdr:row>
      <xdr:rowOff>133743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0321"/>
          <a:ext cx="889000" cy="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133743</xdr:rowOff>
    </xdr:from>
    <xdr:to>
      <xdr:col>10</xdr:col>
      <xdr:colOff>114300</xdr:colOff>
      <xdr:row>58</xdr:row>
      <xdr:rowOff>151938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7843"/>
          <a:ext cx="889000" cy="1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64529</xdr:rowOff>
    </xdr:from>
    <xdr:to>
      <xdr:col>24</xdr:col>
      <xdr:colOff>114300</xdr:colOff>
      <xdr:row>58</xdr:row>
      <xdr:rowOff>166129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150906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66639</xdr:rowOff>
    </xdr:from>
    <xdr:to>
      <xdr:col>20</xdr:col>
      <xdr:colOff>38100</xdr:colOff>
      <xdr:row>58</xdr:row>
      <xdr:rowOff>168239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159366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5421</xdr:rowOff>
    </xdr:from>
    <xdr:to>
      <xdr:col>15</xdr:col>
      <xdr:colOff>101600</xdr:colOff>
      <xdr:row>58</xdr:row>
      <xdr:rowOff>107021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98148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4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82943</xdr:rowOff>
    </xdr:from>
    <xdr:to>
      <xdr:col>10</xdr:col>
      <xdr:colOff>165100</xdr:colOff>
      <xdr:row>59</xdr:row>
      <xdr:rowOff>13093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101138</xdr:rowOff>
    </xdr:from>
    <xdr:to>
      <xdr:col>6</xdr:col>
      <xdr:colOff>38100</xdr:colOff>
      <xdr:row>59</xdr:row>
      <xdr:rowOff>31288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22415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92357</xdr:rowOff>
    </xdr:from>
    <xdr:to>
      <xdr:col>24</xdr:col>
      <xdr:colOff>63500</xdr:colOff>
      <xdr:row>76</xdr:row>
      <xdr:rowOff>144649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22557"/>
          <a:ext cx="8382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92357</xdr:rowOff>
    </xdr:from>
    <xdr:to>
      <xdr:col>19</xdr:col>
      <xdr:colOff>177800</xdr:colOff>
      <xdr:row>77</xdr:row>
      <xdr:rowOff>21326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22557"/>
          <a:ext cx="889000" cy="1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21326</xdr:rowOff>
    </xdr:from>
    <xdr:to>
      <xdr:col>15</xdr:col>
      <xdr:colOff>50800</xdr:colOff>
      <xdr:row>77</xdr:row>
      <xdr:rowOff>58502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2976"/>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66915</xdr:rowOff>
    </xdr:from>
    <xdr:to>
      <xdr:col>15</xdr:col>
      <xdr:colOff>101600</xdr:colOff>
      <xdr:row>75</xdr:row>
      <xdr:rowOff>168514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58502</xdr:rowOff>
    </xdr:from>
    <xdr:to>
      <xdr:col>10</xdr:col>
      <xdr:colOff>114300</xdr:colOff>
      <xdr:row>77</xdr:row>
      <xdr:rowOff>115514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60152"/>
          <a:ext cx="889000" cy="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87031</xdr:rowOff>
    </xdr:from>
    <xdr:to>
      <xdr:col>10</xdr:col>
      <xdr:colOff>165100</xdr:colOff>
      <xdr:row>76</xdr:row>
      <xdr:rowOff>17180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33708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110697</xdr:rowOff>
    </xdr:from>
    <xdr:to>
      <xdr:col>6</xdr:col>
      <xdr:colOff>38100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93849</xdr:rowOff>
    </xdr:from>
    <xdr:to>
      <xdr:col>24</xdr:col>
      <xdr:colOff>114300</xdr:colOff>
      <xdr:row>77</xdr:row>
      <xdr:rowOff>23999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41557</xdr:rowOff>
    </xdr:from>
    <xdr:to>
      <xdr:col>20</xdr:col>
      <xdr:colOff>38100</xdr:colOff>
      <xdr:row>76</xdr:row>
      <xdr:rowOff>143157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134284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6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141976</xdr:rowOff>
    </xdr:from>
    <xdr:to>
      <xdr:col>15</xdr:col>
      <xdr:colOff>101600</xdr:colOff>
      <xdr:row>77</xdr:row>
      <xdr:rowOff>72126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63253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6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7702</xdr:rowOff>
    </xdr:from>
    <xdr:to>
      <xdr:col>10</xdr:col>
      <xdr:colOff>165100</xdr:colOff>
      <xdr:row>77</xdr:row>
      <xdr:rowOff>109302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100429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64714</xdr:rowOff>
    </xdr:from>
    <xdr:to>
      <xdr:col>6</xdr:col>
      <xdr:colOff>38100</xdr:colOff>
      <xdr:row>77</xdr:row>
      <xdr:rowOff>166314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157441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83919</xdr:rowOff>
    </xdr:from>
    <xdr:to>
      <xdr:col>24</xdr:col>
      <xdr:colOff>63500</xdr:colOff>
      <xdr:row>98</xdr:row>
      <xdr:rowOff>92917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86019"/>
          <a:ext cx="838200" cy="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92917</xdr:rowOff>
    </xdr:from>
    <xdr:to>
      <xdr:col>19</xdr:col>
      <xdr:colOff>177800</xdr:colOff>
      <xdr:row>98</xdr:row>
      <xdr:rowOff>100687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95017"/>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100687</xdr:rowOff>
    </xdr:from>
    <xdr:to>
      <xdr:col>15</xdr:col>
      <xdr:colOff>50800</xdr:colOff>
      <xdr:row>98</xdr:row>
      <xdr:rowOff>114511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02787"/>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102625</xdr:rowOff>
    </xdr:from>
    <xdr:to>
      <xdr:col>10</xdr:col>
      <xdr:colOff>114300</xdr:colOff>
      <xdr:row>98</xdr:row>
      <xdr:rowOff>114511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904725"/>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33119</xdr:rowOff>
    </xdr:from>
    <xdr:to>
      <xdr:col>24</xdr:col>
      <xdr:colOff>114300</xdr:colOff>
      <xdr:row>98</xdr:row>
      <xdr:rowOff>134719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163946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2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42117</xdr:rowOff>
    </xdr:from>
    <xdr:to>
      <xdr:col>20</xdr:col>
      <xdr:colOff>38100</xdr:colOff>
      <xdr:row>98</xdr:row>
      <xdr:rowOff>143717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160244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49887</xdr:rowOff>
    </xdr:from>
    <xdr:to>
      <xdr:col>15</xdr:col>
      <xdr:colOff>101600</xdr:colOff>
      <xdr:row>98</xdr:row>
      <xdr:rowOff>151487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168014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63711</xdr:rowOff>
    </xdr:from>
    <xdr:to>
      <xdr:col>10</xdr:col>
      <xdr:colOff>165100</xdr:colOff>
      <xdr:row>98</xdr:row>
      <xdr:rowOff>165311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10388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51825</xdr:rowOff>
    </xdr:from>
    <xdr:to>
      <xdr:col>6</xdr:col>
      <xdr:colOff>38100</xdr:colOff>
      <xdr:row>98</xdr:row>
      <xdr:rowOff>153425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169952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8186</xdr:rowOff>
    </xdr:from>
    <xdr:to>
      <xdr:col>55</xdr:col>
      <xdr:colOff>0</xdr:colOff>
      <xdr:row>59</xdr:row>
      <xdr:rowOff>12888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123736"/>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145483</xdr:rowOff>
    </xdr:from>
    <xdr:to>
      <xdr:col>50</xdr:col>
      <xdr:colOff>114300</xdr:colOff>
      <xdr:row>59</xdr:row>
      <xdr:rowOff>8186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89583"/>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145483</xdr:rowOff>
    </xdr:from>
    <xdr:to>
      <xdr:col>45</xdr:col>
      <xdr:colOff>177800</xdr:colOff>
      <xdr:row>59</xdr:row>
      <xdr:rowOff>18435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89583"/>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4929</xdr:rowOff>
    </xdr:from>
    <xdr:to>
      <xdr:col>41</xdr:col>
      <xdr:colOff>50800</xdr:colOff>
      <xdr:row>59</xdr:row>
      <xdr:rowOff>18435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20479"/>
          <a:ext cx="8890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133538</xdr:rowOff>
    </xdr:from>
    <xdr:to>
      <xdr:col>55</xdr:col>
      <xdr:colOff>50800</xdr:colOff>
      <xdr:row>59</xdr:row>
      <xdr:rowOff>63688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48465</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9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128836</xdr:rowOff>
    </xdr:from>
    <xdr:to>
      <xdr:col>50</xdr:col>
      <xdr:colOff>165100</xdr:colOff>
      <xdr:row>59</xdr:row>
      <xdr:rowOff>58986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50113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94683</xdr:rowOff>
    </xdr:from>
    <xdr:to>
      <xdr:col>46</xdr:col>
      <xdr:colOff>38100</xdr:colOff>
      <xdr:row>59</xdr:row>
      <xdr:rowOff>24833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15960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139085</xdr:rowOff>
    </xdr:from>
    <xdr:to>
      <xdr:col>41</xdr:col>
      <xdr:colOff>101600</xdr:colOff>
      <xdr:row>59</xdr:row>
      <xdr:rowOff>69235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60362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125579</xdr:rowOff>
    </xdr:from>
    <xdr:to>
      <xdr:col>36</xdr:col>
      <xdr:colOff>165100</xdr:colOff>
      <xdr:row>59</xdr:row>
      <xdr:rowOff>55729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46856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171216</xdr:rowOff>
    </xdr:from>
    <xdr:to>
      <xdr:col>55</xdr:col>
      <xdr:colOff>0</xdr:colOff>
      <xdr:row>79</xdr:row>
      <xdr:rowOff>2845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44316"/>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103281</xdr:rowOff>
    </xdr:from>
    <xdr:to>
      <xdr:col>50</xdr:col>
      <xdr:colOff>114300</xdr:colOff>
      <xdr:row>78</xdr:row>
      <xdr:rowOff>171216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76381"/>
          <a:ext cx="889000" cy="6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103281</xdr:rowOff>
    </xdr:from>
    <xdr:to>
      <xdr:col>45</xdr:col>
      <xdr:colOff>177800</xdr:colOff>
      <xdr:row>78</xdr:row>
      <xdr:rowOff>169692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76381"/>
          <a:ext cx="889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169692</xdr:rowOff>
    </xdr:from>
    <xdr:to>
      <xdr:col>41</xdr:col>
      <xdr:colOff>50800</xdr:colOff>
      <xdr:row>78</xdr:row>
      <xdr:rowOff>170808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42792"/>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123495</xdr:rowOff>
    </xdr:from>
    <xdr:to>
      <xdr:col>55</xdr:col>
      <xdr:colOff>50800</xdr:colOff>
      <xdr:row>79</xdr:row>
      <xdr:rowOff>53645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38422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120416</xdr:rowOff>
    </xdr:from>
    <xdr:to>
      <xdr:col>50</xdr:col>
      <xdr:colOff>165100</xdr:colOff>
      <xdr:row>79</xdr:row>
      <xdr:rowOff>50566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41693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52481</xdr:rowOff>
    </xdr:from>
    <xdr:to>
      <xdr:col>46</xdr:col>
      <xdr:colOff>38100</xdr:colOff>
      <xdr:row>78</xdr:row>
      <xdr:rowOff>154081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145208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118892</xdr:rowOff>
    </xdr:from>
    <xdr:to>
      <xdr:col>41</xdr:col>
      <xdr:colOff>101600</xdr:colOff>
      <xdr:row>79</xdr:row>
      <xdr:rowOff>49042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40169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120008</xdr:rowOff>
    </xdr:from>
    <xdr:to>
      <xdr:col>36</xdr:col>
      <xdr:colOff>165100</xdr:colOff>
      <xdr:row>79</xdr:row>
      <xdr:rowOff>50158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41285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96540</xdr:rowOff>
    </xdr:from>
    <xdr:to>
      <xdr:col>55</xdr:col>
      <xdr:colOff>0</xdr:colOff>
      <xdr:row>97</xdr:row>
      <xdr:rowOff>124526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27190"/>
          <a:ext cx="8382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124526</xdr:rowOff>
    </xdr:from>
    <xdr:to>
      <xdr:col>50</xdr:col>
      <xdr:colOff>114300</xdr:colOff>
      <xdr:row>97</xdr:row>
      <xdr:rowOff>147673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55176"/>
          <a:ext cx="889000" cy="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147673</xdr:rowOff>
    </xdr:from>
    <xdr:to>
      <xdr:col>45</xdr:col>
      <xdr:colOff>177800</xdr:colOff>
      <xdr:row>97</xdr:row>
      <xdr:rowOff>157042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78323"/>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123437</xdr:rowOff>
    </xdr:from>
    <xdr:to>
      <xdr:col>41</xdr:col>
      <xdr:colOff>50800</xdr:colOff>
      <xdr:row>97</xdr:row>
      <xdr:rowOff>157042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54087"/>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45740</xdr:rowOff>
    </xdr:from>
    <xdr:to>
      <xdr:col>55</xdr:col>
      <xdr:colOff>50800</xdr:colOff>
      <xdr:row>97</xdr:row>
      <xdr:rowOff>147340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24167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73726</xdr:rowOff>
    </xdr:from>
    <xdr:to>
      <xdr:col>50</xdr:col>
      <xdr:colOff>165100</xdr:colOff>
      <xdr:row>98</xdr:row>
      <xdr:rowOff>3876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166453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96873</xdr:rowOff>
    </xdr:from>
    <xdr:to>
      <xdr:col>46</xdr:col>
      <xdr:colOff>38100</xdr:colOff>
      <xdr:row>98</xdr:row>
      <xdr:rowOff>27023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18150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2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106242</xdr:rowOff>
    </xdr:from>
    <xdr:to>
      <xdr:col>41</xdr:col>
      <xdr:colOff>101600</xdr:colOff>
      <xdr:row>98</xdr:row>
      <xdr:rowOff>36392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2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72637</xdr:rowOff>
    </xdr:from>
    <xdr:to>
      <xdr:col>36</xdr:col>
      <xdr:colOff>165100</xdr:colOff>
      <xdr:row>98</xdr:row>
      <xdr:rowOff>2787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39192</xdr:rowOff>
    </xdr:from>
    <xdr:to>
      <xdr:col>85</xdr:col>
      <xdr:colOff>127000</xdr:colOff>
      <xdr:row>38</xdr:row>
      <xdr:rowOff>46851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54292"/>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166008</xdr:rowOff>
    </xdr:from>
    <xdr:to>
      <xdr:col>81</xdr:col>
      <xdr:colOff>50800</xdr:colOff>
      <xdr:row>38</xdr:row>
      <xdr:rowOff>39192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09658"/>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107924</xdr:rowOff>
    </xdr:from>
    <xdr:to>
      <xdr:col>76</xdr:col>
      <xdr:colOff>114300</xdr:colOff>
      <xdr:row>37</xdr:row>
      <xdr:rowOff>166008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5937224"/>
          <a:ext cx="889000" cy="5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107924</xdr:rowOff>
    </xdr:from>
    <xdr:to>
      <xdr:col>71</xdr:col>
      <xdr:colOff>177800</xdr:colOff>
      <xdr:row>38</xdr:row>
      <xdr:rowOff>121165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5937224"/>
          <a:ext cx="889000" cy="69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112761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167501</xdr:rowOff>
    </xdr:from>
    <xdr:to>
      <xdr:col>85</xdr:col>
      <xdr:colOff>177800</xdr:colOff>
      <xdr:row>38</xdr:row>
      <xdr:rowOff>97651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145928</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159842</xdr:rowOff>
    </xdr:from>
    <xdr:to>
      <xdr:col>81</xdr:col>
      <xdr:colOff>101600</xdr:colOff>
      <xdr:row>38</xdr:row>
      <xdr:rowOff>89992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81119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9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115208</xdr:rowOff>
    </xdr:from>
    <xdr:to>
      <xdr:col>76</xdr:col>
      <xdr:colOff>165100</xdr:colOff>
      <xdr:row>38</xdr:row>
      <xdr:rowOff>45358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36485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57124</xdr:rowOff>
    </xdr:from>
    <xdr:to>
      <xdr:col>72</xdr:col>
      <xdr:colOff>38100</xdr:colOff>
      <xdr:row>34</xdr:row>
      <xdr:rowOff>158724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6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70365</xdr:rowOff>
    </xdr:from>
    <xdr:to>
      <xdr:col>67</xdr:col>
      <xdr:colOff>101600</xdr:colOff>
      <xdr:row>39</xdr:row>
      <xdr:rowOff>515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163092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157866</xdr:rowOff>
    </xdr:from>
    <xdr:to>
      <xdr:col>85</xdr:col>
      <xdr:colOff>127000</xdr:colOff>
      <xdr:row>58</xdr:row>
      <xdr:rowOff>30010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930516"/>
          <a:ext cx="8382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166881</xdr:rowOff>
    </xdr:from>
    <xdr:to>
      <xdr:col>81</xdr:col>
      <xdr:colOff>50800</xdr:colOff>
      <xdr:row>58</xdr:row>
      <xdr:rowOff>30010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939531"/>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166881</xdr:rowOff>
    </xdr:from>
    <xdr:to>
      <xdr:col>76</xdr:col>
      <xdr:colOff>114300</xdr:colOff>
      <xdr:row>57</xdr:row>
      <xdr:rowOff>169681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939531"/>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169681</xdr:rowOff>
    </xdr:from>
    <xdr:to>
      <xdr:col>71</xdr:col>
      <xdr:colOff>177800</xdr:colOff>
      <xdr:row>58</xdr:row>
      <xdr:rowOff>51936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942331"/>
          <a:ext cx="8890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107066</xdr:rowOff>
    </xdr:from>
    <xdr:to>
      <xdr:col>85</xdr:col>
      <xdr:colOff>177800</xdr:colOff>
      <xdr:row>58</xdr:row>
      <xdr:rowOff>37216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21993</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150660</xdr:rowOff>
    </xdr:from>
    <xdr:to>
      <xdr:col>81</xdr:col>
      <xdr:colOff>101600</xdr:colOff>
      <xdr:row>58</xdr:row>
      <xdr:rowOff>80810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71937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100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116081</xdr:rowOff>
    </xdr:from>
    <xdr:to>
      <xdr:col>76</xdr:col>
      <xdr:colOff>165100</xdr:colOff>
      <xdr:row>58</xdr:row>
      <xdr:rowOff>46231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8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37358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8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118881</xdr:rowOff>
    </xdr:from>
    <xdr:to>
      <xdr:col>72</xdr:col>
      <xdr:colOff>38100</xdr:colOff>
      <xdr:row>58</xdr:row>
      <xdr:rowOff>49031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40158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1136</xdr:rowOff>
    </xdr:from>
    <xdr:to>
      <xdr:col>67</xdr:col>
      <xdr:colOff>101600</xdr:colOff>
      <xdr:row>58</xdr:row>
      <xdr:rowOff>102736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93863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3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17993</xdr:rowOff>
    </xdr:from>
    <xdr:to>
      <xdr:col>85</xdr:col>
      <xdr:colOff>127000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62543"/>
          <a:ext cx="8382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17993</xdr:rowOff>
    </xdr:from>
    <xdr:to>
      <xdr:col>81</xdr:col>
      <xdr:colOff>50800</xdr:colOff>
      <xdr:row>79</xdr:row>
      <xdr:rowOff>35215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62543"/>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26726</xdr:rowOff>
    </xdr:from>
    <xdr:to>
      <xdr:col>76</xdr:col>
      <xdr:colOff>114300</xdr:colOff>
      <xdr:row>79</xdr:row>
      <xdr:rowOff>35215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71276"/>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26726</xdr:rowOff>
    </xdr:from>
    <xdr:to>
      <xdr:col>71</xdr:col>
      <xdr:colOff>177800</xdr:colOff>
      <xdr:row>79</xdr:row>
      <xdr:rowOff>41920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71276"/>
          <a:ext cx="889000" cy="1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138643</xdr:rowOff>
    </xdr:from>
    <xdr:to>
      <xdr:col>81</xdr:col>
      <xdr:colOff>101600</xdr:colOff>
      <xdr:row>79</xdr:row>
      <xdr:rowOff>68793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59920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60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155865</xdr:rowOff>
    </xdr:from>
    <xdr:to>
      <xdr:col>76</xdr:col>
      <xdr:colOff>165100</xdr:colOff>
      <xdr:row>79</xdr:row>
      <xdr:rowOff>86015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77142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147376</xdr:rowOff>
    </xdr:from>
    <xdr:to>
      <xdr:col>72</xdr:col>
      <xdr:colOff>38100</xdr:colOff>
      <xdr:row>79</xdr:row>
      <xdr:rowOff>77526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68653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6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162570</xdr:rowOff>
    </xdr:from>
    <xdr:to>
      <xdr:col>67</xdr:col>
      <xdr:colOff>101600</xdr:colOff>
      <xdr:row>79</xdr:row>
      <xdr:rowOff>92720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83847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628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162731</xdr:rowOff>
    </xdr:from>
    <xdr:to>
      <xdr:col>85</xdr:col>
      <xdr:colOff>127000</xdr:colOff>
      <xdr:row>98</xdr:row>
      <xdr:rowOff>5631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93381"/>
          <a:ext cx="8382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5631</xdr:rowOff>
    </xdr:from>
    <xdr:to>
      <xdr:col>81</xdr:col>
      <xdr:colOff>50800</xdr:colOff>
      <xdr:row>98</xdr:row>
      <xdr:rowOff>22668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07731"/>
          <a:ext cx="889000" cy="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22668</xdr:rowOff>
    </xdr:from>
    <xdr:to>
      <xdr:col>76</xdr:col>
      <xdr:colOff>114300</xdr:colOff>
      <xdr:row>98</xdr:row>
      <xdr:rowOff>43509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2476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43509</xdr:rowOff>
    </xdr:from>
    <xdr:to>
      <xdr:col>71</xdr:col>
      <xdr:colOff>177800</xdr:colOff>
      <xdr:row>98</xdr:row>
      <xdr:rowOff>61519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45609"/>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111931</xdr:rowOff>
    </xdr:from>
    <xdr:to>
      <xdr:col>85</xdr:col>
      <xdr:colOff>177800</xdr:colOff>
      <xdr:row>98</xdr:row>
      <xdr:rowOff>42081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90358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126281</xdr:rowOff>
    </xdr:from>
    <xdr:to>
      <xdr:col>81</xdr:col>
      <xdr:colOff>101600</xdr:colOff>
      <xdr:row>98</xdr:row>
      <xdr:rowOff>56431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47558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143318</xdr:rowOff>
    </xdr:from>
    <xdr:to>
      <xdr:col>76</xdr:col>
      <xdr:colOff>165100</xdr:colOff>
      <xdr:row>98</xdr:row>
      <xdr:rowOff>73468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64595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164159</xdr:rowOff>
    </xdr:from>
    <xdr:to>
      <xdr:col>72</xdr:col>
      <xdr:colOff>38100</xdr:colOff>
      <xdr:row>98</xdr:row>
      <xdr:rowOff>94309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85436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8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10719</xdr:rowOff>
    </xdr:from>
    <xdr:to>
      <xdr:col>67</xdr:col>
      <xdr:colOff>101600</xdr:colOff>
      <xdr:row>98</xdr:row>
      <xdr:rowOff>112319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103446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前年度同様、議会費及び衛生費以外の項目は類似団体平均を下回っている。消防費は令和元年に自立分散型エネルギー設備等導入推進事業及び消防車両購入事業により上回っているが、その後は令和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下回っている。衛生費については湯河原町真鶴町衛生組合への施設整備の負担金が継続していおり、また令和５年度以降には２４時間稼働を目指した新たな改修工事も予定されていることから増加が見込まれる。農林水産業費は類似団体平均より低い状況が続いているが、今後は漁港整備を予定しているため増加がこちらも見込まれる。土木費においては新規の道路改良・道路維持工事等が少なく、類似団体平均に比べ大幅に低い数値にはなるが、神奈川県平均には近くなっている。教育費は、今後、教育施設の改修計画が控えており、設計・工事費による増加が見込まれる。総務費は類似団体より低い数値ではあるが、増加傾向となっている。今後、直営で行っていた宿直・日直業務等の委託を予定しており、更に増加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万まで落ち込んだが、近年は計画的な積立、取崩しが行われ、徐々に基金残高は増加しており、令和４年度末で４億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今後においては、物価高騰等による支出の増加、人件費等の増加も見込まれることから、計画的な運用を考えていく。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また事業の実施にあたっては過疎債を十分に利用し、効率的な事業の実施に努め、一般財源等の支出を抑えながら、適正な財源の確保に努めていく。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連結実質赤字額は、今年度も発生していない。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引き続き各会計において赤字が発生しないよう適切な財政運営を進めていく。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また真鶴魚座・ケープ真鶴特別会計は令和６年度より一般会計に組み込まれる予定となっている。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4303093</v>
      </c>
      <c r="BO4" s="449"/>
      <c r="BP4" s="449"/>
      <c r="BQ4" s="449"/>
      <c r="BR4" s="449"/>
      <c r="BS4" s="449"/>
      <c r="BT4" s="449"/>
      <c r="BU4" s="450"/>
      <c r="BV4" s="448">
        <v>4416745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13.6</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4120947</v>
      </c>
      <c r="BO5" s="420"/>
      <c r="BP5" s="420"/>
      <c r="BQ5" s="420"/>
      <c r="BR5" s="420"/>
      <c r="BS5" s="420"/>
      <c r="BT5" s="420"/>
      <c r="BU5" s="421"/>
      <c r="BV5" s="419">
        <v>4073683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94.5</v>
      </c>
      <c r="CU5" s="417"/>
      <c r="CV5" s="417"/>
      <c r="CW5" s="417"/>
      <c r="CX5" s="417"/>
      <c r="CY5" s="417"/>
      <c r="CZ5" s="417"/>
      <c r="DA5" s="418"/>
      <c r="DB5" s="416">
        <v>88.4</v>
      </c>
      <c r="DC5" s="417"/>
      <c r="DD5" s="417"/>
      <c r="DE5" s="417"/>
      <c r="DF5" s="417"/>
      <c r="DG5" s="417"/>
      <c r="DH5" s="417"/>
      <c r="DI5" s="418"/>
    </row>
    <row r="6" spans="1:119" ht="18.75" customHeight="1" x14ac:dyDescent="0.2">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182146</v>
      </c>
      <c r="BO6" s="420"/>
      <c r="BP6" s="420"/>
      <c r="BQ6" s="420"/>
      <c r="BR6" s="420"/>
      <c r="BS6" s="420"/>
      <c r="BT6" s="420"/>
      <c r="BU6" s="421"/>
      <c r="BV6" s="419">
        <v>343062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95.9</v>
      </c>
      <c r="CU6" s="563"/>
      <c r="CV6" s="563"/>
      <c r="CW6" s="563"/>
      <c r="CX6" s="563"/>
      <c r="CY6" s="563"/>
      <c r="CZ6" s="563"/>
      <c r="DA6" s="564"/>
      <c r="DB6" s="562">
        <v>93.5</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225</v>
      </c>
      <c r="BO7" s="420"/>
      <c r="BP7" s="420"/>
      <c r="BQ7" s="420"/>
      <c r="BR7" s="420"/>
      <c r="BS7" s="420"/>
      <c r="BT7" s="420"/>
      <c r="BU7" s="421"/>
      <c r="BV7" s="419">
        <v>3222</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2467769</v>
      </c>
      <c r="CU7" s="420"/>
      <c r="CV7" s="420"/>
      <c r="CW7" s="420"/>
      <c r="CX7" s="420"/>
      <c r="CY7" s="420"/>
      <c r="CZ7" s="420"/>
      <c r="DA7" s="421"/>
      <c r="DB7" s="419">
        <v>2501157</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181921</v>
      </c>
      <c r="BO8" s="420"/>
      <c r="BP8" s="420"/>
      <c r="BQ8" s="420"/>
      <c r="BR8" s="420"/>
      <c r="BS8" s="420"/>
      <c r="BT8" s="420"/>
      <c r="BU8" s="421"/>
      <c r="BV8" s="419">
        <v>339840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0.43</v>
      </c>
      <c r="DC8" s="523"/>
      <c r="DD8" s="523"/>
      <c r="DE8" s="523"/>
      <c r="DF8" s="523"/>
      <c r="DG8" s="523"/>
      <c r="DH8" s="523"/>
      <c r="DI8" s="524"/>
    </row>
    <row r="9" spans="1:119" ht="18.75" customHeight="1" thickBot="1" x14ac:dyDescent="0.25">
      <c r="A9" s="177"/>
      <c r="B9" s="551" t="s">
        <v>113</v>
      </c>
      <c r="C9" s="552"/>
      <c r="D9" s="552"/>
      <c r="E9" s="552"/>
      <c r="F9" s="552"/>
      <c r="G9" s="552"/>
      <c r="H9" s="552"/>
      <c r="I9" s="552"/>
      <c r="J9" s="552"/>
      <c r="K9" s="470"/>
      <c r="L9" s="553" t="s">
        <v>114</v>
      </c>
      <c r="M9" s="554"/>
      <c r="N9" s="554"/>
      <c r="O9" s="554"/>
      <c r="P9" s="554"/>
      <c r="Q9" s="555"/>
      <c r="R9" s="556">
        <v>6722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-157919</v>
      </c>
      <c r="BO9" s="420"/>
      <c r="BP9" s="420"/>
      <c r="BQ9" s="420"/>
      <c r="BR9" s="420"/>
      <c r="BS9" s="420"/>
      <c r="BT9" s="420"/>
      <c r="BU9" s="421"/>
      <c r="BV9" s="419">
        <v>185441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12.2</v>
      </c>
      <c r="CU9" s="417"/>
      <c r="CV9" s="417"/>
      <c r="CW9" s="417"/>
      <c r="CX9" s="417"/>
      <c r="CY9" s="417"/>
      <c r="CZ9" s="417"/>
      <c r="DA9" s="418"/>
      <c r="DB9" s="416">
        <v>11.8</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120</v>
      </c>
      <c r="M10" s="376"/>
      <c r="N10" s="376"/>
      <c r="O10" s="376"/>
      <c r="P10" s="376"/>
      <c r="Q10" s="377"/>
      <c r="R10" s="372">
        <v>7333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210000</v>
      </c>
      <c r="BO10" s="420"/>
      <c r="BP10" s="420"/>
      <c r="BQ10" s="420"/>
      <c r="BR10" s="420"/>
      <c r="BS10" s="420"/>
      <c r="BT10" s="420"/>
      <c r="BU10" s="421"/>
      <c r="BV10" s="419">
        <v>210000</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77"/>
      <c r="B12" s="525" t="s">
        <v>133</v>
      </c>
      <c r="C12" s="526"/>
      <c r="D12" s="526"/>
      <c r="E12" s="526"/>
      <c r="F12" s="526"/>
      <c r="G12" s="526"/>
      <c r="H12" s="526"/>
      <c r="I12" s="526"/>
      <c r="J12" s="526"/>
      <c r="K12" s="527"/>
      <c r="L12" s="534" t="s">
        <v>134</v>
      </c>
      <c r="M12" s="535"/>
      <c r="N12" s="535"/>
      <c r="O12" s="535"/>
      <c r="P12" s="535"/>
      <c r="Q12" s="536"/>
      <c r="R12" s="537">
        <v>6880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100000</v>
      </c>
      <c r="BO12" s="420"/>
      <c r="BP12" s="420"/>
      <c r="BQ12" s="420"/>
      <c r="BR12" s="420"/>
      <c r="BS12" s="420"/>
      <c r="BT12" s="420"/>
      <c r="BU12" s="421"/>
      <c r="BV12" s="419">
        <v>135000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141</v>
      </c>
      <c r="N13" s="504"/>
      <c r="O13" s="504"/>
      <c r="P13" s="504"/>
      <c r="Q13" s="505"/>
      <c r="R13" s="506">
        <v>6805</v>
      </c>
      <c r="S13" s="507"/>
      <c r="T13" s="507"/>
      <c r="U13" s="507"/>
      <c r="V13" s="508"/>
      <c r="W13" s="509" t="s">
        <v>142</v>
      </c>
      <c r="X13" s="405"/>
      <c r="Y13" s="405"/>
      <c r="Z13" s="405"/>
      <c r="AA13" s="405"/>
      <c r="AB13" s="406"/>
      <c r="AC13" s="372">
        <v>87</v>
      </c>
      <c r="AD13" s="373"/>
      <c r="AE13" s="373"/>
      <c r="AF13" s="373"/>
      <c r="AG13" s="374"/>
      <c r="AH13" s="372">
        <v>101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-47919</v>
      </c>
      <c r="BO13" s="420"/>
      <c r="BP13" s="420"/>
      <c r="BQ13" s="420"/>
      <c r="BR13" s="420"/>
      <c r="BS13" s="420"/>
      <c r="BT13" s="420"/>
      <c r="BU13" s="421"/>
      <c r="BV13" s="419">
        <v>260441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12.4</v>
      </c>
      <c r="CU13" s="417"/>
      <c r="CV13" s="417"/>
      <c r="CW13" s="417"/>
      <c r="CX13" s="417"/>
      <c r="CY13" s="417"/>
      <c r="CZ13" s="417"/>
      <c r="DA13" s="418"/>
      <c r="DB13" s="416">
        <v>12</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147</v>
      </c>
      <c r="M14" s="546"/>
      <c r="N14" s="546"/>
      <c r="O14" s="546"/>
      <c r="P14" s="546"/>
      <c r="Q14" s="547"/>
      <c r="R14" s="506">
        <v>6984</v>
      </c>
      <c r="S14" s="507"/>
      <c r="T14" s="507"/>
      <c r="U14" s="507"/>
      <c r="V14" s="508"/>
      <c r="W14" s="510"/>
      <c r="X14" s="408"/>
      <c r="Y14" s="408"/>
      <c r="Z14" s="408"/>
      <c r="AA14" s="408"/>
      <c r="AB14" s="409"/>
      <c r="AC14" s="499">
        <v>2.8</v>
      </c>
      <c r="AD14" s="500"/>
      <c r="AE14" s="500"/>
      <c r="AF14" s="500"/>
      <c r="AG14" s="501"/>
      <c r="AH14" s="499">
        <v>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83.4</v>
      </c>
      <c r="CU14" s="517"/>
      <c r="CV14" s="517"/>
      <c r="CW14" s="517"/>
      <c r="CX14" s="517"/>
      <c r="CY14" s="517"/>
      <c r="CZ14" s="517"/>
      <c r="DA14" s="518"/>
      <c r="DB14" s="516">
        <v>106</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149</v>
      </c>
      <c r="N15" s="504"/>
      <c r="O15" s="504"/>
      <c r="P15" s="504"/>
      <c r="Q15" s="505"/>
      <c r="R15" s="506">
        <v>6916</v>
      </c>
      <c r="S15" s="507"/>
      <c r="T15" s="507"/>
      <c r="U15" s="507"/>
      <c r="V15" s="508"/>
      <c r="W15" s="509" t="s">
        <v>150</v>
      </c>
      <c r="X15" s="405"/>
      <c r="Y15" s="405"/>
      <c r="Z15" s="405"/>
      <c r="AA15" s="405"/>
      <c r="AB15" s="406"/>
      <c r="AC15" s="372">
        <v>548</v>
      </c>
      <c r="AD15" s="373"/>
      <c r="AE15" s="373"/>
      <c r="AF15" s="373"/>
      <c r="AG15" s="374"/>
      <c r="AH15" s="372">
        <v>720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835642</v>
      </c>
      <c r="BO15" s="449"/>
      <c r="BP15" s="449"/>
      <c r="BQ15" s="449"/>
      <c r="BR15" s="449"/>
      <c r="BS15" s="449"/>
      <c r="BT15" s="449"/>
      <c r="BU15" s="450"/>
      <c r="BV15" s="448">
        <v>833560</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17.899999999999999</v>
      </c>
      <c r="AD16" s="500"/>
      <c r="AE16" s="500"/>
      <c r="AF16" s="500"/>
      <c r="AG16" s="501"/>
      <c r="AH16" s="499">
        <v>21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2203511</v>
      </c>
      <c r="BO16" s="420"/>
      <c r="BP16" s="420"/>
      <c r="BQ16" s="420"/>
      <c r="BR16" s="420"/>
      <c r="BS16" s="420"/>
      <c r="BT16" s="420"/>
      <c r="BU16" s="421"/>
      <c r="BV16" s="419">
        <v>2141236</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156</v>
      </c>
      <c r="N17" s="513"/>
      <c r="O17" s="513"/>
      <c r="P17" s="513"/>
      <c r="Q17" s="514"/>
      <c r="R17" s="496" t="s">
        <v>157</v>
      </c>
      <c r="S17" s="497"/>
      <c r="T17" s="497"/>
      <c r="U17" s="497"/>
      <c r="V17" s="498"/>
      <c r="W17" s="509" t="s">
        <v>158</v>
      </c>
      <c r="X17" s="405"/>
      <c r="Y17" s="405"/>
      <c r="Z17" s="405"/>
      <c r="AA17" s="405"/>
      <c r="AB17" s="406"/>
      <c r="AC17" s="372">
        <v>2422</v>
      </c>
      <c r="AD17" s="373"/>
      <c r="AE17" s="373"/>
      <c r="AF17" s="373"/>
      <c r="AG17" s="374"/>
      <c r="AH17" s="372">
        <v>2603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1062595</v>
      </c>
      <c r="BO17" s="420"/>
      <c r="BP17" s="420"/>
      <c r="BQ17" s="420"/>
      <c r="BR17" s="420"/>
      <c r="BS17" s="420"/>
      <c r="BT17" s="420"/>
      <c r="BU17" s="421"/>
      <c r="BV17" s="419">
        <v>1055953</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160</v>
      </c>
      <c r="C18" s="470"/>
      <c r="D18" s="470"/>
      <c r="E18" s="471"/>
      <c r="F18" s="471"/>
      <c r="G18" s="471"/>
      <c r="H18" s="471"/>
      <c r="I18" s="471"/>
      <c r="J18" s="471"/>
      <c r="K18" s="471"/>
      <c r="L18" s="472">
        <v>7.05</v>
      </c>
      <c r="M18" s="472"/>
      <c r="N18" s="472"/>
      <c r="O18" s="472"/>
      <c r="P18" s="472"/>
      <c r="Q18" s="472"/>
      <c r="R18" s="473"/>
      <c r="S18" s="473"/>
      <c r="T18" s="473"/>
      <c r="U18" s="473"/>
      <c r="V18" s="474"/>
      <c r="W18" s="490"/>
      <c r="X18" s="491"/>
      <c r="Y18" s="491"/>
      <c r="Z18" s="491"/>
      <c r="AA18" s="491"/>
      <c r="AB18" s="515"/>
      <c r="AC18" s="389">
        <v>79.2</v>
      </c>
      <c r="AD18" s="390"/>
      <c r="AE18" s="390"/>
      <c r="AF18" s="390"/>
      <c r="AG18" s="475"/>
      <c r="AH18" s="389">
        <v>76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2344641</v>
      </c>
      <c r="BO18" s="420"/>
      <c r="BP18" s="420"/>
      <c r="BQ18" s="420"/>
      <c r="BR18" s="420"/>
      <c r="BS18" s="420"/>
      <c r="BT18" s="420"/>
      <c r="BU18" s="421"/>
      <c r="BV18" s="419">
        <v>2249677</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162</v>
      </c>
      <c r="C19" s="470"/>
      <c r="D19" s="470"/>
      <c r="E19" s="471"/>
      <c r="F19" s="471"/>
      <c r="G19" s="471"/>
      <c r="H19" s="471"/>
      <c r="I19" s="471"/>
      <c r="J19" s="471"/>
      <c r="K19" s="471"/>
      <c r="L19" s="479">
        <v>953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3290096</v>
      </c>
      <c r="BO19" s="420"/>
      <c r="BP19" s="420"/>
      <c r="BQ19" s="420"/>
      <c r="BR19" s="420"/>
      <c r="BS19" s="420"/>
      <c r="BT19" s="420"/>
      <c r="BU19" s="421"/>
      <c r="BV19" s="419">
        <v>3229747</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164</v>
      </c>
      <c r="C20" s="470"/>
      <c r="D20" s="470"/>
      <c r="E20" s="471"/>
      <c r="F20" s="471"/>
      <c r="G20" s="471"/>
      <c r="H20" s="471"/>
      <c r="I20" s="471"/>
      <c r="J20" s="471"/>
      <c r="K20" s="471"/>
      <c r="L20" s="479">
        <v>2963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3262652</v>
      </c>
      <c r="BO22" s="449"/>
      <c r="BP22" s="449"/>
      <c r="BQ22" s="449"/>
      <c r="BR22" s="449"/>
      <c r="BS22" s="449"/>
      <c r="BT22" s="449"/>
      <c r="BU22" s="450"/>
      <c r="BV22" s="448">
        <v>3464217</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2839706</v>
      </c>
      <c r="BO23" s="420"/>
      <c r="BP23" s="420"/>
      <c r="BQ23" s="420"/>
      <c r="BR23" s="420"/>
      <c r="BS23" s="420"/>
      <c r="BT23" s="420"/>
      <c r="BU23" s="421"/>
      <c r="BV23" s="419">
        <v>2973655</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174</v>
      </c>
      <c r="F24" s="376"/>
      <c r="G24" s="376"/>
      <c r="H24" s="376"/>
      <c r="I24" s="376"/>
      <c r="J24" s="376"/>
      <c r="K24" s="377"/>
      <c r="L24" s="372">
        <v>1</v>
      </c>
      <c r="M24" s="373"/>
      <c r="N24" s="373"/>
      <c r="O24" s="373"/>
      <c r="P24" s="374"/>
      <c r="Q24" s="372">
        <v>5810</v>
      </c>
      <c r="R24" s="373"/>
      <c r="S24" s="373"/>
      <c r="T24" s="373"/>
      <c r="U24" s="373"/>
      <c r="V24" s="374"/>
      <c r="W24" s="462"/>
      <c r="X24" s="399"/>
      <c r="Y24" s="400"/>
      <c r="Z24" s="375" t="s">
        <v>175</v>
      </c>
      <c r="AA24" s="376"/>
      <c r="AB24" s="376"/>
      <c r="AC24" s="376"/>
      <c r="AD24" s="376"/>
      <c r="AE24" s="376"/>
      <c r="AF24" s="376"/>
      <c r="AG24" s="377"/>
      <c r="AH24" s="372">
        <v>76</v>
      </c>
      <c r="AI24" s="373"/>
      <c r="AJ24" s="373"/>
      <c r="AK24" s="373"/>
      <c r="AL24" s="374"/>
      <c r="AM24" s="372">
        <v>206796</v>
      </c>
      <c r="AN24" s="373"/>
      <c r="AO24" s="373"/>
      <c r="AP24" s="373"/>
      <c r="AQ24" s="373"/>
      <c r="AR24" s="374"/>
      <c r="AS24" s="372">
        <v>2721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1614104</v>
      </c>
      <c r="BO24" s="420"/>
      <c r="BP24" s="420"/>
      <c r="BQ24" s="420"/>
      <c r="BR24" s="420"/>
      <c r="BS24" s="420"/>
      <c r="BT24" s="420"/>
      <c r="BU24" s="421"/>
      <c r="BV24" s="419">
        <v>1690236</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177</v>
      </c>
      <c r="F25" s="376"/>
      <c r="G25" s="376"/>
      <c r="H25" s="376"/>
      <c r="I25" s="376"/>
      <c r="J25" s="376"/>
      <c r="K25" s="377"/>
      <c r="L25" s="372">
        <v>1</v>
      </c>
      <c r="M25" s="373"/>
      <c r="N25" s="373"/>
      <c r="O25" s="373"/>
      <c r="P25" s="374"/>
      <c r="Q25" s="372">
        <v>5280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179</v>
      </c>
      <c r="AN25" s="373"/>
      <c r="AO25" s="373"/>
      <c r="AP25" s="373"/>
      <c r="AQ25" s="373"/>
      <c r="AR25" s="374"/>
      <c r="AS25" s="372" t="s">
        <v>140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618631</v>
      </c>
      <c r="BO25" s="449"/>
      <c r="BP25" s="449"/>
      <c r="BQ25" s="449"/>
      <c r="BR25" s="449"/>
      <c r="BS25" s="449"/>
      <c r="BT25" s="449"/>
      <c r="BU25" s="450"/>
      <c r="BV25" s="448">
        <v>730317</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181</v>
      </c>
      <c r="F26" s="376"/>
      <c r="G26" s="376"/>
      <c r="H26" s="376"/>
      <c r="I26" s="376"/>
      <c r="J26" s="376"/>
      <c r="K26" s="377"/>
      <c r="L26" s="372">
        <v>1</v>
      </c>
      <c r="M26" s="373"/>
      <c r="N26" s="373"/>
      <c r="O26" s="373"/>
      <c r="P26" s="374"/>
      <c r="Q26" s="372">
        <v>5000</v>
      </c>
      <c r="R26" s="373"/>
      <c r="S26" s="373"/>
      <c r="T26" s="373"/>
      <c r="U26" s="373"/>
      <c r="V26" s="374"/>
      <c r="W26" s="462"/>
      <c r="X26" s="399"/>
      <c r="Y26" s="400"/>
      <c r="Z26" s="375" t="s">
        <v>182</v>
      </c>
      <c r="AA26" s="430"/>
      <c r="AB26" s="430"/>
      <c r="AC26" s="430"/>
      <c r="AD26" s="430"/>
      <c r="AE26" s="430"/>
      <c r="AF26" s="430"/>
      <c r="AG26" s="431"/>
      <c r="AH26" s="372">
        <v>1</v>
      </c>
      <c r="AI26" s="373"/>
      <c r="AJ26" s="373"/>
      <c r="AK26" s="373"/>
      <c r="AL26" s="374"/>
      <c r="AM26" s="372" t="s">
        <v>183</v>
      </c>
      <c r="AN26" s="373"/>
      <c r="AO26" s="373"/>
      <c r="AP26" s="373"/>
      <c r="AQ26" s="373"/>
      <c r="AR26" s="374"/>
      <c r="AS26" s="372" t="s">
        <v>184</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186</v>
      </c>
      <c r="F27" s="376"/>
      <c r="G27" s="376"/>
      <c r="H27" s="376"/>
      <c r="I27" s="376"/>
      <c r="J27" s="376"/>
      <c r="K27" s="377"/>
      <c r="L27" s="372">
        <v>1</v>
      </c>
      <c r="M27" s="373"/>
      <c r="N27" s="373"/>
      <c r="O27" s="373"/>
      <c r="P27" s="374"/>
      <c r="Q27" s="372">
        <v>3370</v>
      </c>
      <c r="R27" s="373"/>
      <c r="S27" s="373"/>
      <c r="T27" s="373"/>
      <c r="U27" s="373"/>
      <c r="V27" s="374"/>
      <c r="W27" s="462"/>
      <c r="X27" s="399"/>
      <c r="Y27" s="400"/>
      <c r="Z27" s="375" t="s">
        <v>187</v>
      </c>
      <c r="AA27" s="376"/>
      <c r="AB27" s="376"/>
      <c r="AC27" s="376"/>
      <c r="AD27" s="376"/>
      <c r="AE27" s="376"/>
      <c r="AF27" s="376"/>
      <c r="AG27" s="377"/>
      <c r="AH27" s="372">
        <v>4</v>
      </c>
      <c r="AI27" s="373"/>
      <c r="AJ27" s="373"/>
      <c r="AK27" s="373"/>
      <c r="AL27" s="374"/>
      <c r="AM27" s="372">
        <v>12663</v>
      </c>
      <c r="AN27" s="373"/>
      <c r="AO27" s="373"/>
      <c r="AP27" s="373"/>
      <c r="AQ27" s="373"/>
      <c r="AR27" s="374"/>
      <c r="AS27" s="372">
        <v>3166</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189</v>
      </c>
      <c r="BO27" s="454"/>
      <c r="BP27" s="454"/>
      <c r="BQ27" s="454"/>
      <c r="BR27" s="454"/>
      <c r="BS27" s="454"/>
      <c r="BT27" s="454"/>
      <c r="BU27" s="455"/>
      <c r="BV27" s="453" t="s">
        <v>140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190</v>
      </c>
      <c r="F28" s="376"/>
      <c r="G28" s="376"/>
      <c r="H28" s="376"/>
      <c r="I28" s="376"/>
      <c r="J28" s="376"/>
      <c r="K28" s="377"/>
      <c r="L28" s="372">
        <v>1</v>
      </c>
      <c r="M28" s="373"/>
      <c r="N28" s="373"/>
      <c r="O28" s="373"/>
      <c r="P28" s="374"/>
      <c r="Q28" s="372">
        <v>2570</v>
      </c>
      <c r="R28" s="373"/>
      <c r="S28" s="373"/>
      <c r="T28" s="373"/>
      <c r="U28" s="373"/>
      <c r="V28" s="374"/>
      <c r="W28" s="462"/>
      <c r="X28" s="399"/>
      <c r="Y28" s="400"/>
      <c r="Z28" s="375" t="s">
        <v>191</v>
      </c>
      <c r="AA28" s="376"/>
      <c r="AB28" s="376"/>
      <c r="AC28" s="376"/>
      <c r="AD28" s="376"/>
      <c r="AE28" s="376"/>
      <c r="AF28" s="376"/>
      <c r="AG28" s="377"/>
      <c r="AH28" s="372" t="s">
        <v>189</v>
      </c>
      <c r="AI28" s="373"/>
      <c r="AJ28" s="373"/>
      <c r="AK28" s="373"/>
      <c r="AL28" s="374"/>
      <c r="AM28" s="372" t="s">
        <v>179</v>
      </c>
      <c r="AN28" s="373"/>
      <c r="AO28" s="373"/>
      <c r="AP28" s="373"/>
      <c r="AQ28" s="373"/>
      <c r="AR28" s="374"/>
      <c r="AS28" s="372" t="s">
        <v>140</v>
      </c>
      <c r="AT28" s="373"/>
      <c r="AU28" s="373"/>
      <c r="AV28" s="373"/>
      <c r="AW28" s="373"/>
      <c r="AX28" s="432"/>
      <c r="AY28" s="436" t="s">
        <v>192</v>
      </c>
      <c r="AZ28" s="437"/>
      <c r="BA28" s="437"/>
      <c r="BB28" s="438"/>
      <c r="BC28" s="445" t="s">
        <v>50</v>
      </c>
      <c r="BD28" s="446"/>
      <c r="BE28" s="446"/>
      <c r="BF28" s="446"/>
      <c r="BG28" s="446"/>
      <c r="BH28" s="446"/>
      <c r="BI28" s="446"/>
      <c r="BJ28" s="446"/>
      <c r="BK28" s="446"/>
      <c r="BL28" s="446"/>
      <c r="BM28" s="447"/>
      <c r="BN28" s="448">
        <v>445000</v>
      </c>
      <c r="BO28" s="449"/>
      <c r="BP28" s="449"/>
      <c r="BQ28" s="449"/>
      <c r="BR28" s="449"/>
      <c r="BS28" s="449"/>
      <c r="BT28" s="449"/>
      <c r="BU28" s="450"/>
      <c r="BV28" s="448">
        <v>335000</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193</v>
      </c>
      <c r="F29" s="376"/>
      <c r="G29" s="376"/>
      <c r="H29" s="376"/>
      <c r="I29" s="376"/>
      <c r="J29" s="376"/>
      <c r="K29" s="377"/>
      <c r="L29" s="372">
        <v>8</v>
      </c>
      <c r="M29" s="373"/>
      <c r="N29" s="373"/>
      <c r="O29" s="373"/>
      <c r="P29" s="374"/>
      <c r="Q29" s="372">
        <v>2420</v>
      </c>
      <c r="R29" s="373"/>
      <c r="S29" s="373"/>
      <c r="T29" s="373"/>
      <c r="U29" s="373"/>
      <c r="V29" s="374"/>
      <c r="W29" s="463"/>
      <c r="X29" s="464"/>
      <c r="Y29" s="465"/>
      <c r="Z29" s="375" t="s">
        <v>194</v>
      </c>
      <c r="AA29" s="376"/>
      <c r="AB29" s="376"/>
      <c r="AC29" s="376"/>
      <c r="AD29" s="376"/>
      <c r="AE29" s="376"/>
      <c r="AF29" s="376"/>
      <c r="AG29" s="377"/>
      <c r="AH29" s="372">
        <v>80</v>
      </c>
      <c r="AI29" s="373"/>
      <c r="AJ29" s="373"/>
      <c r="AK29" s="373"/>
      <c r="AL29" s="374"/>
      <c r="AM29" s="372">
        <v>219459</v>
      </c>
      <c r="AN29" s="373"/>
      <c r="AO29" s="373"/>
      <c r="AP29" s="373"/>
      <c r="AQ29" s="373"/>
      <c r="AR29" s="374"/>
      <c r="AS29" s="372">
        <v>2743</v>
      </c>
      <c r="AT29" s="373"/>
      <c r="AU29" s="373"/>
      <c r="AV29" s="373"/>
      <c r="AW29" s="373"/>
      <c r="AX29" s="432"/>
      <c r="AY29" s="439"/>
      <c r="AZ29" s="440"/>
      <c r="BA29" s="440"/>
      <c r="BB29" s="441"/>
      <c r="BC29" s="433" t="s">
        <v>195</v>
      </c>
      <c r="BD29" s="434"/>
      <c r="BE29" s="434"/>
      <c r="BF29" s="434"/>
      <c r="BG29" s="434"/>
      <c r="BH29" s="434"/>
      <c r="BI29" s="434"/>
      <c r="BJ29" s="434"/>
      <c r="BK29" s="434"/>
      <c r="BL29" s="434"/>
      <c r="BM29" s="435"/>
      <c r="BN29" s="419">
        <v>1</v>
      </c>
      <c r="BO29" s="420"/>
      <c r="BP29" s="420"/>
      <c r="BQ29" s="420"/>
      <c r="BR29" s="420"/>
      <c r="BS29" s="420"/>
      <c r="BT29" s="420"/>
      <c r="BU29" s="421"/>
      <c r="BV29" s="419">
        <v>1</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196</v>
      </c>
      <c r="X30" s="387"/>
      <c r="Y30" s="387"/>
      <c r="Z30" s="387"/>
      <c r="AA30" s="387"/>
      <c r="AB30" s="387"/>
      <c r="AC30" s="387"/>
      <c r="AD30" s="387"/>
      <c r="AE30" s="387"/>
      <c r="AF30" s="387"/>
      <c r="AG30" s="388"/>
      <c r="AH30" s="389">
        <v>92.5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315089</v>
      </c>
      <c r="BO30" s="454"/>
      <c r="BP30" s="454"/>
      <c r="BQ30" s="454"/>
      <c r="BR30" s="454"/>
      <c r="BS30" s="454"/>
      <c r="BT30" s="454"/>
      <c r="BU30" s="455"/>
      <c r="BV30" s="453">
        <v>215455</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197</v>
      </c>
      <c r="D32" s="378"/>
      <c r="E32" s="378"/>
      <c r="F32" s="378"/>
      <c r="G32" s="378"/>
      <c r="H32" s="378"/>
      <c r="I32" s="378"/>
      <c r="J32" s="378"/>
      <c r="K32" s="378"/>
      <c r="L32" s="378"/>
      <c r="M32" s="378"/>
      <c r="N32" s="378"/>
      <c r="O32" s="378"/>
      <c r="P32" s="378"/>
      <c r="Q32" s="378"/>
      <c r="R32" s="378"/>
      <c r="S32" s="378"/>
      <c r="U32" s="379" t="s">
        <v>198</v>
      </c>
      <c r="V32" s="379"/>
      <c r="W32" s="379"/>
      <c r="X32" s="379"/>
      <c r="Y32" s="379"/>
      <c r="Z32" s="379"/>
      <c r="AA32" s="379"/>
      <c r="AB32" s="379"/>
      <c r="AC32" s="379"/>
      <c r="AD32" s="379"/>
      <c r="AE32" s="379"/>
      <c r="AF32" s="379"/>
      <c r="AG32" s="379"/>
      <c r="AH32" s="379"/>
      <c r="AI32" s="379"/>
      <c r="AJ32" s="379"/>
      <c r="AK32" s="379"/>
      <c r="AM32" s="379" t="s">
        <v>199</v>
      </c>
      <c r="AN32" s="379"/>
      <c r="AO32" s="379"/>
      <c r="AP32" s="379"/>
      <c r="AQ32" s="379"/>
      <c r="AR32" s="379"/>
      <c r="AS32" s="379"/>
      <c r="AT32" s="379"/>
      <c r="AU32" s="379"/>
      <c r="AV32" s="379"/>
      <c r="AW32" s="379"/>
      <c r="AX32" s="379"/>
      <c r="AY32" s="379"/>
      <c r="AZ32" s="379"/>
      <c r="BA32" s="379"/>
      <c r="BB32" s="379"/>
      <c r="BC32" s="379"/>
      <c r="BE32" s="379" t="s">
        <v>200</v>
      </c>
      <c r="BF32" s="379"/>
      <c r="BG32" s="379"/>
      <c r="BH32" s="379"/>
      <c r="BI32" s="379"/>
      <c r="BJ32" s="379"/>
      <c r="BK32" s="379"/>
      <c r="BL32" s="379"/>
      <c r="BM32" s="379"/>
      <c r="BN32" s="379"/>
      <c r="BO32" s="379"/>
      <c r="BP32" s="379"/>
      <c r="BQ32" s="379"/>
      <c r="BR32" s="379"/>
      <c r="BS32" s="379"/>
      <c r="BT32" s="379"/>
      <c r="BU32" s="379"/>
      <c r="BW32" s="379" t="s">
        <v>201</v>
      </c>
      <c r="BX32" s="379"/>
      <c r="BY32" s="379"/>
      <c r="BZ32" s="379"/>
      <c r="CA32" s="379"/>
      <c r="CB32" s="379"/>
      <c r="CC32" s="379"/>
      <c r="CD32" s="379"/>
      <c r="CE32" s="379"/>
      <c r="CF32" s="379"/>
      <c r="CG32" s="379"/>
      <c r="CH32" s="379"/>
      <c r="CI32" s="379"/>
      <c r="CJ32" s="379"/>
      <c r="CK32" s="379"/>
      <c r="CL32" s="379"/>
      <c r="CM32" s="379"/>
      <c r="CO32" s="379" t="s">
        <v>202</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203</v>
      </c>
      <c r="D33" s="371"/>
      <c r="E33" s="370" t="s">
        <v>204</v>
      </c>
      <c r="F33" s="370"/>
      <c r="G33" s="370"/>
      <c r="H33" s="370"/>
      <c r="I33" s="370"/>
      <c r="J33" s="370"/>
      <c r="K33" s="370"/>
      <c r="L33" s="370"/>
      <c r="M33" s="370"/>
      <c r="N33" s="370"/>
      <c r="O33" s="370"/>
      <c r="P33" s="370"/>
      <c r="Q33" s="370"/>
      <c r="R33" s="370"/>
      <c r="S33" s="370"/>
      <c r="T33" s="202"/>
      <c r="U33" s="371" t="s">
        <v>203</v>
      </c>
      <c r="V33" s="371"/>
      <c r="W33" s="370" t="s">
        <v>205</v>
      </c>
      <c r="X33" s="370"/>
      <c r="Y33" s="370"/>
      <c r="Z33" s="370"/>
      <c r="AA33" s="370"/>
      <c r="AB33" s="370"/>
      <c r="AC33" s="370"/>
      <c r="AD33" s="370"/>
      <c r="AE33" s="370"/>
      <c r="AF33" s="370"/>
      <c r="AG33" s="370"/>
      <c r="AH33" s="370"/>
      <c r="AI33" s="370"/>
      <c r="AJ33" s="370"/>
      <c r="AK33" s="370"/>
      <c r="AL33" s="202"/>
      <c r="AM33" s="371" t="s">
        <v>203</v>
      </c>
      <c r="AN33" s="371"/>
      <c r="AO33" s="370" t="s">
        <v>206</v>
      </c>
      <c r="AP33" s="370"/>
      <c r="AQ33" s="370"/>
      <c r="AR33" s="370"/>
      <c r="AS33" s="370"/>
      <c r="AT33" s="370"/>
      <c r="AU33" s="370"/>
      <c r="AV33" s="370"/>
      <c r="AW33" s="370"/>
      <c r="AX33" s="370"/>
      <c r="AY33" s="370"/>
      <c r="AZ33" s="370"/>
      <c r="BA33" s="370"/>
      <c r="BB33" s="370"/>
      <c r="BC33" s="370"/>
      <c r="BD33" s="203"/>
      <c r="BE33" s="370" t="s">
        <v>207</v>
      </c>
      <c r="BF33" s="370"/>
      <c r="BG33" s="370" t="s">
        <v>208</v>
      </c>
      <c r="BH33" s="370"/>
      <c r="BI33" s="370"/>
      <c r="BJ33" s="370"/>
      <c r="BK33" s="370"/>
      <c r="BL33" s="370"/>
      <c r="BM33" s="370"/>
      <c r="BN33" s="370"/>
      <c r="BO33" s="370"/>
      <c r="BP33" s="370"/>
      <c r="BQ33" s="370"/>
      <c r="BR33" s="370"/>
      <c r="BS33" s="370"/>
      <c r="BT33" s="370"/>
      <c r="BU33" s="370"/>
      <c r="BV33" s="203"/>
      <c r="BW33" s="371" t="s">
        <v>207</v>
      </c>
      <c r="BX33" s="371"/>
      <c r="BY33" s="370" t="s">
        <v>209</v>
      </c>
      <c r="BZ33" s="370"/>
      <c r="CA33" s="370"/>
      <c r="CB33" s="370"/>
      <c r="CC33" s="370"/>
      <c r="CD33" s="370"/>
      <c r="CE33" s="370"/>
      <c r="CF33" s="370"/>
      <c r="CG33" s="370"/>
      <c r="CH33" s="370"/>
      <c r="CI33" s="370"/>
      <c r="CJ33" s="370"/>
      <c r="CK33" s="370"/>
      <c r="CL33" s="370"/>
      <c r="CM33" s="370"/>
      <c r="CN33" s="202"/>
      <c r="CO33" s="371" t="s">
        <v>210</v>
      </c>
      <c r="CP33" s="371"/>
      <c r="CQ33" s="370" t="s">
        <v>211</v>
      </c>
      <c r="CR33" s="370"/>
      <c r="CS33" s="370"/>
      <c r="CT33" s="370"/>
      <c r="CU33" s="370"/>
      <c r="CV33" s="370"/>
      <c r="CW33" s="370"/>
      <c r="CX33" s="370"/>
      <c r="CY33" s="370"/>
      <c r="CZ33" s="370"/>
      <c r="DA33" s="370"/>
      <c r="DB33" s="370"/>
      <c r="DC33" s="370"/>
      <c r="DD33" s="370"/>
      <c r="DE33" s="370"/>
      <c r="DF33" s="202"/>
      <c r="DG33" s="369" t="s">
        <v>212</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3</v>
      </c>
      <c r="V34" s="367"/>
      <c r="W34" s="368" t="str">
        <f>IF('各会計、関係団体の財政状況及び健全化判断比率'!B28="","",'各会計、関係団体の財政状況及び健全化判断比率'!B28)</f>
        <v>国民健康保険事業特別会計（事業勘定）</v>
      </c>
      <c r="X34" s="368"/>
      <c r="Y34" s="368"/>
      <c r="Z34" s="368"/>
      <c r="AA34" s="368"/>
      <c r="AB34" s="368"/>
      <c r="AC34" s="368"/>
      <c r="AD34" s="368"/>
      <c r="AE34" s="368"/>
      <c r="AF34" s="368"/>
      <c r="AG34" s="368"/>
      <c r="AH34" s="368"/>
      <c r="AI34" s="368"/>
      <c r="AJ34" s="368"/>
      <c r="AK34" s="368"/>
      <c r="AL34" s="177"/>
      <c r="AM34" s="367">
        <f>IF(AO34="","",MAX(C34:D43,U34:V43)+1)</f>
        <v>8</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77"/>
      <c r="BE34" s="367">
        <f>IF(BG34="","",MAX(C34:D43,U34:V43,AM34:AN43)+1)</f>
        <v>9</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77"/>
      <c r="BW34" s="367">
        <f>IF(BY34="","",MAX(C34:D43,U34:V43,AM34:AN43,BE34:BF43)+1)</f>
        <v>10</v>
      </c>
      <c r="BX34" s="367"/>
      <c r="BY34" s="368" t="str">
        <f>IF('各会計、関係団体の財政状況及び健全化判断比率'!B68="","",'各会計、関係団体の財政状況及び健全化判断比率'!B68)</f>
        <v>湯河原町真鶴町衛生組合</v>
      </c>
      <c r="BZ34" s="368"/>
      <c r="CA34" s="368"/>
      <c r="CB34" s="368"/>
      <c r="CC34" s="368"/>
      <c r="CD34" s="368"/>
      <c r="CE34" s="368"/>
      <c r="CF34" s="368"/>
      <c r="CG34" s="368"/>
      <c r="CH34" s="368"/>
      <c r="CI34" s="368"/>
      <c r="CJ34" s="368"/>
      <c r="CK34" s="368"/>
      <c r="CL34" s="368"/>
      <c r="CM34" s="368"/>
      <c r="CN34" s="177"/>
      <c r="CO34" s="367">
        <f>IF(CQ34="","",MAX(C34:D43,U34:V43,AM34:AN43,BE34:BF43,BW34:BX43)+1)</f>
        <v>15</v>
      </c>
      <c r="CP34" s="367"/>
      <c r="CQ34" s="368" t="str">
        <f>IF('各会計、関係団体の財政状況及び健全化判断比率'!BS7="","",'各会計、関係団体の財政状況及び健全化判断比率'!BS7)</f>
        <v>公益財団法人かながわ海岸美化財団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真鶴魚座・ケープ真鶴特別会計</v>
      </c>
      <c r="F35" s="368"/>
      <c r="G35" s="368"/>
      <c r="H35" s="368"/>
      <c r="I35" s="368"/>
      <c r="J35" s="368"/>
      <c r="K35" s="368"/>
      <c r="L35" s="368"/>
      <c r="M35" s="368"/>
      <c r="N35" s="368"/>
      <c r="O35" s="368"/>
      <c r="P35" s="368"/>
      <c r="Q35" s="368"/>
      <c r="R35" s="368"/>
      <c r="S35" s="368"/>
      <c r="T35" s="177"/>
      <c r="U35" s="367">
        <f>IF(W35="","",U34+1)</f>
        <v>4</v>
      </c>
      <c r="V35" s="367"/>
      <c r="W35" s="368" t="str">
        <f>IF('各会計、関係団体の財政状況及び健全化判断比率'!B29="","",'各会計、関係団体の財政状況及び健全化判断比率'!B29)</f>
        <v>国民健康保険事業特別会計（施設勘定）</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11</v>
      </c>
      <c r="BX35" s="367"/>
      <c r="BY35" s="368" t="str">
        <f>IF('各会計、関係団体の財政状況及び健全化判断比率'!B69="","",'各会計、関係団体の財政状況及び健全化判断比率'!B69)</f>
        <v>神奈川県市町村職員退職手当組合</v>
      </c>
      <c r="BZ35" s="368"/>
      <c r="CA35" s="368"/>
      <c r="CB35" s="368"/>
      <c r="CC35" s="368"/>
      <c r="CD35" s="368"/>
      <c r="CE35" s="368"/>
      <c r="CF35" s="368"/>
      <c r="CG35" s="368"/>
      <c r="CH35" s="368"/>
      <c r="CI35" s="368"/>
      <c r="CJ35" s="368"/>
      <c r="CK35" s="368"/>
      <c r="CL35" s="368"/>
      <c r="CM35" s="368"/>
      <c r="CN35" s="177"/>
      <c r="CO35" s="367">
        <f t="shared" ref="CO35:CO43" si="3">IF(CQ35="","",CO34+1)</f>
        <v>16</v>
      </c>
      <c r="CP35" s="367"/>
      <c r="CQ35" s="368" t="str">
        <f>IF('各会計、関係団体の財政状況及び健全化判断比率'!BS8="","",'各会計、関係団体の財政状況及び健全化判断比率'!BS8)</f>
        <v>公益財団法人かながわ健康財団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2">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5</v>
      </c>
      <c r="V36" s="367"/>
      <c r="W36" s="368" t="str">
        <f>IF('各会計、関係団体の財政状況及び健全化判断比率'!B30="","",'各会計、関係団体の財政状況及び健全化判断比率'!B30)</f>
        <v>介護保険事業特別会計（保険事業勘定）</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12</v>
      </c>
      <c r="BX36" s="367"/>
      <c r="BY36" s="368" t="str">
        <f>IF('各会計、関係団体の財政状況及び健全化判断比率'!B70="","",'各会計、関係団体の財政状況及び健全化判断比率'!B70)</f>
        <v>神奈川県後期高齢者医療広域連合（一般会計）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6</v>
      </c>
      <c r="V37" s="367"/>
      <c r="W37" s="368" t="str">
        <f>IF('各会計、関係団体の財政状況及び健全化判断比率'!B31="","",'各会計、関係団体の財政状況及び健全化判断比率'!B31)</f>
        <v>介護保険事業特別会計（介護サービス事業勘定）</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13</v>
      </c>
      <c r="BX37" s="367"/>
      <c r="BY37" s="368" t="str">
        <f>IF('各会計、関係団体の財政状況及び健全化判断比率'!B71="","",'各会計、関係団体の財政状況及び健全化判断比率'!B71)</f>
        <v>神奈川県後期高齢者医療広域連合（事業会計）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f t="shared" si="4"/>
        <v>7</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14</v>
      </c>
      <c r="BX38" s="367"/>
      <c r="BY38" s="368" t="str">
        <f>IF('各会計、関係団体の財政状況及び健全化判断比率'!B72="","",'各会計、関係団体の財政状況及び健全化判断比率'!B72)</f>
        <v>神奈川県町村情報システム共同事業組合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5XmUJNsLm6bCTDBLhKpE0qRkS+3LMpXFP3dWwymsAmGboD8p4pSpYF7i1Y5/mR8yfqAGGSh3qwIf6d57GtMhSw==" saltValue="ifleJLk6TVnhdB+7UCFe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580</v>
      </c>
      <c r="D34" s="1151"/>
      <c r="E34" s="1152"/>
      <c r="F34" s="32">
        <v>9.9700000000000006</v>
      </c>
      <c r="G34" s="33">
        <v>8.0399999999999991</v>
      </c>
      <c r="H34" s="33">
        <v>6.61</v>
      </c>
      <c r="I34" s="33">
        <v>13.36</v>
      </c>
      <c r="J34" s="34">
        <v>7.13</v>
      </c>
      <c r="K34" s="22"/>
      <c r="L34" s="22"/>
      <c r="M34" s="22"/>
      <c r="N34" s="22"/>
      <c r="O34" s="22"/>
      <c r="P34" s="22"/>
    </row>
    <row r="35" spans="1:16" ht="39" customHeight="1" x14ac:dyDescent="0.2">
      <c r="A35" s="22"/>
      <c r="B35" s="35"/>
      <c r="C35" s="1145" t="s">
        <v>581</v>
      </c>
      <c r="D35" s="1146"/>
      <c r="E35" s="1147"/>
      <c r="F35" s="36">
        <v>1.18</v>
      </c>
      <c r="G35" s="37">
        <v>0.85</v>
      </c>
      <c r="H35" s="37">
        <v>0.66</v>
      </c>
      <c r="I35" s="37">
        <v>1.31</v>
      </c>
      <c r="J35" s="38">
        <v>2.98</v>
      </c>
      <c r="K35" s="22"/>
      <c r="L35" s="22"/>
      <c r="M35" s="22"/>
      <c r="N35" s="22"/>
      <c r="O35" s="22"/>
      <c r="P35" s="22"/>
    </row>
    <row r="36" spans="1:16" ht="39" customHeight="1" x14ac:dyDescent="0.2">
      <c r="A36" s="22"/>
      <c r="B36" s="35"/>
      <c r="C36" s="1145" t="s">
        <v>582</v>
      </c>
      <c r="D36" s="1146"/>
      <c r="E36" s="1147"/>
      <c r="F36" s="36">
        <v>3.08</v>
      </c>
      <c r="G36" s="37">
        <v>1.94</v>
      </c>
      <c r="H36" s="37">
        <v>2.56</v>
      </c>
      <c r="I36" s="37">
        <v>1.96</v>
      </c>
      <c r="J36" s="38">
        <v>1.28</v>
      </c>
      <c r="K36" s="22"/>
      <c r="L36" s="22"/>
      <c r="M36" s="22"/>
      <c r="N36" s="22"/>
      <c r="O36" s="22"/>
      <c r="P36" s="22"/>
    </row>
    <row r="37" spans="1:16" ht="39" customHeight="1" x14ac:dyDescent="0.2">
      <c r="A37" s="22"/>
      <c r="B37" s="35"/>
      <c r="C37" s="1145" t="s">
        <v>583</v>
      </c>
      <c r="D37" s="1146"/>
      <c r="E37" s="1147"/>
      <c r="F37" s="36">
        <v>3.66</v>
      </c>
      <c r="G37" s="37">
        <v>2.2000000000000002</v>
      </c>
      <c r="H37" s="37">
        <v>2.96</v>
      </c>
      <c r="I37" s="37">
        <v>2.38</v>
      </c>
      <c r="J37" s="38">
        <v>0.82</v>
      </c>
      <c r="K37" s="22"/>
      <c r="L37" s="22"/>
      <c r="M37" s="22"/>
      <c r="N37" s="22"/>
      <c r="O37" s="22"/>
      <c r="P37" s="22"/>
    </row>
    <row r="38" spans="1:16" ht="39" customHeight="1" x14ac:dyDescent="0.2">
      <c r="A38" s="22"/>
      <c r="B38" s="35"/>
      <c r="C38" s="1145" t="s">
        <v>584</v>
      </c>
      <c r="D38" s="1146"/>
      <c r="E38" s="1147"/>
      <c r="F38" s="36">
        <v>0.26</v>
      </c>
      <c r="G38" s="37">
        <v>0.02</v>
      </c>
      <c r="H38" s="37">
        <v>0.12</v>
      </c>
      <c r="I38" s="37">
        <v>0.22</v>
      </c>
      <c r="J38" s="38">
        <v>0.24</v>
      </c>
      <c r="K38" s="22"/>
      <c r="L38" s="22"/>
      <c r="M38" s="22"/>
      <c r="N38" s="22"/>
      <c r="O38" s="22"/>
      <c r="P38" s="22"/>
    </row>
    <row r="39" spans="1:16" ht="39" customHeight="1" x14ac:dyDescent="0.2">
      <c r="A39" s="22"/>
      <c r="B39" s="35"/>
      <c r="C39" s="1145" t="s">
        <v>585</v>
      </c>
      <c r="D39" s="1146"/>
      <c r="E39" s="1147"/>
      <c r="F39" s="36">
        <v>0.05</v>
      </c>
      <c r="G39" s="37">
        <v>0.28999999999999998</v>
      </c>
      <c r="H39" s="37">
        <v>7.0000000000000007E-2</v>
      </c>
      <c r="I39" s="37">
        <v>0.13</v>
      </c>
      <c r="J39" s="38">
        <v>0.16</v>
      </c>
      <c r="K39" s="22"/>
      <c r="L39" s="22"/>
      <c r="M39" s="22"/>
      <c r="N39" s="22"/>
      <c r="O39" s="22"/>
      <c r="P39" s="22"/>
    </row>
    <row r="40" spans="1:16" ht="39" customHeight="1" x14ac:dyDescent="0.2">
      <c r="A40" s="22"/>
      <c r="B40" s="35"/>
      <c r="C40" s="1145" t="s">
        <v>586</v>
      </c>
      <c r="D40" s="1146"/>
      <c r="E40" s="1147"/>
      <c r="F40" s="36">
        <v>0.06</v>
      </c>
      <c r="G40" s="37">
        <v>0.05</v>
      </c>
      <c r="H40" s="37">
        <v>0.02</v>
      </c>
      <c r="I40" s="37">
        <v>7.0000000000000007E-2</v>
      </c>
      <c r="J40" s="38">
        <v>0.11</v>
      </c>
      <c r="K40" s="22"/>
      <c r="L40" s="22"/>
      <c r="M40" s="22"/>
      <c r="N40" s="22"/>
      <c r="O40" s="22"/>
      <c r="P40" s="22"/>
    </row>
    <row r="41" spans="1:16" ht="39" customHeight="1" x14ac:dyDescent="0.2">
      <c r="A41" s="22"/>
      <c r="B41" s="35"/>
      <c r="C41" s="1145" t="s">
        <v>587</v>
      </c>
      <c r="D41" s="1146"/>
      <c r="E41" s="1147"/>
      <c r="F41" s="36">
        <v>0.08</v>
      </c>
      <c r="G41" s="37">
        <v>0.16</v>
      </c>
      <c r="H41" s="37">
        <v>0.12</v>
      </c>
      <c r="I41" s="37">
        <v>0.09</v>
      </c>
      <c r="J41" s="38">
        <v>0.11</v>
      </c>
      <c r="K41" s="22"/>
      <c r="L41" s="22"/>
      <c r="M41" s="22"/>
      <c r="N41" s="22"/>
      <c r="O41" s="22"/>
      <c r="P41" s="22"/>
    </row>
    <row r="42" spans="1:16" ht="39" customHeight="1" x14ac:dyDescent="0.2">
      <c r="A42" s="22"/>
      <c r="B42" s="39"/>
      <c r="C42" s="1145" t="s">
        <v>588</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589</v>
      </c>
      <c r="D43" s="1149"/>
      <c r="E43" s="1150"/>
      <c r="F43" s="41">
        <v>0.06</v>
      </c>
      <c r="G43" s="42">
        <v>0.09</v>
      </c>
      <c r="H43" s="42">
        <v>0.05</v>
      </c>
      <c r="I43" s="42">
        <v>0.02</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LkDvfIN9kgWWHju6BGUvlDaDAoUesQUcImNVf72K13imVo/U9hvEt3Wk5JQkBvAxByREBkKRqNxZJZ6HnFPBg==" saltValue="5pes4pJyIj3YK01ij+tL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303</v>
      </c>
      <c r="L45" s="60">
        <v>326</v>
      </c>
      <c r="M45" s="60">
        <v>361</v>
      </c>
      <c r="N45" s="60">
        <v>385</v>
      </c>
      <c r="O45" s="61">
        <v>406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2">
      <c r="A48" s="48"/>
      <c r="B48" s="1178"/>
      <c r="C48" s="1179"/>
      <c r="D48" s="62"/>
      <c r="E48" s="1155" t="s">
        <v>15</v>
      </c>
      <c r="F48" s="1155"/>
      <c r="G48" s="1155"/>
      <c r="H48" s="1155"/>
      <c r="I48" s="1155"/>
      <c r="J48" s="1156"/>
      <c r="K48" s="63">
        <v>90</v>
      </c>
      <c r="L48" s="64">
        <v>91</v>
      </c>
      <c r="M48" s="64">
        <v>95</v>
      </c>
      <c r="N48" s="64">
        <v>98</v>
      </c>
      <c r="O48" s="65">
        <v>98</v>
      </c>
      <c r="P48" s="48"/>
      <c r="Q48" s="48"/>
      <c r="R48" s="48"/>
      <c r="S48" s="48"/>
      <c r="T48" s="48"/>
      <c r="U48" s="48"/>
    </row>
    <row r="49" spans="1:21" ht="30.75" customHeight="1" x14ac:dyDescent="0.2">
      <c r="A49" s="48"/>
      <c r="B49" s="1178"/>
      <c r="C49" s="1179"/>
      <c r="D49" s="62"/>
      <c r="E49" s="1155" t="s">
        <v>16</v>
      </c>
      <c r="F49" s="1155"/>
      <c r="G49" s="1155"/>
      <c r="H49" s="1155"/>
      <c r="I49" s="1155"/>
      <c r="J49" s="1156"/>
      <c r="K49" s="63">
        <v>77</v>
      </c>
      <c r="L49" s="64">
        <v>83</v>
      </c>
      <c r="M49" s="64">
        <v>105</v>
      </c>
      <c r="N49" s="64">
        <v>105</v>
      </c>
      <c r="O49" s="65">
        <v>95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529</v>
      </c>
      <c r="L50" s="64" t="s">
        <v>529</v>
      </c>
      <c r="M50" s="64" t="s">
        <v>529</v>
      </c>
      <c r="N50" s="64" t="s">
        <v>529</v>
      </c>
      <c r="O50" s="65" t="s">
        <v>529</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529</v>
      </c>
      <c r="L51" s="64">
        <v>0</v>
      </c>
      <c r="M51" s="64">
        <v>0</v>
      </c>
      <c r="N51" s="64" t="s">
        <v>529</v>
      </c>
      <c r="O51" s="65" t="s">
        <v>529</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253</v>
      </c>
      <c r="L52" s="64">
        <v>284</v>
      </c>
      <c r="M52" s="64">
        <v>311</v>
      </c>
      <c r="N52" s="64">
        <v>324</v>
      </c>
      <c r="O52" s="65">
        <v>327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217</v>
      </c>
      <c r="L53" s="69">
        <v>216</v>
      </c>
      <c r="M53" s="69">
        <v>250</v>
      </c>
      <c r="N53" s="69">
        <v>264</v>
      </c>
      <c r="O53" s="70">
        <v>272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5">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O076CN2J5KcdCPsdaAty74FTiKFY2LloI+0leMi/g7p+RKKOQxAvc/GVUDGzK9Wr/LsBvoL/1udwOoWY3yDEg==" saltValue="446I8UwI3YDilIgGcjVJx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571</v>
      </c>
      <c r="J40" s="103" t="s">
        <v>572</v>
      </c>
      <c r="K40" s="103" t="s">
        <v>573</v>
      </c>
      <c r="L40" s="103" t="s">
        <v>574</v>
      </c>
      <c r="M40" s="104" t="s">
        <v>575</v>
      </c>
    </row>
    <row r="41" spans="2:13" ht="27.75" customHeight="1" x14ac:dyDescent="0.2">
      <c r="B41" s="1196" t="s">
        <v>32</v>
      </c>
      <c r="C41" s="1197"/>
      <c r="D41" s="105"/>
      <c r="E41" s="1198" t="s">
        <v>33</v>
      </c>
      <c r="F41" s="1198"/>
      <c r="G41" s="1198"/>
      <c r="H41" s="1199"/>
      <c r="I41" s="351">
        <v>3235</v>
      </c>
      <c r="J41" s="352">
        <v>3481</v>
      </c>
      <c r="K41" s="352">
        <v>3500</v>
      </c>
      <c r="L41" s="352">
        <v>3464</v>
      </c>
      <c r="M41" s="353">
        <v>3263</v>
      </c>
    </row>
    <row r="42" spans="2:13" ht="27.75" customHeight="1" x14ac:dyDescent="0.2">
      <c r="B42" s="1186"/>
      <c r="C42" s="1187"/>
      <c r="D42" s="106"/>
      <c r="E42" s="1190" t="s">
        <v>34</v>
      </c>
      <c r="F42" s="1190"/>
      <c r="G42" s="1190"/>
      <c r="H42" s="1191"/>
      <c r="I42" s="354" t="s">
        <v>529</v>
      </c>
      <c r="J42" s="355" t="s">
        <v>529</v>
      </c>
      <c r="K42" s="355" t="s">
        <v>529</v>
      </c>
      <c r="L42" s="355" t="s">
        <v>529</v>
      </c>
      <c r="M42" s="356" t="s">
        <v>529</v>
      </c>
    </row>
    <row r="43" spans="2:13" ht="27.75" customHeight="1" x14ac:dyDescent="0.2">
      <c r="B43" s="1186"/>
      <c r="C43" s="1187"/>
      <c r="D43" s="106"/>
      <c r="E43" s="1190" t="s">
        <v>35</v>
      </c>
      <c r="F43" s="1190"/>
      <c r="G43" s="1190"/>
      <c r="H43" s="1191"/>
      <c r="I43" s="354">
        <v>1730</v>
      </c>
      <c r="J43" s="355">
        <v>1743</v>
      </c>
      <c r="K43" s="355">
        <v>1654</v>
      </c>
      <c r="L43" s="355">
        <v>1648</v>
      </c>
      <c r="M43" s="356">
        <v>1498</v>
      </c>
    </row>
    <row r="44" spans="2:13" ht="27.75" customHeight="1" x14ac:dyDescent="0.2">
      <c r="B44" s="1186"/>
      <c r="C44" s="1187"/>
      <c r="D44" s="106"/>
      <c r="E44" s="1190" t="s">
        <v>36</v>
      </c>
      <c r="F44" s="1190"/>
      <c r="G44" s="1190"/>
      <c r="H44" s="1191"/>
      <c r="I44" s="354">
        <v>1067</v>
      </c>
      <c r="J44" s="355">
        <v>990</v>
      </c>
      <c r="K44" s="355">
        <v>890</v>
      </c>
      <c r="L44" s="355">
        <v>790</v>
      </c>
      <c r="M44" s="356">
        <v>690</v>
      </c>
    </row>
    <row r="45" spans="2:13" ht="27.75" customHeight="1" x14ac:dyDescent="0.2">
      <c r="B45" s="1186"/>
      <c r="C45" s="1187"/>
      <c r="D45" s="106"/>
      <c r="E45" s="1190" t="s">
        <v>37</v>
      </c>
      <c r="F45" s="1190"/>
      <c r="G45" s="1190"/>
      <c r="H45" s="1191"/>
      <c r="I45" s="354">
        <v>816</v>
      </c>
      <c r="J45" s="355">
        <v>827</v>
      </c>
      <c r="K45" s="355">
        <v>861</v>
      </c>
      <c r="L45" s="355">
        <v>731</v>
      </c>
      <c r="M45" s="356">
        <v>720</v>
      </c>
    </row>
    <row r="46" spans="2:13" ht="27.75" customHeight="1" x14ac:dyDescent="0.2">
      <c r="B46" s="1186"/>
      <c r="C46" s="1187"/>
      <c r="D46" s="107"/>
      <c r="E46" s="1190" t="s">
        <v>38</v>
      </c>
      <c r="F46" s="1190"/>
      <c r="G46" s="1190"/>
      <c r="H46" s="1191"/>
      <c r="I46" s="354" t="s">
        <v>529</v>
      </c>
      <c r="J46" s="355" t="s">
        <v>529</v>
      </c>
      <c r="K46" s="355" t="s">
        <v>529</v>
      </c>
      <c r="L46" s="355" t="s">
        <v>529</v>
      </c>
      <c r="M46" s="356" t="s">
        <v>529</v>
      </c>
    </row>
    <row r="47" spans="2:13" ht="27.75" customHeight="1" x14ac:dyDescent="0.2">
      <c r="B47" s="1186"/>
      <c r="C47" s="1187"/>
      <c r="D47" s="108"/>
      <c r="E47" s="1200" t="s">
        <v>39</v>
      </c>
      <c r="F47" s="1201"/>
      <c r="G47" s="1201"/>
      <c r="H47" s="1202"/>
      <c r="I47" s="354" t="s">
        <v>529</v>
      </c>
      <c r="J47" s="355" t="s">
        <v>529</v>
      </c>
      <c r="K47" s="355" t="s">
        <v>529</v>
      </c>
      <c r="L47" s="355" t="s">
        <v>529</v>
      </c>
      <c r="M47" s="356" t="s">
        <v>529</v>
      </c>
    </row>
    <row r="48" spans="2:13" ht="27.75" customHeight="1" x14ac:dyDescent="0.2">
      <c r="B48" s="1186"/>
      <c r="C48" s="1187"/>
      <c r="D48" s="106"/>
      <c r="E48" s="1190" t="s">
        <v>40</v>
      </c>
      <c r="F48" s="1190"/>
      <c r="G48" s="1190"/>
      <c r="H48" s="1191"/>
      <c r="I48" s="354" t="s">
        <v>529</v>
      </c>
      <c r="J48" s="355" t="s">
        <v>529</v>
      </c>
      <c r="K48" s="355" t="s">
        <v>529</v>
      </c>
      <c r="L48" s="355" t="s">
        <v>529</v>
      </c>
      <c r="M48" s="356" t="s">
        <v>529</v>
      </c>
    </row>
    <row r="49" spans="2:13" ht="27.75" customHeight="1" x14ac:dyDescent="0.2">
      <c r="B49" s="1188"/>
      <c r="C49" s="1189"/>
      <c r="D49" s="106"/>
      <c r="E49" s="1190" t="s">
        <v>41</v>
      </c>
      <c r="F49" s="1190"/>
      <c r="G49" s="1190"/>
      <c r="H49" s="1191"/>
      <c r="I49" s="354" t="s">
        <v>529</v>
      </c>
      <c r="J49" s="355" t="s">
        <v>529</v>
      </c>
      <c r="K49" s="355" t="s">
        <v>529</v>
      </c>
      <c r="L49" s="355" t="s">
        <v>529</v>
      </c>
      <c r="M49" s="356" t="s">
        <v>529</v>
      </c>
    </row>
    <row r="50" spans="2:13" ht="27.75" customHeight="1" x14ac:dyDescent="0.2">
      <c r="B50" s="1184" t="s">
        <v>42</v>
      </c>
      <c r="C50" s="1185"/>
      <c r="D50" s="109"/>
      <c r="E50" s="1190" t="s">
        <v>43</v>
      </c>
      <c r="F50" s="1190"/>
      <c r="G50" s="1190"/>
      <c r="H50" s="1191"/>
      <c r="I50" s="354">
        <v>595</v>
      </c>
      <c r="J50" s="355">
        <v>556</v>
      </c>
      <c r="K50" s="355">
        <v>512</v>
      </c>
      <c r="L50" s="355">
        <v>751</v>
      </c>
      <c r="M50" s="356">
        <v>1006</v>
      </c>
    </row>
    <row r="51" spans="2:13" ht="27.75" customHeight="1" x14ac:dyDescent="0.2">
      <c r="B51" s="1186"/>
      <c r="C51" s="1187"/>
      <c r="D51" s="106"/>
      <c r="E51" s="1190" t="s">
        <v>44</v>
      </c>
      <c r="F51" s="1190"/>
      <c r="G51" s="1190"/>
      <c r="H51" s="1191"/>
      <c r="I51" s="354">
        <v>55</v>
      </c>
      <c r="J51" s="355">
        <v>47</v>
      </c>
      <c r="K51" s="355">
        <v>40</v>
      </c>
      <c r="L51" s="355">
        <v>35</v>
      </c>
      <c r="M51" s="356">
        <v>31</v>
      </c>
    </row>
    <row r="52" spans="2:13" ht="27.75" customHeight="1" x14ac:dyDescent="0.2">
      <c r="B52" s="1188"/>
      <c r="C52" s="1189"/>
      <c r="D52" s="106"/>
      <c r="E52" s="1190" t="s">
        <v>45</v>
      </c>
      <c r="F52" s="1190"/>
      <c r="G52" s="1190"/>
      <c r="H52" s="1191"/>
      <c r="I52" s="354">
        <v>3344</v>
      </c>
      <c r="J52" s="355">
        <v>3592</v>
      </c>
      <c r="K52" s="355">
        <v>3574</v>
      </c>
      <c r="L52" s="355">
        <v>3533</v>
      </c>
      <c r="M52" s="356">
        <v>3343</v>
      </c>
    </row>
    <row r="53" spans="2:13" ht="27.75" customHeight="1" thickBot="1" x14ac:dyDescent="0.25">
      <c r="B53" s="1192" t="s">
        <v>46</v>
      </c>
      <c r="C53" s="1193"/>
      <c r="D53" s="110"/>
      <c r="E53" s="1194" t="s">
        <v>47</v>
      </c>
      <c r="F53" s="1194"/>
      <c r="G53" s="1194"/>
      <c r="H53" s="1195"/>
      <c r="I53" s="357">
        <v>2854</v>
      </c>
      <c r="J53" s="358">
        <v>2846</v>
      </c>
      <c r="K53" s="358">
        <v>2779</v>
      </c>
      <c r="L53" s="358">
        <v>2314</v>
      </c>
      <c r="M53" s="359">
        <v>1791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CLFYgnEaiwimm8HcKAF/Xz9KoRXdSV5Ajl+dy/PJrjmDAzeykwf5GIpU6MSxtqBDp6Uraieavivv9SBavFX7SA==" saltValue="t53f/Qwx3Mb9ZlgLvrkB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573</v>
      </c>
      <c r="G54" s="119" t="s">
        <v>574</v>
      </c>
      <c r="H54" s="120" t="s">
        <v>575</v>
      </c>
    </row>
    <row r="55" spans="2:8" ht="52.5" customHeight="1" x14ac:dyDescent="0.2">
      <c r="B55" s="121"/>
      <c r="C55" s="1211" t="s">
        <v>50</v>
      </c>
      <c r="D55" s="1211"/>
      <c r="E55" s="1212"/>
      <c r="F55" s="122">
        <v>260</v>
      </c>
      <c r="G55" s="122">
        <v>335</v>
      </c>
      <c r="H55" s="123">
        <v>445</v>
      </c>
    </row>
    <row r="56" spans="2:8" ht="52.5" customHeight="1" x14ac:dyDescent="0.2">
      <c r="B56" s="124"/>
      <c r="C56" s="1213" t="s">
        <v>51</v>
      </c>
      <c r="D56" s="1213"/>
      <c r="E56" s="1214"/>
      <c r="F56" s="125">
        <v>0</v>
      </c>
      <c r="G56" s="125">
        <v>0</v>
      </c>
      <c r="H56" s="126">
        <v>0</v>
      </c>
    </row>
    <row r="57" spans="2:8" ht="53.25" customHeight="1" x14ac:dyDescent="0.2">
      <c r="B57" s="124"/>
      <c r="C57" s="1215" t="s">
        <v>52</v>
      </c>
      <c r="D57" s="1215"/>
      <c r="E57" s="1216"/>
      <c r="F57" s="127">
        <v>78</v>
      </c>
      <c r="G57" s="127">
        <v>215</v>
      </c>
      <c r="H57" s="128">
        <v>315</v>
      </c>
    </row>
    <row r="58" spans="2:8" ht="45.75" customHeight="1" x14ac:dyDescent="0.2">
      <c r="B58" s="129"/>
      <c r="C58" s="1203" t="s">
        <v>605</v>
      </c>
      <c r="D58" s="1204"/>
      <c r="E58" s="1205"/>
      <c r="F58" s="360">
        <v>0</v>
      </c>
      <c r="G58" s="360">
        <v>40</v>
      </c>
      <c r="H58" s="361">
        <v>100</v>
      </c>
    </row>
    <row r="59" spans="2:8" ht="45.75" customHeight="1" x14ac:dyDescent="0.2">
      <c r="B59" s="129"/>
      <c r="C59" s="1203" t="s">
        <v>609</v>
      </c>
      <c r="D59" s="1204"/>
      <c r="E59" s="1205"/>
      <c r="F59" s="360">
        <v>0</v>
      </c>
      <c r="G59" s="360">
        <v>48</v>
      </c>
      <c r="H59" s="361">
        <v>100</v>
      </c>
    </row>
    <row r="60" spans="2:8" ht="45.75" customHeight="1" x14ac:dyDescent="0.2">
      <c r="B60" s="129"/>
      <c r="C60" s="1203" t="s">
        <v>606</v>
      </c>
      <c r="D60" s="1204"/>
      <c r="E60" s="1205"/>
      <c r="F60" s="360">
        <v>31</v>
      </c>
      <c r="G60" s="360">
        <v>49</v>
      </c>
      <c r="H60" s="361">
        <v>47</v>
      </c>
    </row>
    <row r="61" spans="2:8" ht="45.75" customHeight="1" x14ac:dyDescent="0.2">
      <c r="B61" s="129"/>
      <c r="C61" s="1203" t="s">
        <v>607</v>
      </c>
      <c r="D61" s="1204"/>
      <c r="E61" s="1205"/>
      <c r="F61" s="360">
        <v>10</v>
      </c>
      <c r="G61" s="360">
        <v>22</v>
      </c>
      <c r="H61" s="361">
        <v>23</v>
      </c>
    </row>
    <row r="62" spans="2:8" ht="45.75" customHeight="1" thickBot="1" x14ac:dyDescent="0.25">
      <c r="B62" s="130"/>
      <c r="C62" s="1206" t="s">
        <v>608</v>
      </c>
      <c r="D62" s="1207"/>
      <c r="E62" s="1208"/>
      <c r="F62" s="362">
        <v>2</v>
      </c>
      <c r="G62" s="362">
        <v>12</v>
      </c>
      <c r="H62" s="363">
        <v>12</v>
      </c>
    </row>
    <row r="63" spans="2:8" ht="52.5" customHeight="1" thickBot="1" x14ac:dyDescent="0.25">
      <c r="B63" s="131"/>
      <c r="C63" s="1209" t="s">
        <v>53</v>
      </c>
      <c r="D63" s="1209"/>
      <c r="E63" s="1210"/>
      <c r="F63" s="132">
        <v>338</v>
      </c>
      <c r="G63" s="132">
        <v>550</v>
      </c>
      <c r="H63" s="133">
        <v>760</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rrcxBkUFbvcR566OHUQpB/t9YL9mgm6u5sarwYz1sbz7uR5mdxjliQ6fsa5oBm4Eoszqv513HYrAjCxXRRPqaQ==" saltValue="kIPz57qZP+ocO9womYOu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568</v>
      </c>
      <c r="G2" s="147"/>
      <c r="H2" s="148"/>
    </row>
    <row r="3" spans="1:8" x14ac:dyDescent="0.2">
      <c r="A3" s="144" t="s">
        <v>561</v>
      </c>
      <c r="B3" s="149"/>
      <c r="C3" s="150"/>
      <c r="D3" s="151">
        <v>21043</v>
      </c>
      <c r="E3" s="152"/>
      <c r="F3" s="153">
        <v>121449</v>
      </c>
      <c r="G3" s="154"/>
      <c r="H3" s="155"/>
    </row>
    <row r="4" spans="1:8" x14ac:dyDescent="0.2">
      <c r="A4" s="156"/>
      <c r="B4" s="157"/>
      <c r="C4" s="158"/>
      <c r="D4" s="159">
        <v>17212</v>
      </c>
      <c r="E4" s="160"/>
      <c r="F4" s="161">
        <v>62922</v>
      </c>
      <c r="G4" s="162"/>
      <c r="H4" s="163"/>
    </row>
    <row r="5" spans="1:8" x14ac:dyDescent="0.2">
      <c r="A5" s="144" t="s">
        <v>563</v>
      </c>
      <c r="B5" s="149"/>
      <c r="C5" s="150"/>
      <c r="D5" s="151">
        <v>97977</v>
      </c>
      <c r="E5" s="152"/>
      <c r="F5" s="153">
        <v>145139</v>
      </c>
      <c r="G5" s="154"/>
      <c r="H5" s="155"/>
    </row>
    <row r="6" spans="1:8" x14ac:dyDescent="0.2">
      <c r="A6" s="156"/>
      <c r="B6" s="157"/>
      <c r="C6" s="158"/>
      <c r="D6" s="159">
        <v>92151</v>
      </c>
      <c r="E6" s="160"/>
      <c r="F6" s="161">
        <v>83762</v>
      </c>
      <c r="G6" s="162"/>
      <c r="H6" s="163"/>
    </row>
    <row r="7" spans="1:8" x14ac:dyDescent="0.2">
      <c r="A7" s="144" t="s">
        <v>564</v>
      </c>
      <c r="B7" s="149"/>
      <c r="C7" s="150"/>
      <c r="D7" s="151">
        <v>59693</v>
      </c>
      <c r="E7" s="152"/>
      <c r="F7" s="153">
        <v>125391</v>
      </c>
      <c r="G7" s="154"/>
      <c r="H7" s="155"/>
    </row>
    <row r="8" spans="1:8" x14ac:dyDescent="0.2">
      <c r="A8" s="156"/>
      <c r="B8" s="157"/>
      <c r="C8" s="158"/>
      <c r="D8" s="159">
        <v>50475</v>
      </c>
      <c r="E8" s="160"/>
      <c r="F8" s="161">
        <v>68516</v>
      </c>
      <c r="G8" s="162"/>
      <c r="H8" s="163"/>
    </row>
    <row r="9" spans="1:8" x14ac:dyDescent="0.2">
      <c r="A9" s="144" t="s">
        <v>565</v>
      </c>
      <c r="B9" s="149"/>
      <c r="C9" s="150"/>
      <c r="D9" s="151">
        <v>22515</v>
      </c>
      <c r="E9" s="152"/>
      <c r="F9" s="153">
        <v>138402</v>
      </c>
      <c r="G9" s="154"/>
      <c r="H9" s="155"/>
    </row>
    <row r="10" spans="1:8" x14ac:dyDescent="0.2">
      <c r="A10" s="156"/>
      <c r="B10" s="157"/>
      <c r="C10" s="158"/>
      <c r="D10" s="159">
        <v>17580</v>
      </c>
      <c r="E10" s="160"/>
      <c r="F10" s="161">
        <v>70652</v>
      </c>
      <c r="G10" s="162"/>
      <c r="H10" s="163"/>
    </row>
    <row r="11" spans="1:8" x14ac:dyDescent="0.2">
      <c r="A11" s="144" t="s">
        <v>566</v>
      </c>
      <c r="B11" s="149"/>
      <c r="C11" s="150"/>
      <c r="D11" s="151">
        <v>27508</v>
      </c>
      <c r="E11" s="152"/>
      <c r="F11" s="153">
        <v>146367</v>
      </c>
      <c r="G11" s="154"/>
      <c r="H11" s="155"/>
    </row>
    <row r="12" spans="1:8" x14ac:dyDescent="0.2">
      <c r="A12" s="156"/>
      <c r="B12" s="157"/>
      <c r="C12" s="164"/>
      <c r="D12" s="159">
        <v>13475</v>
      </c>
      <c r="E12" s="160"/>
      <c r="F12" s="161">
        <v>79441</v>
      </c>
      <c r="G12" s="162"/>
      <c r="H12" s="163"/>
    </row>
    <row r="13" spans="1:8" x14ac:dyDescent="0.2">
      <c r="A13" s="144"/>
      <c r="B13" s="149"/>
      <c r="C13" s="165"/>
      <c r="D13" s="166">
        <v>45747</v>
      </c>
      <c r="E13" s="167"/>
      <c r="F13" s="168">
        <v>135350</v>
      </c>
      <c r="G13" s="169"/>
      <c r="H13" s="155"/>
    </row>
    <row r="14" spans="1:8" x14ac:dyDescent="0.2">
      <c r="A14" s="156"/>
      <c r="B14" s="157"/>
      <c r="C14" s="158"/>
      <c r="D14" s="159">
        <v>38179</v>
      </c>
      <c r="E14" s="160"/>
      <c r="F14" s="161">
        <v>73059</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10.24</v>
      </c>
      <c r="C19" s="170">
        <f>ROUND(VALUE(SUBSTITUTE(実質収支比率等に係る経年分析!G$48,"▲","-")),2)</f>
        <v>8.06</v>
      </c>
      <c r="D19" s="170">
        <f>ROUND(VALUE(SUBSTITUTE(実質収支比率等に係る経年分析!H$48,"▲","-")),2)</f>
        <v>6.75</v>
      </c>
      <c r="E19" s="170">
        <f>ROUND(VALUE(SUBSTITUTE(実質収支比率等に係る経年分析!I$48,"▲","-")),2)</f>
        <v>13.59</v>
      </c>
      <c r="F19" s="170">
        <f>ROUND(VALUE(SUBSTITUTE(実質収支比率等に係る経年分析!J$48,"▲","-")),2)</f>
        <v>7.37</v>
      </c>
    </row>
    <row r="20" spans="1:11" x14ac:dyDescent="0.2">
      <c r="A20" s="170" t="s">
        <v>57</v>
      </c>
      <c r="B20" s="170">
        <f>ROUND(VALUE(SUBSTITUTE(実質収支比率等に係る経年分析!F$47,"▲","-")),2)</f>
        <v>16.57</v>
      </c>
      <c r="C20" s="170">
        <f>ROUND(VALUE(SUBSTITUTE(実質収支比率等に係る経年分析!G$47,"▲","-")),2)</f>
        <v>13.51</v>
      </c>
      <c r="D20" s="170">
        <f>ROUND(VALUE(SUBSTITUTE(実質収支比率等に係る経年分析!H$47,"▲","-")),2)</f>
        <v>11.36</v>
      </c>
      <c r="E20" s="170">
        <f>ROUND(VALUE(SUBSTITUTE(実質収支比率等に係る経年分析!I$47,"▲","-")),2)</f>
        <v>13.39</v>
      </c>
      <c r="F20" s="170">
        <f>ROUND(VALUE(SUBSTITUTE(実質収支比率等に係る経年分析!J$47,"▲","-")),2)</f>
        <v>18.03</v>
      </c>
    </row>
    <row r="21" spans="1:11" x14ac:dyDescent="0.2">
      <c r="A21" s="170" t="s">
        <v>58</v>
      </c>
      <c r="B21" s="170">
        <f>IF(ISNUMBER(VALUE(SUBSTITUTE(実質収支比率等に係る経年分析!F$49,"▲","-"))),ROUND(VALUE(SUBSTITUTE(実質収支比率等に係る経年分析!F$49,"▲","-")),2),NA())</f>
        <v>-1.65</v>
      </c>
      <c r="C21" s="170">
        <f>IF(ISNUMBER(VALUE(SUBSTITUTE(実質収支比率等に係る経年分析!G$49,"▲","-"))),ROUND(VALUE(SUBSTITUTE(実質収支比率等に係る経年分析!G$49,"▲","-")),2),NA())</f>
        <v>-4.8</v>
      </c>
      <c r="D21" s="170">
        <f>IF(ISNUMBER(VALUE(SUBSTITUTE(実質収支比率等に係る経年分析!H$49,"▲","-"))),ROUND(VALUE(SUBSTITUTE(実質収支比率等に係る経年分析!H$49,"▲","-")),2),NA())</f>
        <v>-2.13</v>
      </c>
      <c r="E21" s="170">
        <f>IF(ISNUMBER(VALUE(SUBSTITUTE(実質収支比率等に係る経年分析!I$49,"▲","-"))),ROUND(VALUE(SUBSTITUTE(実質収支比率等に係る経年分析!I$49,"▲","-")),2),NA())</f>
        <v>10.41</v>
      </c>
      <c r="F21" s="170">
        <f>IF(ISNUMBER(VALUE(SUBSTITUTE(実質収支比率等に係る経年分析!J$49,"▲","-"))),ROUND(VALUE(SUBSTITUTE(実質収支比率等に係る経年分析!J$49,"▲","-")),2),NA())</f>
        <v>-1.94</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0.09</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0.05</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0.04</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下水道事業特別会計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0.08</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0.16</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0.12</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0.09</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0.11</v>
      </c>
    </row>
    <row r="30" spans="1:11" x14ac:dyDescent="0.2">
      <c r="A30" s="171" t="str">
        <f>IF(連結実質赤字比率に係る赤字・黒字の構成分析!C$40="",NA(),連結実質赤字比率に係る赤字・黒字の構成分析!C$40)</f>
        <v>介護保険事業特別会計（介護サービス事業勘定）</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0.06</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0.05</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7.0000000000000007E-2</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0.11</v>
      </c>
    </row>
    <row r="31" spans="1:11" x14ac:dyDescent="0.2">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0.28999999999999998</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7.0000000000000007E-2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0.13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0.16</v>
      </c>
    </row>
    <row r="32" spans="1:11" x14ac:dyDescent="0.2">
      <c r="A32" s="171" t="str">
        <f>IF(連結実質赤字比率に係る赤字・黒字の構成分析!C$38="",NA(),連結実質赤字比率に係る赤字・黒字の構成分析!C$38)</f>
        <v>真鶴魚座・ケープ真鶴特別会計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0.26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0.22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0.24</v>
      </c>
    </row>
    <row r="33" spans="1:16" x14ac:dyDescent="0.2">
      <c r="A33" s="171" t="str">
        <f>IF(連結実質赤字比率に係る赤字・黒字の構成分析!C$37="",NA(),連結実質赤字比率に係る赤字・黒字の構成分析!C$37)</f>
        <v>国民健康保険事業特別会計（事業勘定）</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3.66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2.2000000000000002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2.96</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2.38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0.82</v>
      </c>
    </row>
    <row r="34" spans="1:16" x14ac:dyDescent="0.2">
      <c r="A34" s="171" t="str">
        <f>IF(連結実質赤字比率に係る赤字・黒字の構成分析!C$36="",NA(),連結実質赤字比率に係る赤字・黒字の構成分析!C$36)</f>
        <v>介護保険事業特別会計（保険事業勘定）</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3.08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1.94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2.56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1.96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1.28</v>
      </c>
    </row>
    <row r="35" spans="1:16" x14ac:dyDescent="0.2">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1.18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0.85</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0.66</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1.31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2.98</v>
      </c>
    </row>
    <row r="36" spans="1:16" x14ac:dyDescent="0.2">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9.9700000000000006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8.0399999999999991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6.61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13.36</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7.13</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253</v>
      </c>
      <c r="E42" s="172"/>
      <c r="F42" s="172"/>
      <c r="G42" s="172">
        <f>'実質公債費比率（分子）の構造'!L$52</f>
        <v>284</v>
      </c>
      <c r="H42" s="172"/>
      <c r="I42" s="172"/>
      <c r="J42" s="172">
        <f>'実質公債費比率（分子）の構造'!M$52</f>
        <v>311</v>
      </c>
      <c r="K42" s="172"/>
      <c r="L42" s="172"/>
      <c r="M42" s="172">
        <f>'実質公債費比率（分子）の構造'!N$52</f>
        <v>324</v>
      </c>
      <c r="N42" s="172"/>
      <c r="O42" s="172"/>
      <c r="P42" s="172">
        <f>'実質公債費比率（分子）の構造'!O$52</f>
        <v>327</v>
      </c>
    </row>
    <row r="43" spans="1:16" x14ac:dyDescent="0.2">
      <c r="A43" s="172" t="s">
        <v>66</v>
      </c>
      <c r="B43" s="172" t="str">
        <f>'実質公債費比率（分子）の構造'!K$51</f>
        <v>-</v>
      </c>
      <c r="C43" s="172"/>
      <c r="D43" s="172"/>
      <c r="E43" s="172">
        <f>'実質公債費比率（分子）の構造'!L$51</f>
        <v>0</v>
      </c>
      <c r="F43" s="172"/>
      <c r="G43" s="172"/>
      <c r="H43" s="172">
        <f>'実質公債費比率（分子）の構造'!M$51</f>
        <v>0</v>
      </c>
      <c r="I43" s="172"/>
      <c r="J43" s="172"/>
      <c r="K43" s="172" t="str">
        <f>'実質公債費比率（分子）の構造'!N$51</f>
        <v>-</v>
      </c>
      <c r="L43" s="172"/>
      <c r="M43" s="172"/>
      <c r="N43" s="172" t="str">
        <f>'実質公債費比率（分子）の構造'!O$51</f>
        <v>-</v>
      </c>
      <c r="O43" s="172"/>
      <c r="P43" s="172"/>
    </row>
    <row r="44" spans="1:16" x14ac:dyDescent="0.2">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2">
      <c r="A45" s="172" t="s">
        <v>68</v>
      </c>
      <c r="B45" s="172">
        <f>'実質公債費比率（分子）の構造'!K$49</f>
        <v>77</v>
      </c>
      <c r="C45" s="172"/>
      <c r="D45" s="172"/>
      <c r="E45" s="172">
        <f>'実質公債費比率（分子）の構造'!L$49</f>
        <v>83</v>
      </c>
      <c r="F45" s="172"/>
      <c r="G45" s="172"/>
      <c r="H45" s="172">
        <f>'実質公債費比率（分子）の構造'!M$49</f>
        <v>105</v>
      </c>
      <c r="I45" s="172"/>
      <c r="J45" s="172"/>
      <c r="K45" s="172">
        <f>'実質公債費比率（分子）の構造'!N$49</f>
        <v>105</v>
      </c>
      <c r="L45" s="172"/>
      <c r="M45" s="172"/>
      <c r="N45" s="172">
        <f>'実質公債費比率（分子）の構造'!O$49</f>
        <v>95</v>
      </c>
      <c r="O45" s="172"/>
      <c r="P45" s="172"/>
    </row>
    <row r="46" spans="1:16" x14ac:dyDescent="0.2">
      <c r="A46" s="172" t="s">
        <v>69</v>
      </c>
      <c r="B46" s="172">
        <f>'実質公債費比率（分子）の構造'!K$48</f>
        <v>90</v>
      </c>
      <c r="C46" s="172"/>
      <c r="D46" s="172"/>
      <c r="E46" s="172">
        <f>'実質公債費比率（分子）の構造'!L$48</f>
        <v>91</v>
      </c>
      <c r="F46" s="172"/>
      <c r="G46" s="172"/>
      <c r="H46" s="172">
        <f>'実質公債費比率（分子）の構造'!M$48</f>
        <v>95</v>
      </c>
      <c r="I46" s="172"/>
      <c r="J46" s="172"/>
      <c r="K46" s="172">
        <f>'実質公債費比率（分子）の構造'!N$48</f>
        <v>98</v>
      </c>
      <c r="L46" s="172"/>
      <c r="M46" s="172"/>
      <c r="N46" s="172">
        <f>'実質公債費比率（分子）の構造'!O$48</f>
        <v>98</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303</v>
      </c>
      <c r="C49" s="172"/>
      <c r="D49" s="172"/>
      <c r="E49" s="172">
        <f>'実質公債費比率（分子）の構造'!L$45</f>
        <v>326</v>
      </c>
      <c r="F49" s="172"/>
      <c r="G49" s="172"/>
      <c r="H49" s="172">
        <f>'実質公債費比率（分子）の構造'!M$45</f>
        <v>361</v>
      </c>
      <c r="I49" s="172"/>
      <c r="J49" s="172"/>
      <c r="K49" s="172">
        <f>'実質公債費比率（分子）の構造'!N$45</f>
        <v>385</v>
      </c>
      <c r="L49" s="172"/>
      <c r="M49" s="172"/>
      <c r="N49" s="172">
        <f>'実質公債費比率（分子）の構造'!O$45</f>
        <v>406</v>
      </c>
      <c r="O49" s="172"/>
      <c r="P49" s="172"/>
    </row>
    <row r="50" spans="1:16" x14ac:dyDescent="0.2">
      <c r="A50" s="172" t="s">
        <v>73</v>
      </c>
      <c r="B50" s="172" t="e">
        <f>NA()</f>
        <v>#N/A</v>
      </c>
      <c r="C50" s="172">
        <f>IF(ISNUMBER('実質公債費比率（分子）の構造'!K$53),'実質公債費比率（分子）の構造'!K$53,NA())</f>
        <v>217</v>
      </c>
      <c r="D50" s="172" t="e">
        <f>NA()</f>
        <v>#N/A</v>
      </c>
      <c r="E50" s="172" t="e">
        <f>NA()</f>
        <v>#N/A</v>
      </c>
      <c r="F50" s="172">
        <f>IF(ISNUMBER('実質公債費比率（分子）の構造'!L$53),'実質公債費比率（分子）の構造'!L$53,NA())</f>
        <v>216</v>
      </c>
      <c r="G50" s="172" t="e">
        <f>NA()</f>
        <v>#N/A</v>
      </c>
      <c r="H50" s="172" t="e">
        <f>NA()</f>
        <v>#N/A</v>
      </c>
      <c r="I50" s="172">
        <f>IF(ISNUMBER('実質公債費比率（分子）の構造'!M$53),'実質公債費比率（分子）の構造'!M$53,NA())</f>
        <v>250</v>
      </c>
      <c r="J50" s="172" t="e">
        <f>NA()</f>
        <v>#N/A</v>
      </c>
      <c r="K50" s="172" t="e">
        <f>NA()</f>
        <v>#N/A</v>
      </c>
      <c r="L50" s="172">
        <f>IF(ISNUMBER('実質公債費比率（分子）の構造'!N$53),'実質公債費比率（分子）の構造'!N$53,NA())</f>
        <v>264</v>
      </c>
      <c r="M50" s="172" t="e">
        <f>NA()</f>
        <v>#N/A</v>
      </c>
      <c r="N50" s="172" t="e">
        <f>NA()</f>
        <v>#N/A</v>
      </c>
      <c r="O50" s="172">
        <f>IF(ISNUMBER('実質公債費比率（分子）の構造'!O$53),'実質公債費比率（分子）の構造'!O$53,NA())</f>
        <v>272</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3344</v>
      </c>
      <c r="E56" s="171"/>
      <c r="F56" s="171"/>
      <c r="G56" s="171">
        <f>'将来負担比率（分子）の構造'!J$52</f>
        <v>3592</v>
      </c>
      <c r="H56" s="171"/>
      <c r="I56" s="171"/>
      <c r="J56" s="171">
        <f>'将来負担比率（分子）の構造'!K$52</f>
        <v>3574</v>
      </c>
      <c r="K56" s="171"/>
      <c r="L56" s="171"/>
      <c r="M56" s="171">
        <f>'将来負担比率（分子）の構造'!L$52</f>
        <v>3533</v>
      </c>
      <c r="N56" s="171"/>
      <c r="O56" s="171"/>
      <c r="P56" s="171">
        <f>'将来負担比率（分子）の構造'!M$52</f>
        <v>3343</v>
      </c>
    </row>
    <row r="57" spans="1:16" x14ac:dyDescent="0.2">
      <c r="A57" s="171" t="s">
        <v>44</v>
      </c>
      <c r="B57" s="171"/>
      <c r="C57" s="171"/>
      <c r="D57" s="171">
        <f>'将来負担比率（分子）の構造'!I$51</f>
        <v>55</v>
      </c>
      <c r="E57" s="171"/>
      <c r="F57" s="171"/>
      <c r="G57" s="171">
        <f>'将来負担比率（分子）の構造'!J$51</f>
        <v>47</v>
      </c>
      <c r="H57" s="171"/>
      <c r="I57" s="171"/>
      <c r="J57" s="171">
        <f>'将来負担比率（分子）の構造'!K$51</f>
        <v>40</v>
      </c>
      <c r="K57" s="171"/>
      <c r="L57" s="171"/>
      <c r="M57" s="171">
        <f>'将来負担比率（分子）の構造'!L$51</f>
        <v>35</v>
      </c>
      <c r="N57" s="171"/>
      <c r="O57" s="171"/>
      <c r="P57" s="171">
        <f>'将来負担比率（分子）の構造'!M$51</f>
        <v>31</v>
      </c>
    </row>
    <row r="58" spans="1:16" x14ac:dyDescent="0.2">
      <c r="A58" s="171" t="s">
        <v>43</v>
      </c>
      <c r="B58" s="171"/>
      <c r="C58" s="171"/>
      <c r="D58" s="171">
        <f>'将来負担比率（分子）の構造'!I$50</f>
        <v>595</v>
      </c>
      <c r="E58" s="171"/>
      <c r="F58" s="171"/>
      <c r="G58" s="171">
        <f>'将来負担比率（分子）の構造'!J$50</f>
        <v>556</v>
      </c>
      <c r="H58" s="171"/>
      <c r="I58" s="171"/>
      <c r="J58" s="171">
        <f>'将来負担比率（分子）の構造'!K$50</f>
        <v>512</v>
      </c>
      <c r="K58" s="171"/>
      <c r="L58" s="171"/>
      <c r="M58" s="171">
        <f>'将来負担比率（分子）の構造'!L$50</f>
        <v>751</v>
      </c>
      <c r="N58" s="171"/>
      <c r="O58" s="171"/>
      <c r="P58" s="171">
        <f>'将来負担比率（分子）の構造'!M$50</f>
        <v>1006</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37</v>
      </c>
      <c r="B62" s="171">
        <f>'将来負担比率（分子）の構造'!I$45</f>
        <v>816</v>
      </c>
      <c r="C62" s="171"/>
      <c r="D62" s="171"/>
      <c r="E62" s="171">
        <f>'将来負担比率（分子）の構造'!J$45</f>
        <v>827</v>
      </c>
      <c r="F62" s="171"/>
      <c r="G62" s="171"/>
      <c r="H62" s="171">
        <f>'将来負担比率（分子）の構造'!K$45</f>
        <v>861</v>
      </c>
      <c r="I62" s="171"/>
      <c r="J62" s="171"/>
      <c r="K62" s="171">
        <f>'将来負担比率（分子）の構造'!L$45</f>
        <v>731</v>
      </c>
      <c r="L62" s="171"/>
      <c r="M62" s="171"/>
      <c r="N62" s="171">
        <f>'将来負担比率（分子）の構造'!M$45</f>
        <v>720</v>
      </c>
      <c r="O62" s="171"/>
      <c r="P62" s="171"/>
    </row>
    <row r="63" spans="1:16" x14ac:dyDescent="0.2">
      <c r="A63" s="171" t="s">
        <v>36</v>
      </c>
      <c r="B63" s="171">
        <f>'将来負担比率（分子）の構造'!I$44</f>
        <v>1067</v>
      </c>
      <c r="C63" s="171"/>
      <c r="D63" s="171"/>
      <c r="E63" s="171">
        <f>'将来負担比率（分子）の構造'!J$44</f>
        <v>990</v>
      </c>
      <c r="F63" s="171"/>
      <c r="G63" s="171"/>
      <c r="H63" s="171">
        <f>'将来負担比率（分子）の構造'!K$44</f>
        <v>890</v>
      </c>
      <c r="I63" s="171"/>
      <c r="J63" s="171"/>
      <c r="K63" s="171">
        <f>'将来負担比率（分子）の構造'!L$44</f>
        <v>790</v>
      </c>
      <c r="L63" s="171"/>
      <c r="M63" s="171"/>
      <c r="N63" s="171">
        <f>'将来負担比率（分子）の構造'!M$44</f>
        <v>690</v>
      </c>
      <c r="O63" s="171"/>
      <c r="P63" s="171"/>
    </row>
    <row r="64" spans="1:16" x14ac:dyDescent="0.2">
      <c r="A64" s="171" t="s">
        <v>35</v>
      </c>
      <c r="B64" s="171">
        <f>'将来負担比率（分子）の構造'!I$43</f>
        <v>1730</v>
      </c>
      <c r="C64" s="171"/>
      <c r="D64" s="171"/>
      <c r="E64" s="171">
        <f>'将来負担比率（分子）の構造'!J$43</f>
        <v>1743</v>
      </c>
      <c r="F64" s="171"/>
      <c r="G64" s="171"/>
      <c r="H64" s="171">
        <f>'将来負担比率（分子）の構造'!K$43</f>
        <v>1654</v>
      </c>
      <c r="I64" s="171"/>
      <c r="J64" s="171"/>
      <c r="K64" s="171">
        <f>'将来負担比率（分子）の構造'!L$43</f>
        <v>1648</v>
      </c>
      <c r="L64" s="171"/>
      <c r="M64" s="171"/>
      <c r="N64" s="171">
        <f>'将来負担比率（分子）の構造'!M$43</f>
        <v>1498</v>
      </c>
      <c r="O64" s="171"/>
      <c r="P64" s="171"/>
    </row>
    <row r="65" spans="1:16" x14ac:dyDescent="0.2">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33</v>
      </c>
      <c r="B66" s="171">
        <f>'将来負担比率（分子）の構造'!I$41</f>
        <v>3235</v>
      </c>
      <c r="C66" s="171"/>
      <c r="D66" s="171"/>
      <c r="E66" s="171">
        <f>'将来負担比率（分子）の構造'!J$41</f>
        <v>3481</v>
      </c>
      <c r="F66" s="171"/>
      <c r="G66" s="171"/>
      <c r="H66" s="171">
        <f>'将来負担比率（分子）の構造'!K$41</f>
        <v>3500</v>
      </c>
      <c r="I66" s="171"/>
      <c r="J66" s="171"/>
      <c r="K66" s="171">
        <f>'将来負担比率（分子）の構造'!L$41</f>
        <v>3464</v>
      </c>
      <c r="L66" s="171"/>
      <c r="M66" s="171"/>
      <c r="N66" s="171">
        <f>'将来負担比率（分子）の構造'!M$41</f>
        <v>3263</v>
      </c>
      <c r="O66" s="171"/>
      <c r="P66" s="171"/>
    </row>
    <row r="67" spans="1:16" x14ac:dyDescent="0.2">
      <c r="A67" s="171" t="s">
        <v>77</v>
      </c>
      <c r="B67" s="171" t="e">
        <f>NA()</f>
        <v>#N/A</v>
      </c>
      <c r="C67" s="171">
        <f>IF(ISNUMBER('将来負担比率（分子）の構造'!I$53), IF('将来負担比率（分子）の構造'!I$53 &lt; 0, 0, '将来負担比率（分子）の構造'!I$53), NA())</f>
        <v>2854</v>
      </c>
      <c r="D67" s="171" t="e">
        <f>NA()</f>
        <v>#N/A</v>
      </c>
      <c r="E67" s="171" t="e">
        <f>NA()</f>
        <v>#N/A</v>
      </c>
      <c r="F67" s="171">
        <f>IF(ISNUMBER('将来負担比率（分子）の構造'!J$53), IF('将来負担比率（分子）の構造'!J$53 &lt; 0, 0, '将来負担比率（分子）の構造'!J$53), NA())</f>
        <v>2846</v>
      </c>
      <c r="G67" s="171" t="e">
        <f>NA()</f>
        <v>#N/A</v>
      </c>
      <c r="H67" s="171" t="e">
        <f>NA()</f>
        <v>#N/A</v>
      </c>
      <c r="I67" s="171">
        <f>IF(ISNUMBER('将来負担比率（分子）の構造'!K$53), IF('将来負担比率（分子）の構造'!K$53 &lt; 0, 0, '将来負担比率（分子）の構造'!K$53), NA())</f>
        <v>2779</v>
      </c>
      <c r="J67" s="171" t="e">
        <f>NA()</f>
        <v>#N/A</v>
      </c>
      <c r="K67" s="171" t="e">
        <f>NA()</f>
        <v>#N/A</v>
      </c>
      <c r="L67" s="171">
        <f>IF(ISNUMBER('将来負担比率（分子）の構造'!L$53), IF('将来負担比率（分子）の構造'!L$53 &lt; 0, 0, '将来負担比率（分子）の構造'!L$53), NA())</f>
        <v>2314</v>
      </c>
      <c r="M67" s="171" t="e">
        <f>NA()</f>
        <v>#N/A</v>
      </c>
      <c r="N67" s="171" t="e">
        <f>NA()</f>
        <v>#N/A</v>
      </c>
      <c r="O67" s="171">
        <f>IF(ISNUMBER('将来負担比率（分子）の構造'!M$53), IF('将来負担比率（分子）の構造'!M$53 &lt; 0, 0, '将来負担比率（分子）の構造'!M$53), NA())</f>
        <v>1791</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260</v>
      </c>
      <c r="C72" s="175">
        <f>基金残高に係る経年分析!G55</f>
        <v>335</v>
      </c>
      <c r="D72" s="175">
        <f>基金残高に係る経年分析!H55</f>
        <v>445</v>
      </c>
    </row>
    <row r="73" spans="1:16" x14ac:dyDescent="0.2">
      <c r="A73" s="174" t="s">
        <v>80</v>
      </c>
      <c r="B73" s="175">
        <f>基金残高に係る経年分析!F56</f>
        <v>0</v>
      </c>
      <c r="C73" s="175">
        <f>基金残高に係る経年分析!G56</f>
        <v>0</v>
      </c>
      <c r="D73" s="175">
        <f>基金残高に係る経年分析!H56</f>
        <v>0</v>
      </c>
    </row>
    <row r="74" spans="1:16" x14ac:dyDescent="0.2">
      <c r="A74" s="174" t="s">
        <v>81</v>
      </c>
      <c r="B74" s="175">
        <f>基金残高に係る経年分析!F57</f>
        <v>78</v>
      </c>
      <c r="C74" s="175">
        <f>基金残高に係る経年分析!G57</f>
        <v>215</v>
      </c>
      <c r="D74" s="175">
        <f>基金残高に係る経年分析!H57</f>
        <v>315</v>
      </c>
    </row>
  </sheetData>
  <sheetProtection algorithmName="SHA-512" hashValue="dkIbXf0BGq3865ehbeGsV7eMY4NiSQd/hGlv24HE9a68lPTPUqd6JzIUxl9Wpb4DGHJDvabkGQxZyjTdisdIPA==" saltValue="daqOIs8sgtp6CmKGok2C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222</v>
      </c>
      <c r="DI1" s="718"/>
      <c r="DJ1" s="718"/>
      <c r="DK1" s="718"/>
      <c r="DL1" s="718"/>
      <c r="DM1" s="718"/>
      <c r="DN1" s="719"/>
      <c r="DO1" s="210"/>
      <c r="DP1" s="717" t="s">
        <v>223</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224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3" t="s">
        <v>225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228</v>
      </c>
      <c r="S4" s="674"/>
      <c r="T4" s="674"/>
      <c r="U4" s="674"/>
      <c r="V4" s="674"/>
      <c r="W4" s="674"/>
      <c r="X4" s="674"/>
      <c r="Y4" s="675"/>
      <c r="Z4" s="673" t="s">
        <v>229</v>
      </c>
      <c r="AA4" s="674"/>
      <c r="AB4" s="674"/>
      <c r="AC4" s="675"/>
      <c r="AD4" s="673" t="s">
        <v>230</v>
      </c>
      <c r="AE4" s="674"/>
      <c r="AF4" s="674"/>
      <c r="AG4" s="674"/>
      <c r="AH4" s="674"/>
      <c r="AI4" s="674"/>
      <c r="AJ4" s="674"/>
      <c r="AK4" s="675"/>
      <c r="AL4" s="673" t="s">
        <v>229</v>
      </c>
      <c r="AM4" s="674"/>
      <c r="AN4" s="674"/>
      <c r="AO4" s="675"/>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3" t="s">
        <v>234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235</v>
      </c>
      <c r="C5" s="680"/>
      <c r="D5" s="680"/>
      <c r="E5" s="680"/>
      <c r="F5" s="680"/>
      <c r="G5" s="680"/>
      <c r="H5" s="680"/>
      <c r="I5" s="680"/>
      <c r="J5" s="680"/>
      <c r="K5" s="680"/>
      <c r="L5" s="680"/>
      <c r="M5" s="680"/>
      <c r="N5" s="680"/>
      <c r="O5" s="680"/>
      <c r="P5" s="680"/>
      <c r="Q5" s="681"/>
      <c r="R5" s="676">
        <v>879471</v>
      </c>
      <c r="S5" s="677"/>
      <c r="T5" s="677"/>
      <c r="U5" s="677"/>
      <c r="V5" s="677"/>
      <c r="W5" s="677"/>
      <c r="X5" s="677"/>
      <c r="Y5" s="702"/>
      <c r="Z5" s="715">
        <v>20.399999999999999</v>
      </c>
      <c r="AA5" s="715"/>
      <c r="AB5" s="715"/>
      <c r="AC5" s="715"/>
      <c r="AD5" s="716">
        <v>879471</v>
      </c>
      <c r="AE5" s="716"/>
      <c r="AF5" s="716"/>
      <c r="AG5" s="716"/>
      <c r="AH5" s="716"/>
      <c r="AI5" s="716"/>
      <c r="AJ5" s="716"/>
      <c r="AK5" s="716"/>
      <c r="AL5" s="703">
        <v>36</v>
      </c>
      <c r="AM5" s="685"/>
      <c r="AN5" s="685"/>
      <c r="AO5" s="704"/>
      <c r="AP5" s="679" t="s">
        <v>236</v>
      </c>
      <c r="AQ5" s="680"/>
      <c r="AR5" s="680"/>
      <c r="AS5" s="680"/>
      <c r="AT5" s="680"/>
      <c r="AU5" s="680"/>
      <c r="AV5" s="680"/>
      <c r="AW5" s="680"/>
      <c r="AX5" s="680"/>
      <c r="AY5" s="680"/>
      <c r="AZ5" s="680"/>
      <c r="BA5" s="680"/>
      <c r="BB5" s="680"/>
      <c r="BC5" s="680"/>
      <c r="BD5" s="680"/>
      <c r="BE5" s="680"/>
      <c r="BF5" s="681"/>
      <c r="BG5" s="621">
        <v>879471</v>
      </c>
      <c r="BH5" s="622"/>
      <c r="BI5" s="622"/>
      <c r="BJ5" s="622"/>
      <c r="BK5" s="622"/>
      <c r="BL5" s="622"/>
      <c r="BM5" s="622"/>
      <c r="BN5" s="623"/>
      <c r="BO5" s="659">
        <v>100</v>
      </c>
      <c r="BP5" s="659"/>
      <c r="BQ5" s="659"/>
      <c r="BR5" s="659"/>
      <c r="BS5" s="660" t="s">
        <v>189</v>
      </c>
      <c r="BT5" s="660"/>
      <c r="BU5" s="660"/>
      <c r="BV5" s="660"/>
      <c r="BW5" s="660"/>
      <c r="BX5" s="660"/>
      <c r="BY5" s="660"/>
      <c r="BZ5" s="660"/>
      <c r="CA5" s="660"/>
      <c r="CB5" s="698"/>
      <c r="CD5" s="673" t="s">
        <v>231</v>
      </c>
      <c r="CE5" s="674"/>
      <c r="CF5" s="674"/>
      <c r="CG5" s="674"/>
      <c r="CH5" s="674"/>
      <c r="CI5" s="674"/>
      <c r="CJ5" s="674"/>
      <c r="CK5" s="674"/>
      <c r="CL5" s="674"/>
      <c r="CM5" s="674"/>
      <c r="CN5" s="674"/>
      <c r="CO5" s="674"/>
      <c r="CP5" s="674"/>
      <c r="CQ5" s="675"/>
      <c r="CR5" s="673" t="s">
        <v>237</v>
      </c>
      <c r="CS5" s="674"/>
      <c r="CT5" s="674"/>
      <c r="CU5" s="674"/>
      <c r="CV5" s="674"/>
      <c r="CW5" s="674"/>
      <c r="CX5" s="674"/>
      <c r="CY5" s="675"/>
      <c r="CZ5" s="673" t="s">
        <v>229</v>
      </c>
      <c r="DA5" s="674"/>
      <c r="DB5" s="674"/>
      <c r="DC5" s="675"/>
      <c r="DD5" s="673" t="s">
        <v>238</v>
      </c>
      <c r="DE5" s="674"/>
      <c r="DF5" s="674"/>
      <c r="DG5" s="674"/>
      <c r="DH5" s="674"/>
      <c r="DI5" s="674"/>
      <c r="DJ5" s="674"/>
      <c r="DK5" s="674"/>
      <c r="DL5" s="674"/>
      <c r="DM5" s="674"/>
      <c r="DN5" s="674"/>
      <c r="DO5" s="674"/>
      <c r="DP5" s="675"/>
      <c r="DQ5" s="673" t="s">
        <v>239</v>
      </c>
      <c r="DR5" s="674"/>
      <c r="DS5" s="674"/>
      <c r="DT5" s="674"/>
      <c r="DU5" s="674"/>
      <c r="DV5" s="674"/>
      <c r="DW5" s="674"/>
      <c r="DX5" s="674"/>
      <c r="DY5" s="674"/>
      <c r="DZ5" s="674"/>
      <c r="EA5" s="674"/>
      <c r="EB5" s="674"/>
      <c r="EC5" s="675"/>
    </row>
    <row r="6" spans="2:143" ht="11.25" customHeight="1" x14ac:dyDescent="0.2">
      <c r="B6" s="618" t="s">
        <v>240</v>
      </c>
      <c r="C6" s="619"/>
      <c r="D6" s="619"/>
      <c r="E6" s="619"/>
      <c r="F6" s="619"/>
      <c r="G6" s="619"/>
      <c r="H6" s="619"/>
      <c r="I6" s="619"/>
      <c r="J6" s="619"/>
      <c r="K6" s="619"/>
      <c r="L6" s="619"/>
      <c r="M6" s="619"/>
      <c r="N6" s="619"/>
      <c r="O6" s="619"/>
      <c r="P6" s="619"/>
      <c r="Q6" s="620"/>
      <c r="R6" s="621">
        <v>17257</v>
      </c>
      <c r="S6" s="622"/>
      <c r="T6" s="622"/>
      <c r="U6" s="622"/>
      <c r="V6" s="622"/>
      <c r="W6" s="622"/>
      <c r="X6" s="622"/>
      <c r="Y6" s="623"/>
      <c r="Z6" s="659">
        <v>0.4</v>
      </c>
      <c r="AA6" s="659"/>
      <c r="AB6" s="659"/>
      <c r="AC6" s="659"/>
      <c r="AD6" s="660">
        <v>17257</v>
      </c>
      <c r="AE6" s="660"/>
      <c r="AF6" s="660"/>
      <c r="AG6" s="660"/>
      <c r="AH6" s="660"/>
      <c r="AI6" s="660"/>
      <c r="AJ6" s="660"/>
      <c r="AK6" s="660"/>
      <c r="AL6" s="624">
        <v>0.7</v>
      </c>
      <c r="AM6" s="625"/>
      <c r="AN6" s="625"/>
      <c r="AO6" s="661"/>
      <c r="AP6" s="618" t="s">
        <v>241</v>
      </c>
      <c r="AQ6" s="619"/>
      <c r="AR6" s="619"/>
      <c r="AS6" s="619"/>
      <c r="AT6" s="619"/>
      <c r="AU6" s="619"/>
      <c r="AV6" s="619"/>
      <c r="AW6" s="619"/>
      <c r="AX6" s="619"/>
      <c r="AY6" s="619"/>
      <c r="AZ6" s="619"/>
      <c r="BA6" s="619"/>
      <c r="BB6" s="619"/>
      <c r="BC6" s="619"/>
      <c r="BD6" s="619"/>
      <c r="BE6" s="619"/>
      <c r="BF6" s="620"/>
      <c r="BG6" s="621">
        <v>879471</v>
      </c>
      <c r="BH6" s="622"/>
      <c r="BI6" s="622"/>
      <c r="BJ6" s="622"/>
      <c r="BK6" s="622"/>
      <c r="BL6" s="622"/>
      <c r="BM6" s="622"/>
      <c r="BN6" s="623"/>
      <c r="BO6" s="659">
        <v>100</v>
      </c>
      <c r="BP6" s="659"/>
      <c r="BQ6" s="659"/>
      <c r="BR6" s="659"/>
      <c r="BS6" s="660" t="s">
        <v>140</v>
      </c>
      <c r="BT6" s="660"/>
      <c r="BU6" s="660"/>
      <c r="BV6" s="660"/>
      <c r="BW6" s="660"/>
      <c r="BX6" s="660"/>
      <c r="BY6" s="660"/>
      <c r="BZ6" s="660"/>
      <c r="CA6" s="660"/>
      <c r="CB6" s="698"/>
      <c r="CD6" s="679" t="s">
        <v>242</v>
      </c>
      <c r="CE6" s="680"/>
      <c r="CF6" s="680"/>
      <c r="CG6" s="680"/>
      <c r="CH6" s="680"/>
      <c r="CI6" s="680"/>
      <c r="CJ6" s="680"/>
      <c r="CK6" s="680"/>
      <c r="CL6" s="680"/>
      <c r="CM6" s="680"/>
      <c r="CN6" s="680"/>
      <c r="CO6" s="680"/>
      <c r="CP6" s="680"/>
      <c r="CQ6" s="681"/>
      <c r="CR6" s="621">
        <v>66953</v>
      </c>
      <c r="CS6" s="622"/>
      <c r="CT6" s="622"/>
      <c r="CU6" s="622"/>
      <c r="CV6" s="622"/>
      <c r="CW6" s="622"/>
      <c r="CX6" s="622"/>
      <c r="CY6" s="623"/>
      <c r="CZ6" s="703">
        <v>1.6</v>
      </c>
      <c r="DA6" s="685"/>
      <c r="DB6" s="685"/>
      <c r="DC6" s="705"/>
      <c r="DD6" s="627" t="s">
        <v>140</v>
      </c>
      <c r="DE6" s="622"/>
      <c r="DF6" s="622"/>
      <c r="DG6" s="622"/>
      <c r="DH6" s="622"/>
      <c r="DI6" s="622"/>
      <c r="DJ6" s="622"/>
      <c r="DK6" s="622"/>
      <c r="DL6" s="622"/>
      <c r="DM6" s="622"/>
      <c r="DN6" s="622"/>
      <c r="DO6" s="622"/>
      <c r="DP6" s="623"/>
      <c r="DQ6" s="627">
        <v>66953</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277</v>
      </c>
      <c r="S7" s="622"/>
      <c r="T7" s="622"/>
      <c r="U7" s="622"/>
      <c r="V7" s="622"/>
      <c r="W7" s="622"/>
      <c r="X7" s="622"/>
      <c r="Y7" s="623"/>
      <c r="Z7" s="659">
        <v>0</v>
      </c>
      <c r="AA7" s="659"/>
      <c r="AB7" s="659"/>
      <c r="AC7" s="659"/>
      <c r="AD7" s="660">
        <v>277</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345648</v>
      </c>
      <c r="BH7" s="622"/>
      <c r="BI7" s="622"/>
      <c r="BJ7" s="622"/>
      <c r="BK7" s="622"/>
      <c r="BL7" s="622"/>
      <c r="BM7" s="622"/>
      <c r="BN7" s="623"/>
      <c r="BO7" s="659">
        <v>39.299999999999997</v>
      </c>
      <c r="BP7" s="659"/>
      <c r="BQ7" s="659"/>
      <c r="BR7" s="659"/>
      <c r="BS7" s="660" t="s">
        <v>140</v>
      </c>
      <c r="BT7" s="660"/>
      <c r="BU7" s="660"/>
      <c r="BV7" s="660"/>
      <c r="BW7" s="660"/>
      <c r="BX7" s="660"/>
      <c r="BY7" s="660"/>
      <c r="BZ7" s="660"/>
      <c r="CA7" s="660"/>
      <c r="CB7" s="698"/>
      <c r="CD7" s="618" t="s">
        <v>245</v>
      </c>
      <c r="CE7" s="619"/>
      <c r="CF7" s="619"/>
      <c r="CG7" s="619"/>
      <c r="CH7" s="619"/>
      <c r="CI7" s="619"/>
      <c r="CJ7" s="619"/>
      <c r="CK7" s="619"/>
      <c r="CL7" s="619"/>
      <c r="CM7" s="619"/>
      <c r="CN7" s="619"/>
      <c r="CO7" s="619"/>
      <c r="CP7" s="619"/>
      <c r="CQ7" s="620"/>
      <c r="CR7" s="621">
        <v>908038</v>
      </c>
      <c r="CS7" s="622"/>
      <c r="CT7" s="622"/>
      <c r="CU7" s="622"/>
      <c r="CV7" s="622"/>
      <c r="CW7" s="622"/>
      <c r="CX7" s="622"/>
      <c r="CY7" s="623"/>
      <c r="CZ7" s="659">
        <v>22</v>
      </c>
      <c r="DA7" s="659"/>
      <c r="DB7" s="659"/>
      <c r="DC7" s="659"/>
      <c r="DD7" s="627">
        <v>9861</v>
      </c>
      <c r="DE7" s="622"/>
      <c r="DF7" s="622"/>
      <c r="DG7" s="622"/>
      <c r="DH7" s="622"/>
      <c r="DI7" s="622"/>
      <c r="DJ7" s="622"/>
      <c r="DK7" s="622"/>
      <c r="DL7" s="622"/>
      <c r="DM7" s="622"/>
      <c r="DN7" s="622"/>
      <c r="DO7" s="622"/>
      <c r="DP7" s="623"/>
      <c r="DQ7" s="627">
        <v>717652</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5595</v>
      </c>
      <c r="S8" s="622"/>
      <c r="T8" s="622"/>
      <c r="U8" s="622"/>
      <c r="V8" s="622"/>
      <c r="W8" s="622"/>
      <c r="X8" s="622"/>
      <c r="Y8" s="623"/>
      <c r="Z8" s="659">
        <v>0.1</v>
      </c>
      <c r="AA8" s="659"/>
      <c r="AB8" s="659"/>
      <c r="AC8" s="659"/>
      <c r="AD8" s="660">
        <v>5595</v>
      </c>
      <c r="AE8" s="660"/>
      <c r="AF8" s="660"/>
      <c r="AG8" s="660"/>
      <c r="AH8" s="660"/>
      <c r="AI8" s="660"/>
      <c r="AJ8" s="660"/>
      <c r="AK8" s="660"/>
      <c r="AL8" s="624">
        <v>0.2</v>
      </c>
      <c r="AM8" s="625"/>
      <c r="AN8" s="625"/>
      <c r="AO8" s="661"/>
      <c r="AP8" s="618" t="s">
        <v>247</v>
      </c>
      <c r="AQ8" s="619"/>
      <c r="AR8" s="619"/>
      <c r="AS8" s="619"/>
      <c r="AT8" s="619"/>
      <c r="AU8" s="619"/>
      <c r="AV8" s="619"/>
      <c r="AW8" s="619"/>
      <c r="AX8" s="619"/>
      <c r="AY8" s="619"/>
      <c r="AZ8" s="619"/>
      <c r="BA8" s="619"/>
      <c r="BB8" s="619"/>
      <c r="BC8" s="619"/>
      <c r="BD8" s="619"/>
      <c r="BE8" s="619"/>
      <c r="BF8" s="620"/>
      <c r="BG8" s="621">
        <v>13006</v>
      </c>
      <c r="BH8" s="622"/>
      <c r="BI8" s="622"/>
      <c r="BJ8" s="622"/>
      <c r="BK8" s="622"/>
      <c r="BL8" s="622"/>
      <c r="BM8" s="622"/>
      <c r="BN8" s="623"/>
      <c r="BO8" s="659">
        <v>1.5</v>
      </c>
      <c r="BP8" s="659"/>
      <c r="BQ8" s="659"/>
      <c r="BR8" s="659"/>
      <c r="BS8" s="660" t="s">
        <v>140</v>
      </c>
      <c r="BT8" s="660"/>
      <c r="BU8" s="660"/>
      <c r="BV8" s="660"/>
      <c r="BW8" s="660"/>
      <c r="BX8" s="660"/>
      <c r="BY8" s="660"/>
      <c r="BZ8" s="660"/>
      <c r="CA8" s="660"/>
      <c r="CB8" s="698"/>
      <c r="CD8" s="618" t="s">
        <v>248</v>
      </c>
      <c r="CE8" s="619"/>
      <c r="CF8" s="619"/>
      <c r="CG8" s="619"/>
      <c r="CH8" s="619"/>
      <c r="CI8" s="619"/>
      <c r="CJ8" s="619"/>
      <c r="CK8" s="619"/>
      <c r="CL8" s="619"/>
      <c r="CM8" s="619"/>
      <c r="CN8" s="619"/>
      <c r="CO8" s="619"/>
      <c r="CP8" s="619"/>
      <c r="CQ8" s="620"/>
      <c r="CR8" s="621">
        <v>957245</v>
      </c>
      <c r="CS8" s="622"/>
      <c r="CT8" s="622"/>
      <c r="CU8" s="622"/>
      <c r="CV8" s="622"/>
      <c r="CW8" s="622"/>
      <c r="CX8" s="622"/>
      <c r="CY8" s="623"/>
      <c r="CZ8" s="659">
        <v>23.2</v>
      </c>
      <c r="DA8" s="659"/>
      <c r="DB8" s="659"/>
      <c r="DC8" s="659"/>
      <c r="DD8" s="627">
        <v>1680</v>
      </c>
      <c r="DE8" s="622"/>
      <c r="DF8" s="622"/>
      <c r="DG8" s="622"/>
      <c r="DH8" s="622"/>
      <c r="DI8" s="622"/>
      <c r="DJ8" s="622"/>
      <c r="DK8" s="622"/>
      <c r="DL8" s="622"/>
      <c r="DM8" s="622"/>
      <c r="DN8" s="622"/>
      <c r="DO8" s="622"/>
      <c r="DP8" s="623"/>
      <c r="DQ8" s="627">
        <v>526929</v>
      </c>
      <c r="DR8" s="622"/>
      <c r="DS8" s="622"/>
      <c r="DT8" s="622"/>
      <c r="DU8" s="622"/>
      <c r="DV8" s="622"/>
      <c r="DW8" s="622"/>
      <c r="DX8" s="622"/>
      <c r="DY8" s="622"/>
      <c r="DZ8" s="622"/>
      <c r="EA8" s="622"/>
      <c r="EB8" s="622"/>
      <c r="EC8" s="658"/>
    </row>
    <row r="9" spans="2:143" ht="11.25" customHeight="1" x14ac:dyDescent="0.2">
      <c r="B9" s="618" t="s">
        <v>249</v>
      </c>
      <c r="C9" s="619"/>
      <c r="D9" s="619"/>
      <c r="E9" s="619"/>
      <c r="F9" s="619"/>
      <c r="G9" s="619"/>
      <c r="H9" s="619"/>
      <c r="I9" s="619"/>
      <c r="J9" s="619"/>
      <c r="K9" s="619"/>
      <c r="L9" s="619"/>
      <c r="M9" s="619"/>
      <c r="N9" s="619"/>
      <c r="O9" s="619"/>
      <c r="P9" s="619"/>
      <c r="Q9" s="620"/>
      <c r="R9" s="621">
        <v>4277</v>
      </c>
      <c r="S9" s="622"/>
      <c r="T9" s="622"/>
      <c r="U9" s="622"/>
      <c r="V9" s="622"/>
      <c r="W9" s="622"/>
      <c r="X9" s="622"/>
      <c r="Y9" s="623"/>
      <c r="Z9" s="659">
        <v>0.1</v>
      </c>
      <c r="AA9" s="659"/>
      <c r="AB9" s="659"/>
      <c r="AC9" s="659"/>
      <c r="AD9" s="660">
        <v>4277</v>
      </c>
      <c r="AE9" s="660"/>
      <c r="AF9" s="660"/>
      <c r="AG9" s="660"/>
      <c r="AH9" s="660"/>
      <c r="AI9" s="660"/>
      <c r="AJ9" s="660"/>
      <c r="AK9" s="660"/>
      <c r="AL9" s="624">
        <v>0.2</v>
      </c>
      <c r="AM9" s="625"/>
      <c r="AN9" s="625"/>
      <c r="AO9" s="661"/>
      <c r="AP9" s="618" t="s">
        <v>250</v>
      </c>
      <c r="AQ9" s="619"/>
      <c r="AR9" s="619"/>
      <c r="AS9" s="619"/>
      <c r="AT9" s="619"/>
      <c r="AU9" s="619"/>
      <c r="AV9" s="619"/>
      <c r="AW9" s="619"/>
      <c r="AX9" s="619"/>
      <c r="AY9" s="619"/>
      <c r="AZ9" s="619"/>
      <c r="BA9" s="619"/>
      <c r="BB9" s="619"/>
      <c r="BC9" s="619"/>
      <c r="BD9" s="619"/>
      <c r="BE9" s="619"/>
      <c r="BF9" s="620"/>
      <c r="BG9" s="621">
        <v>305344</v>
      </c>
      <c r="BH9" s="622"/>
      <c r="BI9" s="622"/>
      <c r="BJ9" s="622"/>
      <c r="BK9" s="622"/>
      <c r="BL9" s="622"/>
      <c r="BM9" s="622"/>
      <c r="BN9" s="623"/>
      <c r="BO9" s="659">
        <v>34.700000000000003</v>
      </c>
      <c r="BP9" s="659"/>
      <c r="BQ9" s="659"/>
      <c r="BR9" s="659"/>
      <c r="BS9" s="660" t="s">
        <v>140</v>
      </c>
      <c r="BT9" s="660"/>
      <c r="BU9" s="660"/>
      <c r="BV9" s="660"/>
      <c r="BW9" s="660"/>
      <c r="BX9" s="660"/>
      <c r="BY9" s="660"/>
      <c r="BZ9" s="660"/>
      <c r="CA9" s="660"/>
      <c r="CB9" s="698"/>
      <c r="CD9" s="618" t="s">
        <v>251</v>
      </c>
      <c r="CE9" s="619"/>
      <c r="CF9" s="619"/>
      <c r="CG9" s="619"/>
      <c r="CH9" s="619"/>
      <c r="CI9" s="619"/>
      <c r="CJ9" s="619"/>
      <c r="CK9" s="619"/>
      <c r="CL9" s="619"/>
      <c r="CM9" s="619"/>
      <c r="CN9" s="619"/>
      <c r="CO9" s="619"/>
      <c r="CP9" s="619"/>
      <c r="CQ9" s="620"/>
      <c r="CR9" s="621">
        <v>714984</v>
      </c>
      <c r="CS9" s="622"/>
      <c r="CT9" s="622"/>
      <c r="CU9" s="622"/>
      <c r="CV9" s="622"/>
      <c r="CW9" s="622"/>
      <c r="CX9" s="622"/>
      <c r="CY9" s="623"/>
      <c r="CZ9" s="659">
        <v>17.3</v>
      </c>
      <c r="DA9" s="659"/>
      <c r="DB9" s="659"/>
      <c r="DC9" s="659"/>
      <c r="DD9" s="627">
        <v>3008</v>
      </c>
      <c r="DE9" s="622"/>
      <c r="DF9" s="622"/>
      <c r="DG9" s="622"/>
      <c r="DH9" s="622"/>
      <c r="DI9" s="622"/>
      <c r="DJ9" s="622"/>
      <c r="DK9" s="622"/>
      <c r="DL9" s="622"/>
      <c r="DM9" s="622"/>
      <c r="DN9" s="622"/>
      <c r="DO9" s="622"/>
      <c r="DP9" s="623"/>
      <c r="DQ9" s="627">
        <v>582869</v>
      </c>
      <c r="DR9" s="622"/>
      <c r="DS9" s="622"/>
      <c r="DT9" s="622"/>
      <c r="DU9" s="622"/>
      <c r="DV9" s="622"/>
      <c r="DW9" s="622"/>
      <c r="DX9" s="622"/>
      <c r="DY9" s="622"/>
      <c r="DZ9" s="622"/>
      <c r="EA9" s="622"/>
      <c r="EB9" s="622"/>
      <c r="EC9" s="658"/>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140</v>
      </c>
      <c r="AA10" s="659"/>
      <c r="AB10" s="659"/>
      <c r="AC10" s="659"/>
      <c r="AD10" s="660" t="s">
        <v>140</v>
      </c>
      <c r="AE10" s="660"/>
      <c r="AF10" s="660"/>
      <c r="AG10" s="660"/>
      <c r="AH10" s="660"/>
      <c r="AI10" s="660"/>
      <c r="AJ10" s="660"/>
      <c r="AK10" s="660"/>
      <c r="AL10" s="624" t="s">
        <v>140</v>
      </c>
      <c r="AM10" s="625"/>
      <c r="AN10" s="625"/>
      <c r="AO10" s="661"/>
      <c r="AP10" s="618" t="s">
        <v>253</v>
      </c>
      <c r="AQ10" s="619"/>
      <c r="AR10" s="619"/>
      <c r="AS10" s="619"/>
      <c r="AT10" s="619"/>
      <c r="AU10" s="619"/>
      <c r="AV10" s="619"/>
      <c r="AW10" s="619"/>
      <c r="AX10" s="619"/>
      <c r="AY10" s="619"/>
      <c r="AZ10" s="619"/>
      <c r="BA10" s="619"/>
      <c r="BB10" s="619"/>
      <c r="BC10" s="619"/>
      <c r="BD10" s="619"/>
      <c r="BE10" s="619"/>
      <c r="BF10" s="620"/>
      <c r="BG10" s="621">
        <v>17297</v>
      </c>
      <c r="BH10" s="622"/>
      <c r="BI10" s="622"/>
      <c r="BJ10" s="622"/>
      <c r="BK10" s="622"/>
      <c r="BL10" s="622"/>
      <c r="BM10" s="622"/>
      <c r="BN10" s="623"/>
      <c r="BO10" s="659">
        <v>2</v>
      </c>
      <c r="BP10" s="659"/>
      <c r="BQ10" s="659"/>
      <c r="BR10" s="659"/>
      <c r="BS10" s="660" t="s">
        <v>140</v>
      </c>
      <c r="BT10" s="660"/>
      <c r="BU10" s="660"/>
      <c r="BV10" s="660"/>
      <c r="BW10" s="660"/>
      <c r="BX10" s="660"/>
      <c r="BY10" s="660"/>
      <c r="BZ10" s="660"/>
      <c r="CA10" s="660"/>
      <c r="CB10" s="698"/>
      <c r="CD10" s="618" t="s">
        <v>254</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59" t="s">
        <v>140</v>
      </c>
      <c r="DA10" s="659"/>
      <c r="DB10" s="659"/>
      <c r="DC10" s="659"/>
      <c r="DD10" s="627" t="s">
        <v>140</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58"/>
    </row>
    <row r="11" spans="2:143" ht="11.25" customHeight="1" x14ac:dyDescent="0.2">
      <c r="B11" s="618" t="s">
        <v>255</v>
      </c>
      <c r="C11" s="619"/>
      <c r="D11" s="619"/>
      <c r="E11" s="619"/>
      <c r="F11" s="619"/>
      <c r="G11" s="619"/>
      <c r="H11" s="619"/>
      <c r="I11" s="619"/>
      <c r="J11" s="619"/>
      <c r="K11" s="619"/>
      <c r="L11" s="619"/>
      <c r="M11" s="619"/>
      <c r="N11" s="619"/>
      <c r="O11" s="619"/>
      <c r="P11" s="619"/>
      <c r="Q11" s="620"/>
      <c r="R11" s="621">
        <v>145771</v>
      </c>
      <c r="S11" s="622"/>
      <c r="T11" s="622"/>
      <c r="U11" s="622"/>
      <c r="V11" s="622"/>
      <c r="W11" s="622"/>
      <c r="X11" s="622"/>
      <c r="Y11" s="623"/>
      <c r="Z11" s="624">
        <v>3.4</v>
      </c>
      <c r="AA11" s="625"/>
      <c r="AB11" s="625"/>
      <c r="AC11" s="626"/>
      <c r="AD11" s="627">
        <v>145771</v>
      </c>
      <c r="AE11" s="622"/>
      <c r="AF11" s="622"/>
      <c r="AG11" s="622"/>
      <c r="AH11" s="622"/>
      <c r="AI11" s="622"/>
      <c r="AJ11" s="622"/>
      <c r="AK11" s="623"/>
      <c r="AL11" s="624">
        <v>6</v>
      </c>
      <c r="AM11" s="625"/>
      <c r="AN11" s="625"/>
      <c r="AO11" s="661"/>
      <c r="AP11" s="618" t="s">
        <v>256</v>
      </c>
      <c r="AQ11" s="619"/>
      <c r="AR11" s="619"/>
      <c r="AS11" s="619"/>
      <c r="AT11" s="619"/>
      <c r="AU11" s="619"/>
      <c r="AV11" s="619"/>
      <c r="AW11" s="619"/>
      <c r="AX11" s="619"/>
      <c r="AY11" s="619"/>
      <c r="AZ11" s="619"/>
      <c r="BA11" s="619"/>
      <c r="BB11" s="619"/>
      <c r="BC11" s="619"/>
      <c r="BD11" s="619"/>
      <c r="BE11" s="619"/>
      <c r="BF11" s="620"/>
      <c r="BG11" s="621">
        <v>10001</v>
      </c>
      <c r="BH11" s="622"/>
      <c r="BI11" s="622"/>
      <c r="BJ11" s="622"/>
      <c r="BK11" s="622"/>
      <c r="BL11" s="622"/>
      <c r="BM11" s="622"/>
      <c r="BN11" s="623"/>
      <c r="BO11" s="659">
        <v>1.1000000000000001</v>
      </c>
      <c r="BP11" s="659"/>
      <c r="BQ11" s="659"/>
      <c r="BR11" s="659"/>
      <c r="BS11" s="660" t="s">
        <v>140</v>
      </c>
      <c r="BT11" s="660"/>
      <c r="BU11" s="660"/>
      <c r="BV11" s="660"/>
      <c r="BW11" s="660"/>
      <c r="BX11" s="660"/>
      <c r="BY11" s="660"/>
      <c r="BZ11" s="660"/>
      <c r="CA11" s="660"/>
      <c r="CB11" s="698"/>
      <c r="CD11" s="618" t="s">
        <v>257</v>
      </c>
      <c r="CE11" s="619"/>
      <c r="CF11" s="619"/>
      <c r="CG11" s="619"/>
      <c r="CH11" s="619"/>
      <c r="CI11" s="619"/>
      <c r="CJ11" s="619"/>
      <c r="CK11" s="619"/>
      <c r="CL11" s="619"/>
      <c r="CM11" s="619"/>
      <c r="CN11" s="619"/>
      <c r="CO11" s="619"/>
      <c r="CP11" s="619"/>
      <c r="CQ11" s="620"/>
      <c r="CR11" s="621">
        <v>56991</v>
      </c>
      <c r="CS11" s="622"/>
      <c r="CT11" s="622"/>
      <c r="CU11" s="622"/>
      <c r="CV11" s="622"/>
      <c r="CW11" s="622"/>
      <c r="CX11" s="622"/>
      <c r="CY11" s="623"/>
      <c r="CZ11" s="659">
        <v>1.4</v>
      </c>
      <c r="DA11" s="659"/>
      <c r="DB11" s="659"/>
      <c r="DC11" s="659"/>
      <c r="DD11" s="627">
        <v>12102</v>
      </c>
      <c r="DE11" s="622"/>
      <c r="DF11" s="622"/>
      <c r="DG11" s="622"/>
      <c r="DH11" s="622"/>
      <c r="DI11" s="622"/>
      <c r="DJ11" s="622"/>
      <c r="DK11" s="622"/>
      <c r="DL11" s="622"/>
      <c r="DM11" s="622"/>
      <c r="DN11" s="622"/>
      <c r="DO11" s="622"/>
      <c r="DP11" s="623"/>
      <c r="DQ11" s="627">
        <v>21814</v>
      </c>
      <c r="DR11" s="622"/>
      <c r="DS11" s="622"/>
      <c r="DT11" s="622"/>
      <c r="DU11" s="622"/>
      <c r="DV11" s="622"/>
      <c r="DW11" s="622"/>
      <c r="DX11" s="622"/>
      <c r="DY11" s="622"/>
      <c r="DZ11" s="622"/>
      <c r="EA11" s="622"/>
      <c r="EB11" s="622"/>
      <c r="EC11" s="658"/>
    </row>
    <row r="12" spans="2:143" ht="11.25" customHeight="1" x14ac:dyDescent="0.2">
      <c r="B12" s="618" t="s">
        <v>258</v>
      </c>
      <c r="C12" s="619"/>
      <c r="D12" s="619"/>
      <c r="E12" s="619"/>
      <c r="F12" s="619"/>
      <c r="G12" s="619"/>
      <c r="H12" s="619"/>
      <c r="I12" s="619"/>
      <c r="J12" s="619"/>
      <c r="K12" s="619"/>
      <c r="L12" s="619"/>
      <c r="M12" s="619"/>
      <c r="N12" s="619"/>
      <c r="O12" s="619"/>
      <c r="P12" s="619"/>
      <c r="Q12" s="620"/>
      <c r="R12" s="621" t="s">
        <v>140</v>
      </c>
      <c r="S12" s="622"/>
      <c r="T12" s="622"/>
      <c r="U12" s="622"/>
      <c r="V12" s="622"/>
      <c r="W12" s="622"/>
      <c r="X12" s="622"/>
      <c r="Y12" s="623"/>
      <c r="Z12" s="659" t="s">
        <v>140</v>
      </c>
      <c r="AA12" s="659"/>
      <c r="AB12" s="659"/>
      <c r="AC12" s="659"/>
      <c r="AD12" s="660" t="s">
        <v>140</v>
      </c>
      <c r="AE12" s="660"/>
      <c r="AF12" s="660"/>
      <c r="AG12" s="660"/>
      <c r="AH12" s="660"/>
      <c r="AI12" s="660"/>
      <c r="AJ12" s="660"/>
      <c r="AK12" s="660"/>
      <c r="AL12" s="624" t="s">
        <v>140</v>
      </c>
      <c r="AM12" s="625"/>
      <c r="AN12" s="625"/>
      <c r="AO12" s="661"/>
      <c r="AP12" s="618" t="s">
        <v>259</v>
      </c>
      <c r="AQ12" s="619"/>
      <c r="AR12" s="619"/>
      <c r="AS12" s="619"/>
      <c r="AT12" s="619"/>
      <c r="AU12" s="619"/>
      <c r="AV12" s="619"/>
      <c r="AW12" s="619"/>
      <c r="AX12" s="619"/>
      <c r="AY12" s="619"/>
      <c r="AZ12" s="619"/>
      <c r="BA12" s="619"/>
      <c r="BB12" s="619"/>
      <c r="BC12" s="619"/>
      <c r="BD12" s="619"/>
      <c r="BE12" s="619"/>
      <c r="BF12" s="620"/>
      <c r="BG12" s="621">
        <v>467252</v>
      </c>
      <c r="BH12" s="622"/>
      <c r="BI12" s="622"/>
      <c r="BJ12" s="622"/>
      <c r="BK12" s="622"/>
      <c r="BL12" s="622"/>
      <c r="BM12" s="622"/>
      <c r="BN12" s="623"/>
      <c r="BO12" s="659">
        <v>53.1</v>
      </c>
      <c r="BP12" s="659"/>
      <c r="BQ12" s="659"/>
      <c r="BR12" s="659"/>
      <c r="BS12" s="660" t="s">
        <v>140</v>
      </c>
      <c r="BT12" s="660"/>
      <c r="BU12" s="660"/>
      <c r="BV12" s="660"/>
      <c r="BW12" s="660"/>
      <c r="BX12" s="660"/>
      <c r="BY12" s="660"/>
      <c r="BZ12" s="660"/>
      <c r="CA12" s="660"/>
      <c r="CB12" s="698"/>
      <c r="CD12" s="618" t="s">
        <v>260</v>
      </c>
      <c r="CE12" s="619"/>
      <c r="CF12" s="619"/>
      <c r="CG12" s="619"/>
      <c r="CH12" s="619"/>
      <c r="CI12" s="619"/>
      <c r="CJ12" s="619"/>
      <c r="CK12" s="619"/>
      <c r="CL12" s="619"/>
      <c r="CM12" s="619"/>
      <c r="CN12" s="619"/>
      <c r="CO12" s="619"/>
      <c r="CP12" s="619"/>
      <c r="CQ12" s="620"/>
      <c r="CR12" s="621">
        <v>75129</v>
      </c>
      <c r="CS12" s="622"/>
      <c r="CT12" s="622"/>
      <c r="CU12" s="622"/>
      <c r="CV12" s="622"/>
      <c r="CW12" s="622"/>
      <c r="CX12" s="622"/>
      <c r="CY12" s="623"/>
      <c r="CZ12" s="659">
        <v>1.8</v>
      </c>
      <c r="DA12" s="659"/>
      <c r="DB12" s="659"/>
      <c r="DC12" s="659"/>
      <c r="DD12" s="627">
        <v>692</v>
      </c>
      <c r="DE12" s="622"/>
      <c r="DF12" s="622"/>
      <c r="DG12" s="622"/>
      <c r="DH12" s="622"/>
      <c r="DI12" s="622"/>
      <c r="DJ12" s="622"/>
      <c r="DK12" s="622"/>
      <c r="DL12" s="622"/>
      <c r="DM12" s="622"/>
      <c r="DN12" s="622"/>
      <c r="DO12" s="622"/>
      <c r="DP12" s="623"/>
      <c r="DQ12" s="627">
        <v>66979</v>
      </c>
      <c r="DR12" s="622"/>
      <c r="DS12" s="622"/>
      <c r="DT12" s="622"/>
      <c r="DU12" s="622"/>
      <c r="DV12" s="622"/>
      <c r="DW12" s="622"/>
      <c r="DX12" s="622"/>
      <c r="DY12" s="622"/>
      <c r="DZ12" s="622"/>
      <c r="EA12" s="622"/>
      <c r="EB12" s="622"/>
      <c r="EC12" s="658"/>
    </row>
    <row r="13" spans="2:143" ht="11.25" customHeight="1" x14ac:dyDescent="0.2">
      <c r="B13" s="618" t="s">
        <v>261</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140</v>
      </c>
      <c r="AA13" s="659"/>
      <c r="AB13" s="659"/>
      <c r="AC13" s="659"/>
      <c r="AD13" s="660" t="s">
        <v>140</v>
      </c>
      <c r="AE13" s="660"/>
      <c r="AF13" s="660"/>
      <c r="AG13" s="660"/>
      <c r="AH13" s="660"/>
      <c r="AI13" s="660"/>
      <c r="AJ13" s="660"/>
      <c r="AK13" s="660"/>
      <c r="AL13" s="624" t="s">
        <v>140</v>
      </c>
      <c r="AM13" s="625"/>
      <c r="AN13" s="625"/>
      <c r="AO13" s="661"/>
      <c r="AP13" s="618" t="s">
        <v>262</v>
      </c>
      <c r="AQ13" s="619"/>
      <c r="AR13" s="619"/>
      <c r="AS13" s="619"/>
      <c r="AT13" s="619"/>
      <c r="AU13" s="619"/>
      <c r="AV13" s="619"/>
      <c r="AW13" s="619"/>
      <c r="AX13" s="619"/>
      <c r="AY13" s="619"/>
      <c r="AZ13" s="619"/>
      <c r="BA13" s="619"/>
      <c r="BB13" s="619"/>
      <c r="BC13" s="619"/>
      <c r="BD13" s="619"/>
      <c r="BE13" s="619"/>
      <c r="BF13" s="620"/>
      <c r="BG13" s="621">
        <v>467252</v>
      </c>
      <c r="BH13" s="622"/>
      <c r="BI13" s="622"/>
      <c r="BJ13" s="622"/>
      <c r="BK13" s="622"/>
      <c r="BL13" s="622"/>
      <c r="BM13" s="622"/>
      <c r="BN13" s="623"/>
      <c r="BO13" s="659">
        <v>53.1</v>
      </c>
      <c r="BP13" s="659"/>
      <c r="BQ13" s="659"/>
      <c r="BR13" s="659"/>
      <c r="BS13" s="660" t="s">
        <v>140</v>
      </c>
      <c r="BT13" s="660"/>
      <c r="BU13" s="660"/>
      <c r="BV13" s="660"/>
      <c r="BW13" s="660"/>
      <c r="BX13" s="660"/>
      <c r="BY13" s="660"/>
      <c r="BZ13" s="660"/>
      <c r="CA13" s="660"/>
      <c r="CB13" s="698"/>
      <c r="CD13" s="618" t="s">
        <v>263</v>
      </c>
      <c r="CE13" s="619"/>
      <c r="CF13" s="619"/>
      <c r="CG13" s="619"/>
      <c r="CH13" s="619"/>
      <c r="CI13" s="619"/>
      <c r="CJ13" s="619"/>
      <c r="CK13" s="619"/>
      <c r="CL13" s="619"/>
      <c r="CM13" s="619"/>
      <c r="CN13" s="619"/>
      <c r="CO13" s="619"/>
      <c r="CP13" s="619"/>
      <c r="CQ13" s="620"/>
      <c r="CR13" s="621">
        <v>322944</v>
      </c>
      <c r="CS13" s="622"/>
      <c r="CT13" s="622"/>
      <c r="CU13" s="622"/>
      <c r="CV13" s="622"/>
      <c r="CW13" s="622"/>
      <c r="CX13" s="622"/>
      <c r="CY13" s="623"/>
      <c r="CZ13" s="659">
        <v>7.8</v>
      </c>
      <c r="DA13" s="659"/>
      <c r="DB13" s="659"/>
      <c r="DC13" s="659"/>
      <c r="DD13" s="627">
        <v>98527</v>
      </c>
      <c r="DE13" s="622"/>
      <c r="DF13" s="622"/>
      <c r="DG13" s="622"/>
      <c r="DH13" s="622"/>
      <c r="DI13" s="622"/>
      <c r="DJ13" s="622"/>
      <c r="DK13" s="622"/>
      <c r="DL13" s="622"/>
      <c r="DM13" s="622"/>
      <c r="DN13" s="622"/>
      <c r="DO13" s="622"/>
      <c r="DP13" s="623"/>
      <c r="DQ13" s="627">
        <v>195469</v>
      </c>
      <c r="DR13" s="622"/>
      <c r="DS13" s="622"/>
      <c r="DT13" s="622"/>
      <c r="DU13" s="622"/>
      <c r="DV13" s="622"/>
      <c r="DW13" s="622"/>
      <c r="DX13" s="622"/>
      <c r="DY13" s="622"/>
      <c r="DZ13" s="622"/>
      <c r="EA13" s="622"/>
      <c r="EB13" s="622"/>
      <c r="EC13" s="658"/>
    </row>
    <row r="14" spans="2:143" ht="11.25" customHeight="1" x14ac:dyDescent="0.2">
      <c r="B14" s="618" t="s">
        <v>264</v>
      </c>
      <c r="C14" s="619"/>
      <c r="D14" s="619"/>
      <c r="E14" s="619"/>
      <c r="F14" s="619"/>
      <c r="G14" s="619"/>
      <c r="H14" s="619"/>
      <c r="I14" s="619"/>
      <c r="J14" s="619"/>
      <c r="K14" s="619"/>
      <c r="L14" s="619"/>
      <c r="M14" s="619"/>
      <c r="N14" s="619"/>
      <c r="O14" s="619"/>
      <c r="P14" s="619"/>
      <c r="Q14" s="620"/>
      <c r="R14" s="621">
        <v>36</v>
      </c>
      <c r="S14" s="622"/>
      <c r="T14" s="622"/>
      <c r="U14" s="622"/>
      <c r="V14" s="622"/>
      <c r="W14" s="622"/>
      <c r="X14" s="622"/>
      <c r="Y14" s="623"/>
      <c r="Z14" s="659">
        <v>0</v>
      </c>
      <c r="AA14" s="659"/>
      <c r="AB14" s="659"/>
      <c r="AC14" s="659"/>
      <c r="AD14" s="660">
        <v>36</v>
      </c>
      <c r="AE14" s="660"/>
      <c r="AF14" s="660"/>
      <c r="AG14" s="660"/>
      <c r="AH14" s="660"/>
      <c r="AI14" s="660"/>
      <c r="AJ14" s="660"/>
      <c r="AK14" s="660"/>
      <c r="AL14" s="624">
        <v>0</v>
      </c>
      <c r="AM14" s="625"/>
      <c r="AN14" s="625"/>
      <c r="AO14" s="661"/>
      <c r="AP14" s="618" t="s">
        <v>265</v>
      </c>
      <c r="AQ14" s="619"/>
      <c r="AR14" s="619"/>
      <c r="AS14" s="619"/>
      <c r="AT14" s="619"/>
      <c r="AU14" s="619"/>
      <c r="AV14" s="619"/>
      <c r="AW14" s="619"/>
      <c r="AX14" s="619"/>
      <c r="AY14" s="619"/>
      <c r="AZ14" s="619"/>
      <c r="BA14" s="619"/>
      <c r="BB14" s="619"/>
      <c r="BC14" s="619"/>
      <c r="BD14" s="619"/>
      <c r="BE14" s="619"/>
      <c r="BF14" s="620"/>
      <c r="BG14" s="621">
        <v>18062</v>
      </c>
      <c r="BH14" s="622"/>
      <c r="BI14" s="622"/>
      <c r="BJ14" s="622"/>
      <c r="BK14" s="622"/>
      <c r="BL14" s="622"/>
      <c r="BM14" s="622"/>
      <c r="BN14" s="623"/>
      <c r="BO14" s="659">
        <v>2.1</v>
      </c>
      <c r="BP14" s="659"/>
      <c r="BQ14" s="659"/>
      <c r="BR14" s="659"/>
      <c r="BS14" s="660" t="s">
        <v>140</v>
      </c>
      <c r="BT14" s="660"/>
      <c r="BU14" s="660"/>
      <c r="BV14" s="660"/>
      <c r="BW14" s="660"/>
      <c r="BX14" s="660"/>
      <c r="BY14" s="660"/>
      <c r="BZ14" s="660"/>
      <c r="CA14" s="660"/>
      <c r="CB14" s="698"/>
      <c r="CD14" s="618" t="s">
        <v>266</v>
      </c>
      <c r="CE14" s="619"/>
      <c r="CF14" s="619"/>
      <c r="CG14" s="619"/>
      <c r="CH14" s="619"/>
      <c r="CI14" s="619"/>
      <c r="CJ14" s="619"/>
      <c r="CK14" s="619"/>
      <c r="CL14" s="619"/>
      <c r="CM14" s="619"/>
      <c r="CN14" s="619"/>
      <c r="CO14" s="619"/>
      <c r="CP14" s="619"/>
      <c r="CQ14" s="620"/>
      <c r="CR14" s="621">
        <v>198656</v>
      </c>
      <c r="CS14" s="622"/>
      <c r="CT14" s="622"/>
      <c r="CU14" s="622"/>
      <c r="CV14" s="622"/>
      <c r="CW14" s="622"/>
      <c r="CX14" s="622"/>
      <c r="CY14" s="623"/>
      <c r="CZ14" s="659">
        <v>4.8</v>
      </c>
      <c r="DA14" s="659"/>
      <c r="DB14" s="659"/>
      <c r="DC14" s="659"/>
      <c r="DD14" s="627">
        <v>18160</v>
      </c>
      <c r="DE14" s="622"/>
      <c r="DF14" s="622"/>
      <c r="DG14" s="622"/>
      <c r="DH14" s="622"/>
      <c r="DI14" s="622"/>
      <c r="DJ14" s="622"/>
      <c r="DK14" s="622"/>
      <c r="DL14" s="622"/>
      <c r="DM14" s="622"/>
      <c r="DN14" s="622"/>
      <c r="DO14" s="622"/>
      <c r="DP14" s="623"/>
      <c r="DQ14" s="627">
        <v>176173</v>
      </c>
      <c r="DR14" s="622"/>
      <c r="DS14" s="622"/>
      <c r="DT14" s="622"/>
      <c r="DU14" s="622"/>
      <c r="DV14" s="622"/>
      <c r="DW14" s="622"/>
      <c r="DX14" s="622"/>
      <c r="DY14" s="622"/>
      <c r="DZ14" s="622"/>
      <c r="EA14" s="622"/>
      <c r="EB14" s="622"/>
      <c r="EC14" s="658"/>
    </row>
    <row r="15" spans="2:143" ht="11.25" customHeight="1" x14ac:dyDescent="0.2">
      <c r="B15" s="618" t="s">
        <v>267</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140</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48509</v>
      </c>
      <c r="BH15" s="622"/>
      <c r="BI15" s="622"/>
      <c r="BJ15" s="622"/>
      <c r="BK15" s="622"/>
      <c r="BL15" s="622"/>
      <c r="BM15" s="622"/>
      <c r="BN15" s="623"/>
      <c r="BO15" s="659">
        <v>5.5</v>
      </c>
      <c r="BP15" s="659"/>
      <c r="BQ15" s="659"/>
      <c r="BR15" s="659"/>
      <c r="BS15" s="660" t="s">
        <v>140</v>
      </c>
      <c r="BT15" s="660"/>
      <c r="BU15" s="660"/>
      <c r="BV15" s="660"/>
      <c r="BW15" s="660"/>
      <c r="BX15" s="660"/>
      <c r="BY15" s="660"/>
      <c r="BZ15" s="660"/>
      <c r="CA15" s="660"/>
      <c r="CB15" s="698"/>
      <c r="CD15" s="618" t="s">
        <v>269</v>
      </c>
      <c r="CE15" s="619"/>
      <c r="CF15" s="619"/>
      <c r="CG15" s="619"/>
      <c r="CH15" s="619"/>
      <c r="CI15" s="619"/>
      <c r="CJ15" s="619"/>
      <c r="CK15" s="619"/>
      <c r="CL15" s="619"/>
      <c r="CM15" s="619"/>
      <c r="CN15" s="619"/>
      <c r="CO15" s="619"/>
      <c r="CP15" s="619"/>
      <c r="CQ15" s="620"/>
      <c r="CR15" s="621">
        <v>414399</v>
      </c>
      <c r="CS15" s="622"/>
      <c r="CT15" s="622"/>
      <c r="CU15" s="622"/>
      <c r="CV15" s="622"/>
      <c r="CW15" s="622"/>
      <c r="CX15" s="622"/>
      <c r="CY15" s="623"/>
      <c r="CZ15" s="659">
        <v>10.1</v>
      </c>
      <c r="DA15" s="659"/>
      <c r="DB15" s="659"/>
      <c r="DC15" s="659"/>
      <c r="DD15" s="627">
        <v>45227</v>
      </c>
      <c r="DE15" s="622"/>
      <c r="DF15" s="622"/>
      <c r="DG15" s="622"/>
      <c r="DH15" s="622"/>
      <c r="DI15" s="622"/>
      <c r="DJ15" s="622"/>
      <c r="DK15" s="622"/>
      <c r="DL15" s="622"/>
      <c r="DM15" s="622"/>
      <c r="DN15" s="622"/>
      <c r="DO15" s="622"/>
      <c r="DP15" s="623"/>
      <c r="DQ15" s="627">
        <v>353354</v>
      </c>
      <c r="DR15" s="622"/>
      <c r="DS15" s="622"/>
      <c r="DT15" s="622"/>
      <c r="DU15" s="622"/>
      <c r="DV15" s="622"/>
      <c r="DW15" s="622"/>
      <c r="DX15" s="622"/>
      <c r="DY15" s="622"/>
      <c r="DZ15" s="622"/>
      <c r="EA15" s="622"/>
      <c r="EB15" s="622"/>
      <c r="EC15" s="658"/>
    </row>
    <row r="16" spans="2:143" ht="11.25" customHeight="1" x14ac:dyDescent="0.2">
      <c r="B16" s="618" t="s">
        <v>270</v>
      </c>
      <c r="C16" s="619"/>
      <c r="D16" s="619"/>
      <c r="E16" s="619"/>
      <c r="F16" s="619"/>
      <c r="G16" s="619"/>
      <c r="H16" s="619"/>
      <c r="I16" s="619"/>
      <c r="J16" s="619"/>
      <c r="K16" s="619"/>
      <c r="L16" s="619"/>
      <c r="M16" s="619"/>
      <c r="N16" s="619"/>
      <c r="O16" s="619"/>
      <c r="P16" s="619"/>
      <c r="Q16" s="620"/>
      <c r="R16" s="621">
        <v>3785</v>
      </c>
      <c r="S16" s="622"/>
      <c r="T16" s="622"/>
      <c r="U16" s="622"/>
      <c r="V16" s="622"/>
      <c r="W16" s="622"/>
      <c r="X16" s="622"/>
      <c r="Y16" s="623"/>
      <c r="Z16" s="659">
        <v>0.1</v>
      </c>
      <c r="AA16" s="659"/>
      <c r="AB16" s="659"/>
      <c r="AC16" s="659"/>
      <c r="AD16" s="660">
        <v>3785</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698"/>
      <c r="CD16" s="618" t="s">
        <v>272</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59" t="s">
        <v>140</v>
      </c>
      <c r="DA16" s="659"/>
      <c r="DB16" s="659"/>
      <c r="DC16" s="659"/>
      <c r="DD16" s="627" t="s">
        <v>140</v>
      </c>
      <c r="DE16" s="622"/>
      <c r="DF16" s="622"/>
      <c r="DG16" s="622"/>
      <c r="DH16" s="622"/>
      <c r="DI16" s="622"/>
      <c r="DJ16" s="622"/>
      <c r="DK16" s="622"/>
      <c r="DL16" s="622"/>
      <c r="DM16" s="622"/>
      <c r="DN16" s="622"/>
      <c r="DO16" s="622"/>
      <c r="DP16" s="623"/>
      <c r="DQ16" s="627" t="s">
        <v>140</v>
      </c>
      <c r="DR16" s="622"/>
      <c r="DS16" s="622"/>
      <c r="DT16" s="622"/>
      <c r="DU16" s="622"/>
      <c r="DV16" s="622"/>
      <c r="DW16" s="622"/>
      <c r="DX16" s="622"/>
      <c r="DY16" s="622"/>
      <c r="DZ16" s="622"/>
      <c r="EA16" s="622"/>
      <c r="EB16" s="622"/>
      <c r="EC16" s="658"/>
    </row>
    <row r="17" spans="2:133" ht="11.25" customHeight="1" x14ac:dyDescent="0.2">
      <c r="B17" s="618" t="s">
        <v>273</v>
      </c>
      <c r="C17" s="619"/>
      <c r="D17" s="619"/>
      <c r="E17" s="619"/>
      <c r="F17" s="619"/>
      <c r="G17" s="619"/>
      <c r="H17" s="619"/>
      <c r="I17" s="619"/>
      <c r="J17" s="619"/>
      <c r="K17" s="619"/>
      <c r="L17" s="619"/>
      <c r="M17" s="619"/>
      <c r="N17" s="619"/>
      <c r="O17" s="619"/>
      <c r="P17" s="619"/>
      <c r="Q17" s="620"/>
      <c r="R17" s="621">
        <v>8152</v>
      </c>
      <c r="S17" s="622"/>
      <c r="T17" s="622"/>
      <c r="U17" s="622"/>
      <c r="V17" s="622"/>
      <c r="W17" s="622"/>
      <c r="X17" s="622"/>
      <c r="Y17" s="623"/>
      <c r="Z17" s="659">
        <v>0.2</v>
      </c>
      <c r="AA17" s="659"/>
      <c r="AB17" s="659"/>
      <c r="AC17" s="659"/>
      <c r="AD17" s="660">
        <v>8152</v>
      </c>
      <c r="AE17" s="660"/>
      <c r="AF17" s="660"/>
      <c r="AG17" s="660"/>
      <c r="AH17" s="660"/>
      <c r="AI17" s="660"/>
      <c r="AJ17" s="660"/>
      <c r="AK17" s="660"/>
      <c r="AL17" s="624">
        <v>0.3</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698"/>
      <c r="CD17" s="618" t="s">
        <v>275</v>
      </c>
      <c r="CE17" s="619"/>
      <c r="CF17" s="619"/>
      <c r="CG17" s="619"/>
      <c r="CH17" s="619"/>
      <c r="CI17" s="619"/>
      <c r="CJ17" s="619"/>
      <c r="CK17" s="619"/>
      <c r="CL17" s="619"/>
      <c r="CM17" s="619"/>
      <c r="CN17" s="619"/>
      <c r="CO17" s="619"/>
      <c r="CP17" s="619"/>
      <c r="CQ17" s="620"/>
      <c r="CR17" s="621">
        <v>405608</v>
      </c>
      <c r="CS17" s="622"/>
      <c r="CT17" s="622"/>
      <c r="CU17" s="622"/>
      <c r="CV17" s="622"/>
      <c r="CW17" s="622"/>
      <c r="CX17" s="622"/>
      <c r="CY17" s="623"/>
      <c r="CZ17" s="659">
        <v>9.8000000000000007</v>
      </c>
      <c r="DA17" s="659"/>
      <c r="DB17" s="659"/>
      <c r="DC17" s="659"/>
      <c r="DD17" s="627" t="s">
        <v>140</v>
      </c>
      <c r="DE17" s="622"/>
      <c r="DF17" s="622"/>
      <c r="DG17" s="622"/>
      <c r="DH17" s="622"/>
      <c r="DI17" s="622"/>
      <c r="DJ17" s="622"/>
      <c r="DK17" s="622"/>
      <c r="DL17" s="622"/>
      <c r="DM17" s="622"/>
      <c r="DN17" s="622"/>
      <c r="DO17" s="622"/>
      <c r="DP17" s="623"/>
      <c r="DQ17" s="627">
        <v>399758</v>
      </c>
      <c r="DR17" s="622"/>
      <c r="DS17" s="622"/>
      <c r="DT17" s="622"/>
      <c r="DU17" s="622"/>
      <c r="DV17" s="622"/>
      <c r="DW17" s="622"/>
      <c r="DX17" s="622"/>
      <c r="DY17" s="622"/>
      <c r="DZ17" s="622"/>
      <c r="EA17" s="622"/>
      <c r="EB17" s="622"/>
      <c r="EC17" s="658"/>
    </row>
    <row r="18" spans="2:133" ht="11.25" customHeight="1" x14ac:dyDescent="0.2">
      <c r="B18" s="618" t="s">
        <v>276</v>
      </c>
      <c r="C18" s="619"/>
      <c r="D18" s="619"/>
      <c r="E18" s="619"/>
      <c r="F18" s="619"/>
      <c r="G18" s="619"/>
      <c r="H18" s="619"/>
      <c r="I18" s="619"/>
      <c r="J18" s="619"/>
      <c r="K18" s="619"/>
      <c r="L18" s="619"/>
      <c r="M18" s="619"/>
      <c r="N18" s="619"/>
      <c r="O18" s="619"/>
      <c r="P18" s="619"/>
      <c r="Q18" s="620"/>
      <c r="R18" s="621">
        <v>3113</v>
      </c>
      <c r="S18" s="622"/>
      <c r="T18" s="622"/>
      <c r="U18" s="622"/>
      <c r="V18" s="622"/>
      <c r="W18" s="622"/>
      <c r="X18" s="622"/>
      <c r="Y18" s="623"/>
      <c r="Z18" s="659">
        <v>0.1</v>
      </c>
      <c r="AA18" s="659"/>
      <c r="AB18" s="659"/>
      <c r="AC18" s="659"/>
      <c r="AD18" s="660">
        <v>3113</v>
      </c>
      <c r="AE18" s="660"/>
      <c r="AF18" s="660"/>
      <c r="AG18" s="660"/>
      <c r="AH18" s="660"/>
      <c r="AI18" s="660"/>
      <c r="AJ18" s="660"/>
      <c r="AK18" s="660"/>
      <c r="AL18" s="624">
        <v>0.1</v>
      </c>
      <c r="AM18" s="625"/>
      <c r="AN18" s="625"/>
      <c r="AO18" s="661"/>
      <c r="AP18" s="618" t="s">
        <v>277</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140</v>
      </c>
      <c r="BP18" s="659"/>
      <c r="BQ18" s="659"/>
      <c r="BR18" s="659"/>
      <c r="BS18" s="660" t="s">
        <v>140</v>
      </c>
      <c r="BT18" s="660"/>
      <c r="BU18" s="660"/>
      <c r="BV18" s="660"/>
      <c r="BW18" s="660"/>
      <c r="BX18" s="660"/>
      <c r="BY18" s="660"/>
      <c r="BZ18" s="660"/>
      <c r="CA18" s="660"/>
      <c r="CB18" s="698"/>
      <c r="CD18" s="618" t="s">
        <v>278</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140</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2">
      <c r="B19" s="618" t="s">
        <v>279</v>
      </c>
      <c r="C19" s="619"/>
      <c r="D19" s="619"/>
      <c r="E19" s="619"/>
      <c r="F19" s="619"/>
      <c r="G19" s="619"/>
      <c r="H19" s="619"/>
      <c r="I19" s="619"/>
      <c r="J19" s="619"/>
      <c r="K19" s="619"/>
      <c r="L19" s="619"/>
      <c r="M19" s="619"/>
      <c r="N19" s="619"/>
      <c r="O19" s="619"/>
      <c r="P19" s="619"/>
      <c r="Q19" s="620"/>
      <c r="R19" s="621">
        <v>3113</v>
      </c>
      <c r="S19" s="622"/>
      <c r="T19" s="622"/>
      <c r="U19" s="622"/>
      <c r="V19" s="622"/>
      <c r="W19" s="622"/>
      <c r="X19" s="622"/>
      <c r="Y19" s="623"/>
      <c r="Z19" s="659">
        <v>0.1</v>
      </c>
      <c r="AA19" s="659"/>
      <c r="AB19" s="659"/>
      <c r="AC19" s="659"/>
      <c r="AD19" s="660">
        <v>3113</v>
      </c>
      <c r="AE19" s="660"/>
      <c r="AF19" s="660"/>
      <c r="AG19" s="660"/>
      <c r="AH19" s="660"/>
      <c r="AI19" s="660"/>
      <c r="AJ19" s="660"/>
      <c r="AK19" s="660"/>
      <c r="AL19" s="624">
        <v>0.1</v>
      </c>
      <c r="AM19" s="625"/>
      <c r="AN19" s="625"/>
      <c r="AO19" s="661"/>
      <c r="AP19" s="618" t="s">
        <v>280</v>
      </c>
      <c r="AQ19" s="619"/>
      <c r="AR19" s="619"/>
      <c r="AS19" s="619"/>
      <c r="AT19" s="619"/>
      <c r="AU19" s="619"/>
      <c r="AV19" s="619"/>
      <c r="AW19" s="619"/>
      <c r="AX19" s="619"/>
      <c r="AY19" s="619"/>
      <c r="AZ19" s="619"/>
      <c r="BA19" s="619"/>
      <c r="BB19" s="619"/>
      <c r="BC19" s="619"/>
      <c r="BD19" s="619"/>
      <c r="BE19" s="619"/>
      <c r="BF19" s="620"/>
      <c r="BG19" s="621" t="s">
        <v>140</v>
      </c>
      <c r="BH19" s="622"/>
      <c r="BI19" s="622"/>
      <c r="BJ19" s="622"/>
      <c r="BK19" s="622"/>
      <c r="BL19" s="622"/>
      <c r="BM19" s="622"/>
      <c r="BN19" s="623"/>
      <c r="BO19" s="659" t="s">
        <v>140</v>
      </c>
      <c r="BP19" s="659"/>
      <c r="BQ19" s="659"/>
      <c r="BR19" s="659"/>
      <c r="BS19" s="660" t="s">
        <v>140</v>
      </c>
      <c r="BT19" s="660"/>
      <c r="BU19" s="660"/>
      <c r="BV19" s="660"/>
      <c r="BW19" s="660"/>
      <c r="BX19" s="660"/>
      <c r="BY19" s="660"/>
      <c r="BZ19" s="660"/>
      <c r="CA19" s="660"/>
      <c r="CB19" s="698"/>
      <c r="CD19" s="618" t="s">
        <v>281</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140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t="s">
        <v>140</v>
      </c>
      <c r="S20" s="622"/>
      <c r="T20" s="622"/>
      <c r="U20" s="622"/>
      <c r="V20" s="622"/>
      <c r="W20" s="622"/>
      <c r="X20" s="622"/>
      <c r="Y20" s="623"/>
      <c r="Z20" s="659" t="s">
        <v>140</v>
      </c>
      <c r="AA20" s="659"/>
      <c r="AB20" s="659"/>
      <c r="AC20" s="659"/>
      <c r="AD20" s="660" t="s">
        <v>140</v>
      </c>
      <c r="AE20" s="660"/>
      <c r="AF20" s="660"/>
      <c r="AG20" s="660"/>
      <c r="AH20" s="660"/>
      <c r="AI20" s="660"/>
      <c r="AJ20" s="660"/>
      <c r="AK20" s="660"/>
      <c r="AL20" s="624" t="s">
        <v>140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t="s">
        <v>140</v>
      </c>
      <c r="BH20" s="622"/>
      <c r="BI20" s="622"/>
      <c r="BJ20" s="622"/>
      <c r="BK20" s="622"/>
      <c r="BL20" s="622"/>
      <c r="BM20" s="622"/>
      <c r="BN20" s="623"/>
      <c r="BO20" s="659" t="s">
        <v>140</v>
      </c>
      <c r="BP20" s="659"/>
      <c r="BQ20" s="659"/>
      <c r="BR20" s="659"/>
      <c r="BS20" s="660" t="s">
        <v>140</v>
      </c>
      <c r="BT20" s="660"/>
      <c r="BU20" s="660"/>
      <c r="BV20" s="660"/>
      <c r="BW20" s="660"/>
      <c r="BX20" s="660"/>
      <c r="BY20" s="660"/>
      <c r="BZ20" s="660"/>
      <c r="CA20" s="660"/>
      <c r="CB20" s="698"/>
      <c r="CD20" s="618" t="s">
        <v>284</v>
      </c>
      <c r="CE20" s="619"/>
      <c r="CF20" s="619"/>
      <c r="CG20" s="619"/>
      <c r="CH20" s="619"/>
      <c r="CI20" s="619"/>
      <c r="CJ20" s="619"/>
      <c r="CK20" s="619"/>
      <c r="CL20" s="619"/>
      <c r="CM20" s="619"/>
      <c r="CN20" s="619"/>
      <c r="CO20" s="619"/>
      <c r="CP20" s="619"/>
      <c r="CQ20" s="620"/>
      <c r="CR20" s="621">
        <v>4120947</v>
      </c>
      <c r="CS20" s="622"/>
      <c r="CT20" s="622"/>
      <c r="CU20" s="622"/>
      <c r="CV20" s="622"/>
      <c r="CW20" s="622"/>
      <c r="CX20" s="622"/>
      <c r="CY20" s="623"/>
      <c r="CZ20" s="659">
        <v>100</v>
      </c>
      <c r="DA20" s="659"/>
      <c r="DB20" s="659"/>
      <c r="DC20" s="659"/>
      <c r="DD20" s="627">
        <v>189257</v>
      </c>
      <c r="DE20" s="622"/>
      <c r="DF20" s="622"/>
      <c r="DG20" s="622"/>
      <c r="DH20" s="622"/>
      <c r="DI20" s="622"/>
      <c r="DJ20" s="622"/>
      <c r="DK20" s="622"/>
      <c r="DL20" s="622"/>
      <c r="DM20" s="622"/>
      <c r="DN20" s="622"/>
      <c r="DO20" s="622"/>
      <c r="DP20" s="623"/>
      <c r="DQ20" s="627">
        <v>3107950</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1549191</v>
      </c>
      <c r="S21" s="622"/>
      <c r="T21" s="622"/>
      <c r="U21" s="622"/>
      <c r="V21" s="622"/>
      <c r="W21" s="622"/>
      <c r="X21" s="622"/>
      <c r="Y21" s="623"/>
      <c r="Z21" s="659">
        <v>36</v>
      </c>
      <c r="AA21" s="659"/>
      <c r="AB21" s="659"/>
      <c r="AC21" s="659"/>
      <c r="AD21" s="660">
        <v>1367887</v>
      </c>
      <c r="AE21" s="660"/>
      <c r="AF21" s="660"/>
      <c r="AG21" s="660"/>
      <c r="AH21" s="660"/>
      <c r="AI21" s="660"/>
      <c r="AJ21" s="660"/>
      <c r="AK21" s="660"/>
      <c r="AL21" s="624">
        <v>55.9</v>
      </c>
      <c r="AM21" s="625"/>
      <c r="AN21" s="625"/>
      <c r="AO21" s="661"/>
      <c r="AP21" s="618" t="s">
        <v>286</v>
      </c>
      <c r="AQ21" s="699"/>
      <c r="AR21" s="699"/>
      <c r="AS21" s="699"/>
      <c r="AT21" s="699"/>
      <c r="AU21" s="699"/>
      <c r="AV21" s="699"/>
      <c r="AW21" s="699"/>
      <c r="AX21" s="699"/>
      <c r="AY21" s="699"/>
      <c r="AZ21" s="699"/>
      <c r="BA21" s="699"/>
      <c r="BB21" s="699"/>
      <c r="BC21" s="699"/>
      <c r="BD21" s="699"/>
      <c r="BE21" s="699"/>
      <c r="BF21" s="700"/>
      <c r="BG21" s="621" t="s">
        <v>140</v>
      </c>
      <c r="BH21" s="622"/>
      <c r="BI21" s="622"/>
      <c r="BJ21" s="622"/>
      <c r="BK21" s="622"/>
      <c r="BL21" s="622"/>
      <c r="BM21" s="622"/>
      <c r="BN21" s="623"/>
      <c r="BO21" s="659" t="s">
        <v>140</v>
      </c>
      <c r="BP21" s="659"/>
      <c r="BQ21" s="659"/>
      <c r="BR21" s="659"/>
      <c r="BS21" s="660" t="s">
        <v>140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1367887</v>
      </c>
      <c r="S22" s="622"/>
      <c r="T22" s="622"/>
      <c r="U22" s="622"/>
      <c r="V22" s="622"/>
      <c r="W22" s="622"/>
      <c r="X22" s="622"/>
      <c r="Y22" s="623"/>
      <c r="Z22" s="659">
        <v>31.8</v>
      </c>
      <c r="AA22" s="659"/>
      <c r="AB22" s="659"/>
      <c r="AC22" s="659"/>
      <c r="AD22" s="660">
        <v>1367887</v>
      </c>
      <c r="AE22" s="660"/>
      <c r="AF22" s="660"/>
      <c r="AG22" s="660"/>
      <c r="AH22" s="660"/>
      <c r="AI22" s="660"/>
      <c r="AJ22" s="660"/>
      <c r="AK22" s="660"/>
      <c r="AL22" s="624">
        <v>55.9</v>
      </c>
      <c r="AM22" s="625"/>
      <c r="AN22" s="625"/>
      <c r="AO22" s="661"/>
      <c r="AP22" s="618" t="s">
        <v>288</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140</v>
      </c>
      <c r="BP22" s="659"/>
      <c r="BQ22" s="659"/>
      <c r="BR22" s="659"/>
      <c r="BS22" s="660" t="s">
        <v>140</v>
      </c>
      <c r="BT22" s="660"/>
      <c r="BU22" s="660"/>
      <c r="BV22" s="660"/>
      <c r="BW22" s="660"/>
      <c r="BX22" s="660"/>
      <c r="BY22" s="660"/>
      <c r="BZ22" s="660"/>
      <c r="CA22" s="660"/>
      <c r="CB22" s="698"/>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181304</v>
      </c>
      <c r="S23" s="622"/>
      <c r="T23" s="622"/>
      <c r="U23" s="622"/>
      <c r="V23" s="622"/>
      <c r="W23" s="622"/>
      <c r="X23" s="622"/>
      <c r="Y23" s="623"/>
      <c r="Z23" s="659">
        <v>4.2</v>
      </c>
      <c r="AA23" s="659"/>
      <c r="AB23" s="659"/>
      <c r="AC23" s="659"/>
      <c r="AD23" s="660" t="s">
        <v>140</v>
      </c>
      <c r="AE23" s="660"/>
      <c r="AF23" s="660"/>
      <c r="AG23" s="660"/>
      <c r="AH23" s="660"/>
      <c r="AI23" s="660"/>
      <c r="AJ23" s="660"/>
      <c r="AK23" s="660"/>
      <c r="AL23" s="624" t="s">
        <v>140</v>
      </c>
      <c r="AM23" s="625"/>
      <c r="AN23" s="625"/>
      <c r="AO23" s="661"/>
      <c r="AP23" s="618" t="s">
        <v>291</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59" t="s">
        <v>140</v>
      </c>
      <c r="BP23" s="659"/>
      <c r="BQ23" s="659"/>
      <c r="BR23" s="659"/>
      <c r="BS23" s="660" t="s">
        <v>140</v>
      </c>
      <c r="BT23" s="660"/>
      <c r="BU23" s="660"/>
      <c r="BV23" s="660"/>
      <c r="BW23" s="660"/>
      <c r="BX23" s="660"/>
      <c r="BY23" s="660"/>
      <c r="BZ23" s="660"/>
      <c r="CA23" s="660"/>
      <c r="CB23" s="698"/>
      <c r="CD23" s="673" t="s">
        <v>231</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140</v>
      </c>
      <c r="AA24" s="659"/>
      <c r="AB24" s="659"/>
      <c r="AC24" s="659"/>
      <c r="AD24" s="660" t="s">
        <v>140</v>
      </c>
      <c r="AE24" s="660"/>
      <c r="AF24" s="660"/>
      <c r="AG24" s="660"/>
      <c r="AH24" s="660"/>
      <c r="AI24" s="660"/>
      <c r="AJ24" s="660"/>
      <c r="AK24" s="660"/>
      <c r="AL24" s="624" t="s">
        <v>140</v>
      </c>
      <c r="AM24" s="625"/>
      <c r="AN24" s="625"/>
      <c r="AO24" s="661"/>
      <c r="AP24" s="618" t="s">
        <v>298</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140</v>
      </c>
      <c r="BP24" s="659"/>
      <c r="BQ24" s="659"/>
      <c r="BR24" s="659"/>
      <c r="BS24" s="660" t="s">
        <v>140</v>
      </c>
      <c r="BT24" s="660"/>
      <c r="BU24" s="660"/>
      <c r="BV24" s="660"/>
      <c r="BW24" s="660"/>
      <c r="BX24" s="660"/>
      <c r="BY24" s="660"/>
      <c r="BZ24" s="660"/>
      <c r="CA24" s="660"/>
      <c r="CB24" s="698"/>
      <c r="CD24" s="679" t="s">
        <v>299</v>
      </c>
      <c r="CE24" s="680"/>
      <c r="CF24" s="680"/>
      <c r="CG24" s="680"/>
      <c r="CH24" s="680"/>
      <c r="CI24" s="680"/>
      <c r="CJ24" s="680"/>
      <c r="CK24" s="680"/>
      <c r="CL24" s="680"/>
      <c r="CM24" s="680"/>
      <c r="CN24" s="680"/>
      <c r="CO24" s="680"/>
      <c r="CP24" s="680"/>
      <c r="CQ24" s="681"/>
      <c r="CR24" s="676">
        <v>1582963</v>
      </c>
      <c r="CS24" s="677"/>
      <c r="CT24" s="677"/>
      <c r="CU24" s="677"/>
      <c r="CV24" s="677"/>
      <c r="CW24" s="677"/>
      <c r="CX24" s="677"/>
      <c r="CY24" s="702"/>
      <c r="CZ24" s="703">
        <v>38.4</v>
      </c>
      <c r="DA24" s="685"/>
      <c r="DB24" s="685"/>
      <c r="DC24" s="705"/>
      <c r="DD24" s="701">
        <v>1169125</v>
      </c>
      <c r="DE24" s="677"/>
      <c r="DF24" s="677"/>
      <c r="DG24" s="677"/>
      <c r="DH24" s="677"/>
      <c r="DI24" s="677"/>
      <c r="DJ24" s="677"/>
      <c r="DK24" s="702"/>
      <c r="DL24" s="701">
        <v>1167378</v>
      </c>
      <c r="DM24" s="677"/>
      <c r="DN24" s="677"/>
      <c r="DO24" s="677"/>
      <c r="DP24" s="677"/>
      <c r="DQ24" s="677"/>
      <c r="DR24" s="677"/>
      <c r="DS24" s="677"/>
      <c r="DT24" s="677"/>
      <c r="DU24" s="677"/>
      <c r="DV24" s="702"/>
      <c r="DW24" s="703">
        <v>47</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2616925</v>
      </c>
      <c r="S25" s="622"/>
      <c r="T25" s="622"/>
      <c r="U25" s="622"/>
      <c r="V25" s="622"/>
      <c r="W25" s="622"/>
      <c r="X25" s="622"/>
      <c r="Y25" s="623"/>
      <c r="Z25" s="659">
        <v>60.8</v>
      </c>
      <c r="AA25" s="659"/>
      <c r="AB25" s="659"/>
      <c r="AC25" s="659"/>
      <c r="AD25" s="660">
        <v>2435621</v>
      </c>
      <c r="AE25" s="660"/>
      <c r="AF25" s="660"/>
      <c r="AG25" s="660"/>
      <c r="AH25" s="660"/>
      <c r="AI25" s="660"/>
      <c r="AJ25" s="660"/>
      <c r="AK25" s="660"/>
      <c r="AL25" s="624">
        <v>99.6</v>
      </c>
      <c r="AM25" s="625"/>
      <c r="AN25" s="625"/>
      <c r="AO25" s="661"/>
      <c r="AP25" s="618" t="s">
        <v>301</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140</v>
      </c>
      <c r="BP25" s="659"/>
      <c r="BQ25" s="659"/>
      <c r="BR25" s="659"/>
      <c r="BS25" s="660" t="s">
        <v>140</v>
      </c>
      <c r="BT25" s="660"/>
      <c r="BU25" s="660"/>
      <c r="BV25" s="660"/>
      <c r="BW25" s="660"/>
      <c r="BX25" s="660"/>
      <c r="BY25" s="660"/>
      <c r="BZ25" s="660"/>
      <c r="CA25" s="660"/>
      <c r="CB25" s="698"/>
      <c r="CD25" s="618" t="s">
        <v>302</v>
      </c>
      <c r="CE25" s="619"/>
      <c r="CF25" s="619"/>
      <c r="CG25" s="619"/>
      <c r="CH25" s="619"/>
      <c r="CI25" s="619"/>
      <c r="CJ25" s="619"/>
      <c r="CK25" s="619"/>
      <c r="CL25" s="619"/>
      <c r="CM25" s="619"/>
      <c r="CN25" s="619"/>
      <c r="CO25" s="619"/>
      <c r="CP25" s="619"/>
      <c r="CQ25" s="620"/>
      <c r="CR25" s="621">
        <v>737761</v>
      </c>
      <c r="CS25" s="634"/>
      <c r="CT25" s="634"/>
      <c r="CU25" s="634"/>
      <c r="CV25" s="634"/>
      <c r="CW25" s="634"/>
      <c r="CX25" s="634"/>
      <c r="CY25" s="635"/>
      <c r="CZ25" s="624">
        <v>17.899999999999999</v>
      </c>
      <c r="DA25" s="636"/>
      <c r="DB25" s="636"/>
      <c r="DC25" s="637"/>
      <c r="DD25" s="627">
        <v>665904</v>
      </c>
      <c r="DE25" s="634"/>
      <c r="DF25" s="634"/>
      <c r="DG25" s="634"/>
      <c r="DH25" s="634"/>
      <c r="DI25" s="634"/>
      <c r="DJ25" s="634"/>
      <c r="DK25" s="635"/>
      <c r="DL25" s="627">
        <v>664168</v>
      </c>
      <c r="DM25" s="634"/>
      <c r="DN25" s="634"/>
      <c r="DO25" s="634"/>
      <c r="DP25" s="634"/>
      <c r="DQ25" s="634"/>
      <c r="DR25" s="634"/>
      <c r="DS25" s="634"/>
      <c r="DT25" s="634"/>
      <c r="DU25" s="634"/>
      <c r="DV25" s="635"/>
      <c r="DW25" s="624">
        <v>26.8</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673</v>
      </c>
      <c r="S26" s="622"/>
      <c r="T26" s="622"/>
      <c r="U26" s="622"/>
      <c r="V26" s="622"/>
      <c r="W26" s="622"/>
      <c r="X26" s="622"/>
      <c r="Y26" s="623"/>
      <c r="Z26" s="659">
        <v>0</v>
      </c>
      <c r="AA26" s="659"/>
      <c r="AB26" s="659"/>
      <c r="AC26" s="659"/>
      <c r="AD26" s="660">
        <v>673</v>
      </c>
      <c r="AE26" s="660"/>
      <c r="AF26" s="660"/>
      <c r="AG26" s="660"/>
      <c r="AH26" s="660"/>
      <c r="AI26" s="660"/>
      <c r="AJ26" s="660"/>
      <c r="AK26" s="660"/>
      <c r="AL26" s="624">
        <v>0</v>
      </c>
      <c r="AM26" s="625"/>
      <c r="AN26" s="625"/>
      <c r="AO26" s="661"/>
      <c r="AP26" s="618" t="s">
        <v>304</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698"/>
      <c r="CD26" s="618" t="s">
        <v>305</v>
      </c>
      <c r="CE26" s="619"/>
      <c r="CF26" s="619"/>
      <c r="CG26" s="619"/>
      <c r="CH26" s="619"/>
      <c r="CI26" s="619"/>
      <c r="CJ26" s="619"/>
      <c r="CK26" s="619"/>
      <c r="CL26" s="619"/>
      <c r="CM26" s="619"/>
      <c r="CN26" s="619"/>
      <c r="CO26" s="619"/>
      <c r="CP26" s="619"/>
      <c r="CQ26" s="620"/>
      <c r="CR26" s="621">
        <v>409726</v>
      </c>
      <c r="CS26" s="622"/>
      <c r="CT26" s="622"/>
      <c r="CU26" s="622"/>
      <c r="CV26" s="622"/>
      <c r="CW26" s="622"/>
      <c r="CX26" s="622"/>
      <c r="CY26" s="623"/>
      <c r="CZ26" s="624">
        <v>9.9</v>
      </c>
      <c r="DA26" s="636"/>
      <c r="DB26" s="636"/>
      <c r="DC26" s="637"/>
      <c r="DD26" s="627">
        <v>371770</v>
      </c>
      <c r="DE26" s="622"/>
      <c r="DF26" s="622"/>
      <c r="DG26" s="622"/>
      <c r="DH26" s="622"/>
      <c r="DI26" s="622"/>
      <c r="DJ26" s="622"/>
      <c r="DK26" s="623"/>
      <c r="DL26" s="627" t="s">
        <v>140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37541</v>
      </c>
      <c r="S27" s="622"/>
      <c r="T27" s="622"/>
      <c r="U27" s="622"/>
      <c r="V27" s="622"/>
      <c r="W27" s="622"/>
      <c r="X27" s="622"/>
      <c r="Y27" s="623"/>
      <c r="Z27" s="659">
        <v>0.9</v>
      </c>
      <c r="AA27" s="659"/>
      <c r="AB27" s="659"/>
      <c r="AC27" s="659"/>
      <c r="AD27" s="660" t="s">
        <v>140</v>
      </c>
      <c r="AE27" s="660"/>
      <c r="AF27" s="660"/>
      <c r="AG27" s="660"/>
      <c r="AH27" s="660"/>
      <c r="AI27" s="660"/>
      <c r="AJ27" s="660"/>
      <c r="AK27" s="660"/>
      <c r="AL27" s="624" t="s">
        <v>140</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879471</v>
      </c>
      <c r="BH27" s="622"/>
      <c r="BI27" s="622"/>
      <c r="BJ27" s="622"/>
      <c r="BK27" s="622"/>
      <c r="BL27" s="622"/>
      <c r="BM27" s="622"/>
      <c r="BN27" s="623"/>
      <c r="BO27" s="659">
        <v>100</v>
      </c>
      <c r="BP27" s="659"/>
      <c r="BQ27" s="659"/>
      <c r="BR27" s="659"/>
      <c r="BS27" s="660" t="s">
        <v>140</v>
      </c>
      <c r="BT27" s="660"/>
      <c r="BU27" s="660"/>
      <c r="BV27" s="660"/>
      <c r="BW27" s="660"/>
      <c r="BX27" s="660"/>
      <c r="BY27" s="660"/>
      <c r="BZ27" s="660"/>
      <c r="CA27" s="660"/>
      <c r="CB27" s="698"/>
      <c r="CD27" s="618" t="s">
        <v>308</v>
      </c>
      <c r="CE27" s="619"/>
      <c r="CF27" s="619"/>
      <c r="CG27" s="619"/>
      <c r="CH27" s="619"/>
      <c r="CI27" s="619"/>
      <c r="CJ27" s="619"/>
      <c r="CK27" s="619"/>
      <c r="CL27" s="619"/>
      <c r="CM27" s="619"/>
      <c r="CN27" s="619"/>
      <c r="CO27" s="619"/>
      <c r="CP27" s="619"/>
      <c r="CQ27" s="620"/>
      <c r="CR27" s="621">
        <v>439594</v>
      </c>
      <c r="CS27" s="634"/>
      <c r="CT27" s="634"/>
      <c r="CU27" s="634"/>
      <c r="CV27" s="634"/>
      <c r="CW27" s="634"/>
      <c r="CX27" s="634"/>
      <c r="CY27" s="635"/>
      <c r="CZ27" s="624">
        <v>10.7</v>
      </c>
      <c r="DA27" s="636"/>
      <c r="DB27" s="636"/>
      <c r="DC27" s="637"/>
      <c r="DD27" s="627">
        <v>103463</v>
      </c>
      <c r="DE27" s="634"/>
      <c r="DF27" s="634"/>
      <c r="DG27" s="634"/>
      <c r="DH27" s="634"/>
      <c r="DI27" s="634"/>
      <c r="DJ27" s="634"/>
      <c r="DK27" s="635"/>
      <c r="DL27" s="627">
        <v>103452</v>
      </c>
      <c r="DM27" s="634"/>
      <c r="DN27" s="634"/>
      <c r="DO27" s="634"/>
      <c r="DP27" s="634"/>
      <c r="DQ27" s="634"/>
      <c r="DR27" s="634"/>
      <c r="DS27" s="634"/>
      <c r="DT27" s="634"/>
      <c r="DU27" s="634"/>
      <c r="DV27" s="635"/>
      <c r="DW27" s="624">
        <v>4.2</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40136</v>
      </c>
      <c r="S28" s="622"/>
      <c r="T28" s="622"/>
      <c r="U28" s="622"/>
      <c r="V28" s="622"/>
      <c r="W28" s="622"/>
      <c r="X28" s="622"/>
      <c r="Y28" s="623"/>
      <c r="Z28" s="659">
        <v>0.9</v>
      </c>
      <c r="AA28" s="659"/>
      <c r="AB28" s="659"/>
      <c r="AC28" s="659"/>
      <c r="AD28" s="660">
        <v>3407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405608</v>
      </c>
      <c r="CS28" s="622"/>
      <c r="CT28" s="622"/>
      <c r="CU28" s="622"/>
      <c r="CV28" s="622"/>
      <c r="CW28" s="622"/>
      <c r="CX28" s="622"/>
      <c r="CY28" s="623"/>
      <c r="CZ28" s="624">
        <v>9.8000000000000007</v>
      </c>
      <c r="DA28" s="636"/>
      <c r="DB28" s="636"/>
      <c r="DC28" s="637"/>
      <c r="DD28" s="627">
        <v>399758</v>
      </c>
      <c r="DE28" s="622"/>
      <c r="DF28" s="622"/>
      <c r="DG28" s="622"/>
      <c r="DH28" s="622"/>
      <c r="DI28" s="622"/>
      <c r="DJ28" s="622"/>
      <c r="DK28" s="623"/>
      <c r="DL28" s="627">
        <v>399758</v>
      </c>
      <c r="DM28" s="622"/>
      <c r="DN28" s="622"/>
      <c r="DO28" s="622"/>
      <c r="DP28" s="622"/>
      <c r="DQ28" s="622"/>
      <c r="DR28" s="622"/>
      <c r="DS28" s="622"/>
      <c r="DT28" s="622"/>
      <c r="DU28" s="622"/>
      <c r="DV28" s="623"/>
      <c r="DW28" s="624">
        <v>16.100000000000001</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5291</v>
      </c>
      <c r="S29" s="622"/>
      <c r="T29" s="622"/>
      <c r="U29" s="622"/>
      <c r="V29" s="622"/>
      <c r="W29" s="622"/>
      <c r="X29" s="622"/>
      <c r="Y29" s="623"/>
      <c r="Z29" s="659">
        <v>0.1</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312</v>
      </c>
      <c r="CE29" s="641"/>
      <c r="CF29" s="618" t="s">
        <v>72</v>
      </c>
      <c r="CG29" s="619"/>
      <c r="CH29" s="619"/>
      <c r="CI29" s="619"/>
      <c r="CJ29" s="619"/>
      <c r="CK29" s="619"/>
      <c r="CL29" s="619"/>
      <c r="CM29" s="619"/>
      <c r="CN29" s="619"/>
      <c r="CO29" s="619"/>
      <c r="CP29" s="619"/>
      <c r="CQ29" s="620"/>
      <c r="CR29" s="621">
        <v>405608</v>
      </c>
      <c r="CS29" s="634"/>
      <c r="CT29" s="634"/>
      <c r="CU29" s="634"/>
      <c r="CV29" s="634"/>
      <c r="CW29" s="634"/>
      <c r="CX29" s="634"/>
      <c r="CY29" s="635"/>
      <c r="CZ29" s="624">
        <v>9.8000000000000007</v>
      </c>
      <c r="DA29" s="636"/>
      <c r="DB29" s="636"/>
      <c r="DC29" s="637"/>
      <c r="DD29" s="627">
        <v>399758</v>
      </c>
      <c r="DE29" s="634"/>
      <c r="DF29" s="634"/>
      <c r="DG29" s="634"/>
      <c r="DH29" s="634"/>
      <c r="DI29" s="634"/>
      <c r="DJ29" s="634"/>
      <c r="DK29" s="635"/>
      <c r="DL29" s="627">
        <v>399758</v>
      </c>
      <c r="DM29" s="634"/>
      <c r="DN29" s="634"/>
      <c r="DO29" s="634"/>
      <c r="DP29" s="634"/>
      <c r="DQ29" s="634"/>
      <c r="DR29" s="634"/>
      <c r="DS29" s="634"/>
      <c r="DT29" s="634"/>
      <c r="DU29" s="634"/>
      <c r="DV29" s="635"/>
      <c r="DW29" s="624">
        <v>16.100000000000001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542319</v>
      </c>
      <c r="S30" s="622"/>
      <c r="T30" s="622"/>
      <c r="U30" s="622"/>
      <c r="V30" s="622"/>
      <c r="W30" s="622"/>
      <c r="X30" s="622"/>
      <c r="Y30" s="623"/>
      <c r="Z30" s="659">
        <v>12.6</v>
      </c>
      <c r="AA30" s="659"/>
      <c r="AB30" s="659"/>
      <c r="AC30" s="659"/>
      <c r="AD30" s="660" t="s">
        <v>140</v>
      </c>
      <c r="AE30" s="660"/>
      <c r="AF30" s="660"/>
      <c r="AG30" s="660"/>
      <c r="AH30" s="660"/>
      <c r="AI30" s="660"/>
      <c r="AJ30" s="660"/>
      <c r="AK30" s="660"/>
      <c r="AL30" s="624" t="s">
        <v>140</v>
      </c>
      <c r="AM30" s="625"/>
      <c r="AN30" s="625"/>
      <c r="AO30" s="661"/>
      <c r="AP30" s="673" t="s">
        <v>231</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390952</v>
      </c>
      <c r="CS30" s="622"/>
      <c r="CT30" s="622"/>
      <c r="CU30" s="622"/>
      <c r="CV30" s="622"/>
      <c r="CW30" s="622"/>
      <c r="CX30" s="622"/>
      <c r="CY30" s="623"/>
      <c r="CZ30" s="624">
        <v>9.5</v>
      </c>
      <c r="DA30" s="636"/>
      <c r="DB30" s="636"/>
      <c r="DC30" s="637"/>
      <c r="DD30" s="627">
        <v>385102</v>
      </c>
      <c r="DE30" s="622"/>
      <c r="DF30" s="622"/>
      <c r="DG30" s="622"/>
      <c r="DH30" s="622"/>
      <c r="DI30" s="622"/>
      <c r="DJ30" s="622"/>
      <c r="DK30" s="623"/>
      <c r="DL30" s="627">
        <v>385102</v>
      </c>
      <c r="DM30" s="622"/>
      <c r="DN30" s="622"/>
      <c r="DO30" s="622"/>
      <c r="DP30" s="622"/>
      <c r="DQ30" s="622"/>
      <c r="DR30" s="622"/>
      <c r="DS30" s="622"/>
      <c r="DT30" s="622"/>
      <c r="DU30" s="622"/>
      <c r="DV30" s="623"/>
      <c r="DW30" s="624">
        <v>15.5</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91" t="s">
        <v>318</v>
      </c>
      <c r="AQ31" s="692"/>
      <c r="AR31" s="692"/>
      <c r="AS31" s="692"/>
      <c r="AT31" s="693" t="s">
        <v>319</v>
      </c>
      <c r="AU31" s="214"/>
      <c r="AV31" s="214"/>
      <c r="AW31" s="214"/>
      <c r="AX31" s="679" t="s">
        <v>194</v>
      </c>
      <c r="AY31" s="680"/>
      <c r="AZ31" s="680"/>
      <c r="BA31" s="680"/>
      <c r="BB31" s="680"/>
      <c r="BC31" s="680"/>
      <c r="BD31" s="680"/>
      <c r="BE31" s="680"/>
      <c r="BF31" s="681"/>
      <c r="BG31" s="683">
        <v>97.6</v>
      </c>
      <c r="BH31" s="684"/>
      <c r="BI31" s="684"/>
      <c r="BJ31" s="684"/>
      <c r="BK31" s="684"/>
      <c r="BL31" s="684"/>
      <c r="BM31" s="685">
        <v>91.7</v>
      </c>
      <c r="BN31" s="684"/>
      <c r="BO31" s="684"/>
      <c r="BP31" s="684"/>
      <c r="BQ31" s="686"/>
      <c r="BR31" s="683">
        <v>95.5</v>
      </c>
      <c r="BS31" s="684"/>
      <c r="BT31" s="684"/>
      <c r="BU31" s="684"/>
      <c r="BV31" s="684"/>
      <c r="BW31" s="684"/>
      <c r="BX31" s="685">
        <v>90.2</v>
      </c>
      <c r="BY31" s="684"/>
      <c r="BZ31" s="684"/>
      <c r="CA31" s="684"/>
      <c r="CB31" s="686"/>
      <c r="CD31" s="642"/>
      <c r="CE31" s="643"/>
      <c r="CF31" s="618" t="s">
        <v>320</v>
      </c>
      <c r="CG31" s="619"/>
      <c r="CH31" s="619"/>
      <c r="CI31" s="619"/>
      <c r="CJ31" s="619"/>
      <c r="CK31" s="619"/>
      <c r="CL31" s="619"/>
      <c r="CM31" s="619"/>
      <c r="CN31" s="619"/>
      <c r="CO31" s="619"/>
      <c r="CP31" s="619"/>
      <c r="CQ31" s="620"/>
      <c r="CR31" s="621">
        <v>14656</v>
      </c>
      <c r="CS31" s="634"/>
      <c r="CT31" s="634"/>
      <c r="CU31" s="634"/>
      <c r="CV31" s="634"/>
      <c r="CW31" s="634"/>
      <c r="CX31" s="634"/>
      <c r="CY31" s="635"/>
      <c r="CZ31" s="624">
        <v>0.4</v>
      </c>
      <c r="DA31" s="636"/>
      <c r="DB31" s="636"/>
      <c r="DC31" s="637"/>
      <c r="DD31" s="627">
        <v>14656</v>
      </c>
      <c r="DE31" s="634"/>
      <c r="DF31" s="634"/>
      <c r="DG31" s="634"/>
      <c r="DH31" s="634"/>
      <c r="DI31" s="634"/>
      <c r="DJ31" s="634"/>
      <c r="DK31" s="635"/>
      <c r="DL31" s="627">
        <v>14656</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235564</v>
      </c>
      <c r="S32" s="622"/>
      <c r="T32" s="622"/>
      <c r="U32" s="622"/>
      <c r="V32" s="622"/>
      <c r="W32" s="622"/>
      <c r="X32" s="622"/>
      <c r="Y32" s="623"/>
      <c r="Z32" s="659">
        <v>5.5</v>
      </c>
      <c r="AA32" s="659"/>
      <c r="AB32" s="659"/>
      <c r="AC32" s="659"/>
      <c r="AD32" s="660" t="s">
        <v>140</v>
      </c>
      <c r="AE32" s="660"/>
      <c r="AF32" s="660"/>
      <c r="AG32" s="660"/>
      <c r="AH32" s="660"/>
      <c r="AI32" s="660"/>
      <c r="AJ32" s="660"/>
      <c r="AK32" s="660"/>
      <c r="AL32" s="624" t="s">
        <v>140</v>
      </c>
      <c r="AM32" s="625"/>
      <c r="AN32" s="625"/>
      <c r="AO32" s="661"/>
      <c r="AP32" s="662"/>
      <c r="AQ32" s="663"/>
      <c r="AR32" s="663"/>
      <c r="AS32" s="663"/>
      <c r="AT32" s="694"/>
      <c r="AU32" s="210" t="s">
        <v>322</v>
      </c>
      <c r="AX32" s="618" t="s">
        <v>323</v>
      </c>
      <c r="AY32" s="619"/>
      <c r="AZ32" s="619"/>
      <c r="BA32" s="619"/>
      <c r="BB32" s="619"/>
      <c r="BC32" s="619"/>
      <c r="BD32" s="619"/>
      <c r="BE32" s="619"/>
      <c r="BF32" s="620"/>
      <c r="BG32" s="687">
        <v>97.4</v>
      </c>
      <c r="BH32" s="634"/>
      <c r="BI32" s="634"/>
      <c r="BJ32" s="634"/>
      <c r="BK32" s="634"/>
      <c r="BL32" s="634"/>
      <c r="BM32" s="625">
        <v>91.5</v>
      </c>
      <c r="BN32" s="634"/>
      <c r="BO32" s="634"/>
      <c r="BP32" s="634"/>
      <c r="BQ32" s="657"/>
      <c r="BR32" s="687">
        <v>97.7</v>
      </c>
      <c r="BS32" s="634"/>
      <c r="BT32" s="634"/>
      <c r="BU32" s="634"/>
      <c r="BV32" s="634"/>
      <c r="BW32" s="634"/>
      <c r="BX32" s="625">
        <v>92.7</v>
      </c>
      <c r="BY32" s="634"/>
      <c r="BZ32" s="634"/>
      <c r="CA32" s="634"/>
      <c r="CB32" s="657"/>
      <c r="CD32" s="644"/>
      <c r="CE32" s="645"/>
      <c r="CF32" s="618" t="s">
        <v>324</v>
      </c>
      <c r="CG32" s="619"/>
      <c r="CH32" s="619"/>
      <c r="CI32" s="619"/>
      <c r="CJ32" s="619"/>
      <c r="CK32" s="619"/>
      <c r="CL32" s="619"/>
      <c r="CM32" s="619"/>
      <c r="CN32" s="619"/>
      <c r="CO32" s="619"/>
      <c r="CP32" s="619"/>
      <c r="CQ32" s="620"/>
      <c r="CR32" s="621" t="s">
        <v>140</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140</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99496</v>
      </c>
      <c r="S33" s="622"/>
      <c r="T33" s="622"/>
      <c r="U33" s="622"/>
      <c r="V33" s="622"/>
      <c r="W33" s="622"/>
      <c r="X33" s="622"/>
      <c r="Y33" s="623"/>
      <c r="Z33" s="659">
        <v>2.2999999999999998</v>
      </c>
      <c r="AA33" s="659"/>
      <c r="AB33" s="659"/>
      <c r="AC33" s="659"/>
      <c r="AD33" s="660">
        <v>5131</v>
      </c>
      <c r="AE33" s="660"/>
      <c r="AF33" s="660"/>
      <c r="AG33" s="660"/>
      <c r="AH33" s="660"/>
      <c r="AI33" s="660"/>
      <c r="AJ33" s="660"/>
      <c r="AK33" s="660"/>
      <c r="AL33" s="624">
        <v>0.2</v>
      </c>
      <c r="AM33" s="625"/>
      <c r="AN33" s="625"/>
      <c r="AO33" s="661"/>
      <c r="AP33" s="664"/>
      <c r="AQ33" s="665"/>
      <c r="AR33" s="665"/>
      <c r="AS33" s="665"/>
      <c r="AT33" s="695"/>
      <c r="AU33" s="215"/>
      <c r="AV33" s="215"/>
      <c r="AW33" s="215"/>
      <c r="AX33" s="602" t="s">
        <v>326</v>
      </c>
      <c r="AY33" s="603"/>
      <c r="AZ33" s="603"/>
      <c r="BA33" s="603"/>
      <c r="BB33" s="603"/>
      <c r="BC33" s="603"/>
      <c r="BD33" s="603"/>
      <c r="BE33" s="603"/>
      <c r="BF33" s="604"/>
      <c r="BG33" s="682">
        <v>97.6</v>
      </c>
      <c r="BH33" s="606"/>
      <c r="BI33" s="606"/>
      <c r="BJ33" s="606"/>
      <c r="BK33" s="606"/>
      <c r="BL33" s="606"/>
      <c r="BM33" s="652">
        <v>91.2</v>
      </c>
      <c r="BN33" s="606"/>
      <c r="BO33" s="606"/>
      <c r="BP33" s="606"/>
      <c r="BQ33" s="669"/>
      <c r="BR33" s="682">
        <v>93.4</v>
      </c>
      <c r="BS33" s="606"/>
      <c r="BT33" s="606"/>
      <c r="BU33" s="606"/>
      <c r="BV33" s="606"/>
      <c r="BW33" s="606"/>
      <c r="BX33" s="652">
        <v>87.3</v>
      </c>
      <c r="BY33" s="606"/>
      <c r="BZ33" s="606"/>
      <c r="CA33" s="606"/>
      <c r="CB33" s="669"/>
      <c r="CD33" s="618" t="s">
        <v>327</v>
      </c>
      <c r="CE33" s="619"/>
      <c r="CF33" s="619"/>
      <c r="CG33" s="619"/>
      <c r="CH33" s="619"/>
      <c r="CI33" s="619"/>
      <c r="CJ33" s="619"/>
      <c r="CK33" s="619"/>
      <c r="CL33" s="619"/>
      <c r="CM33" s="619"/>
      <c r="CN33" s="619"/>
      <c r="CO33" s="619"/>
      <c r="CP33" s="619"/>
      <c r="CQ33" s="620"/>
      <c r="CR33" s="621">
        <v>2348727</v>
      </c>
      <c r="CS33" s="634"/>
      <c r="CT33" s="634"/>
      <c r="CU33" s="634"/>
      <c r="CV33" s="634"/>
      <c r="CW33" s="634"/>
      <c r="CX33" s="634"/>
      <c r="CY33" s="635"/>
      <c r="CZ33" s="624">
        <v>57</v>
      </c>
      <c r="DA33" s="636"/>
      <c r="DB33" s="636"/>
      <c r="DC33" s="637"/>
      <c r="DD33" s="627">
        <v>1909168</v>
      </c>
      <c r="DE33" s="634"/>
      <c r="DF33" s="634"/>
      <c r="DG33" s="634"/>
      <c r="DH33" s="634"/>
      <c r="DI33" s="634"/>
      <c r="DJ33" s="634"/>
      <c r="DK33" s="635"/>
      <c r="DL33" s="627">
        <v>1177263</v>
      </c>
      <c r="DM33" s="634"/>
      <c r="DN33" s="634"/>
      <c r="DO33" s="634"/>
      <c r="DP33" s="634"/>
      <c r="DQ33" s="634"/>
      <c r="DR33" s="634"/>
      <c r="DS33" s="634"/>
      <c r="DT33" s="634"/>
      <c r="DU33" s="634"/>
      <c r="DV33" s="635"/>
      <c r="DW33" s="624">
        <v>47.4</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7712</v>
      </c>
      <c r="S34" s="622"/>
      <c r="T34" s="622"/>
      <c r="U34" s="622"/>
      <c r="V34" s="622"/>
      <c r="W34" s="622"/>
      <c r="X34" s="622"/>
      <c r="Y34" s="623"/>
      <c r="Z34" s="659">
        <v>0.2</v>
      </c>
      <c r="AA34" s="659"/>
      <c r="AB34" s="659"/>
      <c r="AC34" s="659"/>
      <c r="AD34" s="660" t="s">
        <v>140</v>
      </c>
      <c r="AE34" s="660"/>
      <c r="AF34" s="660"/>
      <c r="AG34" s="660"/>
      <c r="AH34" s="660"/>
      <c r="AI34" s="660"/>
      <c r="AJ34" s="660"/>
      <c r="AK34" s="660"/>
      <c r="AL34" s="624" t="s">
        <v>140</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329</v>
      </c>
      <c r="CE34" s="619"/>
      <c r="CF34" s="619"/>
      <c r="CG34" s="619"/>
      <c r="CH34" s="619"/>
      <c r="CI34" s="619"/>
      <c r="CJ34" s="619"/>
      <c r="CK34" s="619"/>
      <c r="CL34" s="619"/>
      <c r="CM34" s="619"/>
      <c r="CN34" s="619"/>
      <c r="CO34" s="619"/>
      <c r="CP34" s="619"/>
      <c r="CQ34" s="620"/>
      <c r="CR34" s="621">
        <v>563657</v>
      </c>
      <c r="CS34" s="622"/>
      <c r="CT34" s="622"/>
      <c r="CU34" s="622"/>
      <c r="CV34" s="622"/>
      <c r="CW34" s="622"/>
      <c r="CX34" s="622"/>
      <c r="CY34" s="623"/>
      <c r="CZ34" s="624">
        <v>13.7</v>
      </c>
      <c r="DA34" s="636"/>
      <c r="DB34" s="636"/>
      <c r="DC34" s="637"/>
      <c r="DD34" s="627">
        <v>338419</v>
      </c>
      <c r="DE34" s="622"/>
      <c r="DF34" s="622"/>
      <c r="DG34" s="622"/>
      <c r="DH34" s="622"/>
      <c r="DI34" s="622"/>
      <c r="DJ34" s="622"/>
      <c r="DK34" s="623"/>
      <c r="DL34" s="627">
        <v>293806</v>
      </c>
      <c r="DM34" s="622"/>
      <c r="DN34" s="622"/>
      <c r="DO34" s="622"/>
      <c r="DP34" s="622"/>
      <c r="DQ34" s="622"/>
      <c r="DR34" s="622"/>
      <c r="DS34" s="622"/>
      <c r="DT34" s="622"/>
      <c r="DU34" s="622"/>
      <c r="DV34" s="623"/>
      <c r="DW34" s="624">
        <v>11.8</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147935</v>
      </c>
      <c r="S35" s="622"/>
      <c r="T35" s="622"/>
      <c r="U35" s="622"/>
      <c r="V35" s="622"/>
      <c r="W35" s="622"/>
      <c r="X35" s="622"/>
      <c r="Y35" s="623"/>
      <c r="Z35" s="659">
        <v>3.4</v>
      </c>
      <c r="AA35" s="659"/>
      <c r="AB35" s="659"/>
      <c r="AC35" s="659"/>
      <c r="AD35" s="660" t="s">
        <v>140</v>
      </c>
      <c r="AE35" s="660"/>
      <c r="AF35" s="660"/>
      <c r="AG35" s="660"/>
      <c r="AH35" s="660"/>
      <c r="AI35" s="660"/>
      <c r="AJ35" s="660"/>
      <c r="AK35" s="660"/>
      <c r="AL35" s="624" t="s">
        <v>140</v>
      </c>
      <c r="AM35" s="625"/>
      <c r="AN35" s="625"/>
      <c r="AO35" s="661"/>
      <c r="AP35" s="218"/>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40120</v>
      </c>
      <c r="CS35" s="634"/>
      <c r="CT35" s="634"/>
      <c r="CU35" s="634"/>
      <c r="CV35" s="634"/>
      <c r="CW35" s="634"/>
      <c r="CX35" s="634"/>
      <c r="CY35" s="635"/>
      <c r="CZ35" s="624">
        <v>1</v>
      </c>
      <c r="DA35" s="636"/>
      <c r="DB35" s="636"/>
      <c r="DC35" s="637"/>
      <c r="DD35" s="627">
        <v>23721</v>
      </c>
      <c r="DE35" s="634"/>
      <c r="DF35" s="634"/>
      <c r="DG35" s="634"/>
      <c r="DH35" s="634"/>
      <c r="DI35" s="634"/>
      <c r="DJ35" s="634"/>
      <c r="DK35" s="635"/>
      <c r="DL35" s="627">
        <v>20930</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343062</v>
      </c>
      <c r="S36" s="622"/>
      <c r="T36" s="622"/>
      <c r="U36" s="622"/>
      <c r="V36" s="622"/>
      <c r="W36" s="622"/>
      <c r="X36" s="622"/>
      <c r="Y36" s="623"/>
      <c r="Z36" s="659">
        <v>8</v>
      </c>
      <c r="AA36" s="659"/>
      <c r="AB36" s="659"/>
      <c r="AC36" s="659"/>
      <c r="AD36" s="660" t="s">
        <v>140</v>
      </c>
      <c r="AE36" s="660"/>
      <c r="AF36" s="660"/>
      <c r="AG36" s="660"/>
      <c r="AH36" s="660"/>
      <c r="AI36" s="660"/>
      <c r="AJ36" s="660"/>
      <c r="AK36" s="660"/>
      <c r="AL36" s="624" t="s">
        <v>140</v>
      </c>
      <c r="AM36" s="625"/>
      <c r="AN36" s="625"/>
      <c r="AO36" s="661"/>
      <c r="AP36" s="218"/>
      <c r="AQ36" s="670" t="s">
        <v>335</v>
      </c>
      <c r="AR36" s="671"/>
      <c r="AS36" s="671"/>
      <c r="AT36" s="671"/>
      <c r="AU36" s="671"/>
      <c r="AV36" s="671"/>
      <c r="AW36" s="671"/>
      <c r="AX36" s="671"/>
      <c r="AY36" s="672"/>
      <c r="AZ36" s="676">
        <v>612535</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v>20318</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806207</v>
      </c>
      <c r="CS36" s="622"/>
      <c r="CT36" s="622"/>
      <c r="CU36" s="622"/>
      <c r="CV36" s="622"/>
      <c r="CW36" s="622"/>
      <c r="CX36" s="622"/>
      <c r="CY36" s="623"/>
      <c r="CZ36" s="624">
        <v>19.600000000000001</v>
      </c>
      <c r="DA36" s="636"/>
      <c r="DB36" s="636"/>
      <c r="DC36" s="637"/>
      <c r="DD36" s="627">
        <v>691749</v>
      </c>
      <c r="DE36" s="622"/>
      <c r="DF36" s="622"/>
      <c r="DG36" s="622"/>
      <c r="DH36" s="622"/>
      <c r="DI36" s="622"/>
      <c r="DJ36" s="622"/>
      <c r="DK36" s="623"/>
      <c r="DL36" s="627">
        <v>436228</v>
      </c>
      <c r="DM36" s="622"/>
      <c r="DN36" s="622"/>
      <c r="DO36" s="622"/>
      <c r="DP36" s="622"/>
      <c r="DQ36" s="622"/>
      <c r="DR36" s="622"/>
      <c r="DS36" s="622"/>
      <c r="DT36" s="622"/>
      <c r="DU36" s="622"/>
      <c r="DV36" s="623"/>
      <c r="DW36" s="624">
        <v>17.600000000000001</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37052</v>
      </c>
      <c r="S37" s="622"/>
      <c r="T37" s="622"/>
      <c r="U37" s="622"/>
      <c r="V37" s="622"/>
      <c r="W37" s="622"/>
      <c r="X37" s="622"/>
      <c r="Y37" s="623"/>
      <c r="Z37" s="659">
        <v>0.9</v>
      </c>
      <c r="AA37" s="659"/>
      <c r="AB37" s="659"/>
      <c r="AC37" s="659"/>
      <c r="AD37" s="660">
        <v>240</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99980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17016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246558</v>
      </c>
      <c r="CS37" s="634"/>
      <c r="CT37" s="634"/>
      <c r="CU37" s="634"/>
      <c r="CV37" s="634"/>
      <c r="CW37" s="634"/>
      <c r="CX37" s="634"/>
      <c r="CY37" s="635"/>
      <c r="CZ37" s="624">
        <v>6</v>
      </c>
      <c r="DA37" s="636"/>
      <c r="DB37" s="636"/>
      <c r="DC37" s="637"/>
      <c r="DD37" s="627">
        <v>222823</v>
      </c>
      <c r="DE37" s="634"/>
      <c r="DF37" s="634"/>
      <c r="DG37" s="634"/>
      <c r="DH37" s="634"/>
      <c r="DI37" s="634"/>
      <c r="DJ37" s="634"/>
      <c r="DK37" s="635"/>
      <c r="DL37" s="627">
        <v>222667</v>
      </c>
      <c r="DM37" s="634"/>
      <c r="DN37" s="634"/>
      <c r="DO37" s="634"/>
      <c r="DP37" s="634"/>
      <c r="DQ37" s="634"/>
      <c r="DR37" s="634"/>
      <c r="DS37" s="634"/>
      <c r="DT37" s="634"/>
      <c r="DU37" s="634"/>
      <c r="DV37" s="635"/>
      <c r="DW37" s="624">
        <v>9</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189387</v>
      </c>
      <c r="S38" s="622"/>
      <c r="T38" s="622"/>
      <c r="U38" s="622"/>
      <c r="V38" s="622"/>
      <c r="W38" s="622"/>
      <c r="X38" s="622"/>
      <c r="Y38" s="623"/>
      <c r="Z38" s="659">
        <v>4.4000000000000004</v>
      </c>
      <c r="AA38" s="659"/>
      <c r="AB38" s="659"/>
      <c r="AC38" s="659"/>
      <c r="AD38" s="660" t="s">
        <v>140</v>
      </c>
      <c r="AE38" s="660"/>
      <c r="AF38" s="660"/>
      <c r="AG38" s="660"/>
      <c r="AH38" s="660"/>
      <c r="AI38" s="660"/>
      <c r="AJ38" s="660"/>
      <c r="AK38" s="660"/>
      <c r="AL38" s="624" t="s">
        <v>140</v>
      </c>
      <c r="AM38" s="625"/>
      <c r="AN38" s="625"/>
      <c r="AO38" s="661"/>
      <c r="AQ38" s="654" t="s">
        <v>343</v>
      </c>
      <c r="AR38" s="655"/>
      <c r="AS38" s="655"/>
      <c r="AT38" s="655"/>
      <c r="AU38" s="655"/>
      <c r="AV38" s="655"/>
      <c r="AW38" s="655"/>
      <c r="AX38" s="655"/>
      <c r="AY38" s="656"/>
      <c r="AZ38" s="621">
        <v>56120</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1292</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556415</v>
      </c>
      <c r="CS38" s="622"/>
      <c r="CT38" s="622"/>
      <c r="CU38" s="622"/>
      <c r="CV38" s="622"/>
      <c r="CW38" s="622"/>
      <c r="CX38" s="622"/>
      <c r="CY38" s="623"/>
      <c r="CZ38" s="624">
        <v>13.5</v>
      </c>
      <c r="DA38" s="636"/>
      <c r="DB38" s="636"/>
      <c r="DC38" s="637"/>
      <c r="DD38" s="627">
        <v>482385</v>
      </c>
      <c r="DE38" s="622"/>
      <c r="DF38" s="622"/>
      <c r="DG38" s="622"/>
      <c r="DH38" s="622"/>
      <c r="DI38" s="622"/>
      <c r="DJ38" s="622"/>
      <c r="DK38" s="623"/>
      <c r="DL38" s="627">
        <v>376299</v>
      </c>
      <c r="DM38" s="622"/>
      <c r="DN38" s="622"/>
      <c r="DO38" s="622"/>
      <c r="DP38" s="622"/>
      <c r="DQ38" s="622"/>
      <c r="DR38" s="622"/>
      <c r="DS38" s="622"/>
      <c r="DT38" s="622"/>
      <c r="DU38" s="622"/>
      <c r="DV38" s="623"/>
      <c r="DW38" s="624">
        <v>15.2</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140</v>
      </c>
      <c r="AM39" s="625"/>
      <c r="AN39" s="625"/>
      <c r="AO39" s="661"/>
      <c r="AQ39" s="654" t="s">
        <v>347</v>
      </c>
      <c r="AR39" s="655"/>
      <c r="AS39" s="655"/>
      <c r="AT39" s="655"/>
      <c r="AU39" s="655"/>
      <c r="AV39" s="655"/>
      <c r="AW39" s="655"/>
      <c r="AX39" s="655"/>
      <c r="AY39" s="656"/>
      <c r="AZ39" s="621">
        <v>14746</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1951</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331388</v>
      </c>
      <c r="CS39" s="634"/>
      <c r="CT39" s="634"/>
      <c r="CU39" s="634"/>
      <c r="CV39" s="634"/>
      <c r="CW39" s="634"/>
      <c r="CX39" s="634"/>
      <c r="CY39" s="635"/>
      <c r="CZ39" s="624">
        <v>8</v>
      </c>
      <c r="DA39" s="636"/>
      <c r="DB39" s="636"/>
      <c r="DC39" s="637"/>
      <c r="DD39" s="627">
        <v>322894</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37287</v>
      </c>
      <c r="S40" s="622"/>
      <c r="T40" s="622"/>
      <c r="U40" s="622"/>
      <c r="V40" s="622"/>
      <c r="W40" s="622"/>
      <c r="X40" s="622"/>
      <c r="Y40" s="623"/>
      <c r="Z40" s="659">
        <v>0.9</v>
      </c>
      <c r="AA40" s="659"/>
      <c r="AB40" s="659"/>
      <c r="AC40" s="659"/>
      <c r="AD40" s="660" t="s">
        <v>140</v>
      </c>
      <c r="AE40" s="660"/>
      <c r="AF40" s="660"/>
      <c r="AG40" s="660"/>
      <c r="AH40" s="660"/>
      <c r="AI40" s="660"/>
      <c r="AJ40" s="660"/>
      <c r="AK40" s="660"/>
      <c r="AL40" s="624" t="s">
        <v>140</v>
      </c>
      <c r="AM40" s="625"/>
      <c r="AN40" s="625"/>
      <c r="AO40" s="661"/>
      <c r="AQ40" s="654" t="s">
        <v>351</v>
      </c>
      <c r="AR40" s="655"/>
      <c r="AS40" s="655"/>
      <c r="AT40" s="655"/>
      <c r="AU40" s="655"/>
      <c r="AV40" s="655"/>
      <c r="AW40" s="655"/>
      <c r="AX40" s="655"/>
      <c r="AY40" s="656"/>
      <c r="AZ40" s="621" t="s">
        <v>140</v>
      </c>
      <c r="BA40" s="622"/>
      <c r="BB40" s="622"/>
      <c r="BC40" s="622"/>
      <c r="BD40" s="634"/>
      <c r="BE40" s="634"/>
      <c r="BF40" s="657"/>
      <c r="BG40" s="662" t="s">
        <v>352</v>
      </c>
      <c r="BH40" s="663"/>
      <c r="BI40" s="663"/>
      <c r="BJ40" s="663"/>
      <c r="BK40" s="663"/>
      <c r="BL40" s="219"/>
      <c r="BM40" s="619" t="s">
        <v>353</v>
      </c>
      <c r="BN40" s="619"/>
      <c r="BO40" s="619"/>
      <c r="BP40" s="619"/>
      <c r="BQ40" s="619"/>
      <c r="BR40" s="619"/>
      <c r="BS40" s="619"/>
      <c r="BT40" s="619"/>
      <c r="BU40" s="620"/>
      <c r="BV40" s="621">
        <v>99</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50940</v>
      </c>
      <c r="CS40" s="622"/>
      <c r="CT40" s="622"/>
      <c r="CU40" s="622"/>
      <c r="CV40" s="622"/>
      <c r="CW40" s="622"/>
      <c r="CX40" s="622"/>
      <c r="CY40" s="623"/>
      <c r="CZ40" s="624">
        <v>1.2</v>
      </c>
      <c r="DA40" s="636"/>
      <c r="DB40" s="636"/>
      <c r="DC40" s="637"/>
      <c r="DD40" s="627">
        <v>50000</v>
      </c>
      <c r="DE40" s="622"/>
      <c r="DF40" s="622"/>
      <c r="DG40" s="622"/>
      <c r="DH40" s="622"/>
      <c r="DI40" s="622"/>
      <c r="DJ40" s="622"/>
      <c r="DK40" s="623"/>
      <c r="DL40" s="627">
        <v>50000</v>
      </c>
      <c r="DM40" s="622"/>
      <c r="DN40" s="622"/>
      <c r="DO40" s="622"/>
      <c r="DP40" s="622"/>
      <c r="DQ40" s="622"/>
      <c r="DR40" s="622"/>
      <c r="DS40" s="622"/>
      <c r="DT40" s="622"/>
      <c r="DU40" s="622"/>
      <c r="DV40" s="623"/>
      <c r="DW40" s="624">
        <v>2</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4303093</v>
      </c>
      <c r="S41" s="646"/>
      <c r="T41" s="646"/>
      <c r="U41" s="646"/>
      <c r="V41" s="646"/>
      <c r="W41" s="646"/>
      <c r="X41" s="646"/>
      <c r="Y41" s="649"/>
      <c r="Z41" s="650">
        <v>100</v>
      </c>
      <c r="AA41" s="650"/>
      <c r="AB41" s="650"/>
      <c r="AC41" s="650"/>
      <c r="AD41" s="651">
        <v>2445072</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159185</v>
      </c>
      <c r="BA41" s="622"/>
      <c r="BB41" s="622"/>
      <c r="BC41" s="622"/>
      <c r="BD41" s="634"/>
      <c r="BE41" s="634"/>
      <c r="BF41" s="657"/>
      <c r="BG41" s="662"/>
      <c r="BH41" s="663"/>
      <c r="BI41" s="663"/>
      <c r="BJ41" s="663"/>
      <c r="BK41" s="663"/>
      <c r="BL41" s="219"/>
      <c r="BM41" s="619" t="s">
        <v>357</v>
      </c>
      <c r="BN41" s="619"/>
      <c r="BO41" s="619"/>
      <c r="BP41" s="619"/>
      <c r="BQ41" s="619"/>
      <c r="BR41" s="619"/>
      <c r="BS41" s="619"/>
      <c r="BT41" s="619"/>
      <c r="BU41" s="620"/>
      <c r="BV41" s="621" t="s">
        <v>358</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358</v>
      </c>
      <c r="DA41" s="636"/>
      <c r="DB41" s="636"/>
      <c r="DC41" s="637"/>
      <c r="DD41" s="627" t="s">
        <v>358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282504</v>
      </c>
      <c r="BA42" s="646"/>
      <c r="BB42" s="646"/>
      <c r="BC42" s="646"/>
      <c r="BD42" s="606"/>
      <c r="BE42" s="606"/>
      <c r="BF42" s="669"/>
      <c r="BG42" s="664"/>
      <c r="BH42" s="665"/>
      <c r="BI42" s="665"/>
      <c r="BJ42" s="665"/>
      <c r="BK42" s="665"/>
      <c r="BL42" s="220"/>
      <c r="BM42" s="603" t="s">
        <v>361</v>
      </c>
      <c r="BN42" s="603"/>
      <c r="BO42" s="603"/>
      <c r="BP42" s="603"/>
      <c r="BQ42" s="603"/>
      <c r="BR42" s="603"/>
      <c r="BS42" s="603"/>
      <c r="BT42" s="603"/>
      <c r="BU42" s="604"/>
      <c r="BV42" s="605">
        <v>360</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189257</v>
      </c>
      <c r="CS42" s="634"/>
      <c r="CT42" s="634"/>
      <c r="CU42" s="634"/>
      <c r="CV42" s="634"/>
      <c r="CW42" s="634"/>
      <c r="CX42" s="634"/>
      <c r="CY42" s="635"/>
      <c r="CZ42" s="624">
        <v>4.5999999999999996</v>
      </c>
      <c r="DA42" s="636"/>
      <c r="DB42" s="636"/>
      <c r="DC42" s="637"/>
      <c r="DD42" s="627">
        <v>29657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363</v>
      </c>
      <c r="CD43" s="618" t="s">
        <v>364</v>
      </c>
      <c r="CE43" s="619"/>
      <c r="CF43" s="619"/>
      <c r="CG43" s="619"/>
      <c r="CH43" s="619"/>
      <c r="CI43" s="619"/>
      <c r="CJ43" s="619"/>
      <c r="CK43" s="619"/>
      <c r="CL43" s="619"/>
      <c r="CM43" s="619"/>
      <c r="CN43" s="619"/>
      <c r="CO43" s="619"/>
      <c r="CP43" s="619"/>
      <c r="CQ43" s="620"/>
      <c r="CR43" s="621">
        <v>2665</v>
      </c>
      <c r="CS43" s="634"/>
      <c r="CT43" s="634"/>
      <c r="CU43" s="634"/>
      <c r="CV43" s="634"/>
      <c r="CW43" s="634"/>
      <c r="CX43" s="634"/>
      <c r="CY43" s="635"/>
      <c r="CZ43" s="624">
        <v>0.1</v>
      </c>
      <c r="DA43" s="636"/>
      <c r="DB43" s="636"/>
      <c r="DC43" s="637"/>
      <c r="DD43" s="627">
        <v>2665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189257</v>
      </c>
      <c r="CS44" s="622"/>
      <c r="CT44" s="622"/>
      <c r="CU44" s="622"/>
      <c r="CV44" s="622"/>
      <c r="CW44" s="622"/>
      <c r="CX44" s="622"/>
      <c r="CY44" s="623"/>
      <c r="CZ44" s="624">
        <v>4.5999999999999996</v>
      </c>
      <c r="DA44" s="625"/>
      <c r="DB44" s="625"/>
      <c r="DC44" s="626"/>
      <c r="DD44" s="627">
        <v>29657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84748</v>
      </c>
      <c r="CS45" s="634"/>
      <c r="CT45" s="634"/>
      <c r="CU45" s="634"/>
      <c r="CV45" s="634"/>
      <c r="CW45" s="634"/>
      <c r="CX45" s="634"/>
      <c r="CY45" s="635"/>
      <c r="CZ45" s="624">
        <v>2.1</v>
      </c>
      <c r="DA45" s="636"/>
      <c r="DB45" s="636"/>
      <c r="DC45" s="637"/>
      <c r="DD45" s="627">
        <v>9407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369</v>
      </c>
      <c r="CG46" s="619"/>
      <c r="CH46" s="619"/>
      <c r="CI46" s="619"/>
      <c r="CJ46" s="619"/>
      <c r="CK46" s="619"/>
      <c r="CL46" s="619"/>
      <c r="CM46" s="619"/>
      <c r="CN46" s="619"/>
      <c r="CO46" s="619"/>
      <c r="CP46" s="619"/>
      <c r="CQ46" s="620"/>
      <c r="CR46" s="621">
        <v>92709</v>
      </c>
      <c r="CS46" s="622"/>
      <c r="CT46" s="622"/>
      <c r="CU46" s="622"/>
      <c r="CV46" s="622"/>
      <c r="CW46" s="622"/>
      <c r="CX46" s="622"/>
      <c r="CY46" s="623"/>
      <c r="CZ46" s="624">
        <v>2.2000000000000002</v>
      </c>
      <c r="DA46" s="625"/>
      <c r="DB46" s="625"/>
      <c r="DC46" s="626"/>
      <c r="DD46" s="627">
        <v>19950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370</v>
      </c>
      <c r="CG47" s="619"/>
      <c r="CH47" s="619"/>
      <c r="CI47" s="619"/>
      <c r="CJ47" s="619"/>
      <c r="CK47" s="619"/>
      <c r="CL47" s="619"/>
      <c r="CM47" s="619"/>
      <c r="CN47" s="619"/>
      <c r="CO47" s="619"/>
      <c r="CP47" s="619"/>
      <c r="CQ47" s="620"/>
      <c r="CR47" s="621" t="s">
        <v>358</v>
      </c>
      <c r="CS47" s="634"/>
      <c r="CT47" s="634"/>
      <c r="CU47" s="634"/>
      <c r="CV47" s="634"/>
      <c r="CW47" s="634"/>
      <c r="CX47" s="634"/>
      <c r="CY47" s="635"/>
      <c r="CZ47" s="624" t="s">
        <v>140</v>
      </c>
      <c r="DA47" s="636"/>
      <c r="DB47" s="636"/>
      <c r="DC47" s="637"/>
      <c r="DD47" s="627" t="s">
        <v>358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371</v>
      </c>
      <c r="CG48" s="619"/>
      <c r="CH48" s="619"/>
      <c r="CI48" s="619"/>
      <c r="CJ48" s="619"/>
      <c r="CK48" s="619"/>
      <c r="CL48" s="619"/>
      <c r="CM48" s="619"/>
      <c r="CN48" s="619"/>
      <c r="CO48" s="619"/>
      <c r="CP48" s="619"/>
      <c r="CQ48" s="620"/>
      <c r="CR48" s="621" t="s">
        <v>358</v>
      </c>
      <c r="CS48" s="622"/>
      <c r="CT48" s="622"/>
      <c r="CU48" s="622"/>
      <c r="CV48" s="622"/>
      <c r="CW48" s="622"/>
      <c r="CX48" s="622"/>
      <c r="CY48" s="623"/>
      <c r="CZ48" s="624" t="s">
        <v>358</v>
      </c>
      <c r="DA48" s="625"/>
      <c r="DB48" s="625"/>
      <c r="DC48" s="626"/>
      <c r="DD48" s="627" t="s">
        <v>358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372</v>
      </c>
      <c r="CE49" s="603"/>
      <c r="CF49" s="603"/>
      <c r="CG49" s="603"/>
      <c r="CH49" s="603"/>
      <c r="CI49" s="603"/>
      <c r="CJ49" s="603"/>
      <c r="CK49" s="603"/>
      <c r="CL49" s="603"/>
      <c r="CM49" s="603"/>
      <c r="CN49" s="603"/>
      <c r="CO49" s="603"/>
      <c r="CP49" s="603"/>
      <c r="CQ49" s="604"/>
      <c r="CR49" s="605">
        <v>4120947</v>
      </c>
      <c r="CS49" s="606"/>
      <c r="CT49" s="606"/>
      <c r="CU49" s="606"/>
      <c r="CV49" s="606"/>
      <c r="CW49" s="606"/>
      <c r="CX49" s="606"/>
      <c r="CY49" s="607"/>
      <c r="CZ49" s="608">
        <v>100</v>
      </c>
      <c r="DA49" s="609"/>
      <c r="DB49" s="609"/>
      <c r="DC49" s="610"/>
      <c r="DD49" s="611">
        <v>3107950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v8mnZUI5AjIPfuRdlCKAsNIfr71fYrWF8ugsBNVoNE8JtTjDCl0cYMmXZvzXOl6A2LAUSWpwDiAeA+5kV+XcA==" saltValue="7GSuoJ+u2kkX9/sSR0Gm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374</v>
      </c>
      <c r="DK2" s="1092"/>
      <c r="DL2" s="1092"/>
      <c r="DM2" s="1092"/>
      <c r="DN2" s="1092"/>
      <c r="DO2" s="1093"/>
      <c r="DP2" s="224"/>
      <c r="DQ2" s="1091" t="s">
        <v>375</v>
      </c>
      <c r="DR2" s="1092"/>
      <c r="DS2" s="1092"/>
      <c r="DT2" s="1092"/>
      <c r="DU2" s="1092"/>
      <c r="DV2" s="1092"/>
      <c r="DW2" s="1092"/>
      <c r="DX2" s="1092"/>
      <c r="DY2" s="1092"/>
      <c r="DZ2" s="109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28"/>
      <c r="BA5" s="228"/>
      <c r="BB5" s="228"/>
      <c r="BC5" s="228"/>
      <c r="BD5" s="228"/>
      <c r="BE5" s="229"/>
      <c r="BF5" s="229"/>
      <c r="BG5" s="229"/>
      <c r="BH5" s="229"/>
      <c r="BI5" s="229"/>
      <c r="BJ5" s="229"/>
      <c r="BK5" s="229"/>
      <c r="BL5" s="229"/>
      <c r="BM5" s="229"/>
      <c r="BN5" s="229"/>
      <c r="BO5" s="229"/>
      <c r="BP5" s="229"/>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2">
      <c r="A7" s="232">
        <v>1</v>
      </c>
      <c r="B7" s="1047" t="s">
        <v>395</v>
      </c>
      <c r="C7" s="1048"/>
      <c r="D7" s="1048"/>
      <c r="E7" s="1048"/>
      <c r="F7" s="1048"/>
      <c r="G7" s="1048"/>
      <c r="H7" s="1048"/>
      <c r="I7" s="1048"/>
      <c r="J7" s="1048"/>
      <c r="K7" s="1048"/>
      <c r="L7" s="1048"/>
      <c r="M7" s="1048"/>
      <c r="N7" s="1048"/>
      <c r="O7" s="1048"/>
      <c r="P7" s="1049"/>
      <c r="Q7" s="1102">
        <v>4279</v>
      </c>
      <c r="R7" s="1103"/>
      <c r="S7" s="1103"/>
      <c r="T7" s="1103"/>
      <c r="U7" s="1103"/>
      <c r="V7" s="1103">
        <v>4103</v>
      </c>
      <c r="W7" s="1103"/>
      <c r="X7" s="1103"/>
      <c r="Y7" s="1103"/>
      <c r="Z7" s="1103"/>
      <c r="AA7" s="1103">
        <v>176</v>
      </c>
      <c r="AB7" s="1103"/>
      <c r="AC7" s="1103"/>
      <c r="AD7" s="1103"/>
      <c r="AE7" s="1104"/>
      <c r="AF7" s="1105">
        <v>176</v>
      </c>
      <c r="AG7" s="1106"/>
      <c r="AH7" s="1106"/>
      <c r="AI7" s="1106"/>
      <c r="AJ7" s="1107"/>
      <c r="AK7" s="1108">
        <v>26</v>
      </c>
      <c r="AL7" s="1109"/>
      <c r="AM7" s="1109"/>
      <c r="AN7" s="1109"/>
      <c r="AO7" s="1109"/>
      <c r="AP7" s="1109">
        <v>3263</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t="s">
        <v>602</v>
      </c>
      <c r="BT7" s="1100"/>
      <c r="BU7" s="1100"/>
      <c r="BV7" s="1100"/>
      <c r="BW7" s="1100"/>
      <c r="BX7" s="1100"/>
      <c r="BY7" s="1100"/>
      <c r="BZ7" s="1100"/>
      <c r="CA7" s="1100"/>
      <c r="CB7" s="1100"/>
      <c r="CC7" s="1100"/>
      <c r="CD7" s="1100"/>
      <c r="CE7" s="1100"/>
      <c r="CF7" s="1100"/>
      <c r="CG7" s="1112"/>
      <c r="CH7" s="1096">
        <v>0</v>
      </c>
      <c r="CI7" s="1097"/>
      <c r="CJ7" s="1097"/>
      <c r="CK7" s="1097"/>
      <c r="CL7" s="1098"/>
      <c r="CM7" s="1096">
        <v>1866</v>
      </c>
      <c r="CN7" s="1097"/>
      <c r="CO7" s="1097"/>
      <c r="CP7" s="1097"/>
      <c r="CQ7" s="1098"/>
      <c r="CR7" s="1096">
        <v>9</v>
      </c>
      <c r="CS7" s="1097"/>
      <c r="CT7" s="1097"/>
      <c r="CU7" s="1097"/>
      <c r="CV7" s="1098"/>
      <c r="CW7" s="1096">
        <v>2</v>
      </c>
      <c r="CX7" s="1097"/>
      <c r="CY7" s="1097"/>
      <c r="CZ7" s="1097"/>
      <c r="DA7" s="1098"/>
      <c r="DB7" s="1096" t="s">
        <v>604</v>
      </c>
      <c r="DC7" s="1097"/>
      <c r="DD7" s="1097"/>
      <c r="DE7" s="1097"/>
      <c r="DF7" s="1098"/>
      <c r="DG7" s="1096" t="s">
        <v>604</v>
      </c>
      <c r="DH7" s="1097"/>
      <c r="DI7" s="1097"/>
      <c r="DJ7" s="1097"/>
      <c r="DK7" s="1098"/>
      <c r="DL7" s="1096" t="s">
        <v>604</v>
      </c>
      <c r="DM7" s="1097"/>
      <c r="DN7" s="1097"/>
      <c r="DO7" s="1097"/>
      <c r="DP7" s="1098"/>
      <c r="DQ7" s="1096" t="s">
        <v>604</v>
      </c>
      <c r="DR7" s="1097"/>
      <c r="DS7" s="1097"/>
      <c r="DT7" s="1097"/>
      <c r="DU7" s="1098"/>
      <c r="DV7" s="1099"/>
      <c r="DW7" s="1100"/>
      <c r="DX7" s="1100"/>
      <c r="DY7" s="1100"/>
      <c r="DZ7" s="1101"/>
      <c r="EA7" s="230"/>
    </row>
    <row r="8" spans="1:131" s="231" customFormat="1" ht="26.25" customHeight="1" x14ac:dyDescent="0.2">
      <c r="A8" s="234">
        <v>2</v>
      </c>
      <c r="B8" s="1030" t="s">
        <v>396</v>
      </c>
      <c r="C8" s="1031"/>
      <c r="D8" s="1031"/>
      <c r="E8" s="1031"/>
      <c r="F8" s="1031"/>
      <c r="G8" s="1031"/>
      <c r="H8" s="1031"/>
      <c r="I8" s="1031"/>
      <c r="J8" s="1031"/>
      <c r="K8" s="1031"/>
      <c r="L8" s="1031"/>
      <c r="M8" s="1031"/>
      <c r="N8" s="1031"/>
      <c r="O8" s="1031"/>
      <c r="P8" s="1032"/>
      <c r="Q8" s="1038">
        <v>24</v>
      </c>
      <c r="R8" s="1039"/>
      <c r="S8" s="1039"/>
      <c r="T8" s="1039"/>
      <c r="U8" s="1039"/>
      <c r="V8" s="1039">
        <v>18</v>
      </c>
      <c r="W8" s="1039"/>
      <c r="X8" s="1039"/>
      <c r="Y8" s="1039"/>
      <c r="Z8" s="1039"/>
      <c r="AA8" s="1039">
        <v>6</v>
      </c>
      <c r="AB8" s="1039"/>
      <c r="AC8" s="1039"/>
      <c r="AD8" s="1039"/>
      <c r="AE8" s="1040"/>
      <c r="AF8" s="1035">
        <v>6</v>
      </c>
      <c r="AG8" s="1036"/>
      <c r="AH8" s="1036"/>
      <c r="AI8" s="1036"/>
      <c r="AJ8" s="1037"/>
      <c r="AK8" s="1080" t="s">
        <v>596</v>
      </c>
      <c r="AL8" s="1081"/>
      <c r="AM8" s="1081"/>
      <c r="AN8" s="1081"/>
      <c r="AO8" s="1081"/>
      <c r="AP8" s="1081" t="s">
        <v>596</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603</v>
      </c>
      <c r="BT8" s="993"/>
      <c r="BU8" s="993"/>
      <c r="BV8" s="993"/>
      <c r="BW8" s="993"/>
      <c r="BX8" s="993"/>
      <c r="BY8" s="993"/>
      <c r="BZ8" s="993"/>
      <c r="CA8" s="993"/>
      <c r="CB8" s="993"/>
      <c r="CC8" s="993"/>
      <c r="CD8" s="993"/>
      <c r="CE8" s="993"/>
      <c r="CF8" s="993"/>
      <c r="CG8" s="1014"/>
      <c r="CH8" s="989">
        <v>-18</v>
      </c>
      <c r="CI8" s="990"/>
      <c r="CJ8" s="990"/>
      <c r="CK8" s="990"/>
      <c r="CL8" s="991"/>
      <c r="CM8" s="989">
        <v>815</v>
      </c>
      <c r="CN8" s="990"/>
      <c r="CO8" s="990"/>
      <c r="CP8" s="990"/>
      <c r="CQ8" s="991"/>
      <c r="CR8" s="989" t="s">
        <v>596</v>
      </c>
      <c r="CS8" s="990"/>
      <c r="CT8" s="990"/>
      <c r="CU8" s="990"/>
      <c r="CV8" s="991"/>
      <c r="CW8" s="989" t="s">
        <v>596</v>
      </c>
      <c r="CX8" s="990"/>
      <c r="CY8" s="990"/>
      <c r="CZ8" s="990"/>
      <c r="DA8" s="991"/>
      <c r="DB8" s="989" t="s">
        <v>604</v>
      </c>
      <c r="DC8" s="990"/>
      <c r="DD8" s="990"/>
      <c r="DE8" s="990"/>
      <c r="DF8" s="991"/>
      <c r="DG8" s="989" t="s">
        <v>604</v>
      </c>
      <c r="DH8" s="990"/>
      <c r="DI8" s="990"/>
      <c r="DJ8" s="990"/>
      <c r="DK8" s="991"/>
      <c r="DL8" s="989" t="s">
        <v>604</v>
      </c>
      <c r="DM8" s="990"/>
      <c r="DN8" s="990"/>
      <c r="DO8" s="990"/>
      <c r="DP8" s="991"/>
      <c r="DQ8" s="989" t="s">
        <v>604</v>
      </c>
      <c r="DR8" s="990"/>
      <c r="DS8" s="990"/>
      <c r="DT8" s="990"/>
      <c r="DU8" s="991"/>
      <c r="DV8" s="992"/>
      <c r="DW8" s="993"/>
      <c r="DX8" s="993"/>
      <c r="DY8" s="993"/>
      <c r="DZ8" s="994"/>
      <c r="EA8" s="230"/>
    </row>
    <row r="9" spans="1:131" s="231" customFormat="1" ht="26.25" customHeight="1" x14ac:dyDescent="0.2">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2">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398</v>
      </c>
      <c r="B23" s="937" t="s">
        <v>399</v>
      </c>
      <c r="C23" s="938"/>
      <c r="D23" s="938"/>
      <c r="E23" s="938"/>
      <c r="F23" s="938"/>
      <c r="G23" s="938"/>
      <c r="H23" s="938"/>
      <c r="I23" s="938"/>
      <c r="J23" s="938"/>
      <c r="K23" s="938"/>
      <c r="L23" s="938"/>
      <c r="M23" s="938"/>
      <c r="N23" s="938"/>
      <c r="O23" s="938"/>
      <c r="P23" s="948"/>
      <c r="Q23" s="1067">
        <v>4303</v>
      </c>
      <c r="R23" s="1061"/>
      <c r="S23" s="1061"/>
      <c r="T23" s="1061"/>
      <c r="U23" s="1061"/>
      <c r="V23" s="1061">
        <v>4121</v>
      </c>
      <c r="W23" s="1061"/>
      <c r="X23" s="1061"/>
      <c r="Y23" s="1061"/>
      <c r="Z23" s="1061"/>
      <c r="AA23" s="1061">
        <v>182</v>
      </c>
      <c r="AB23" s="1061"/>
      <c r="AC23" s="1061"/>
      <c r="AD23" s="1061"/>
      <c r="AE23" s="1068"/>
      <c r="AF23" s="1069">
        <v>182</v>
      </c>
      <c r="AG23" s="1061"/>
      <c r="AH23" s="1061"/>
      <c r="AI23" s="1061"/>
      <c r="AJ23" s="1070"/>
      <c r="AK23" s="1071"/>
      <c r="AL23" s="1072"/>
      <c r="AM23" s="1072"/>
      <c r="AN23" s="1072"/>
      <c r="AO23" s="1072"/>
      <c r="AP23" s="1061">
        <v>3263</v>
      </c>
      <c r="AQ23" s="1061"/>
      <c r="AR23" s="1061"/>
      <c r="AS23" s="1061"/>
      <c r="AT23" s="1061"/>
      <c r="AU23" s="1062"/>
      <c r="AV23" s="1062"/>
      <c r="AW23" s="1062"/>
      <c r="AX23" s="1062"/>
      <c r="AY23" s="1063"/>
      <c r="AZ23" s="1064" t="s">
        <v>400</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385</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411</v>
      </c>
      <c r="C28" s="1048"/>
      <c r="D28" s="1048"/>
      <c r="E28" s="1048"/>
      <c r="F28" s="1048"/>
      <c r="G28" s="1048"/>
      <c r="H28" s="1048"/>
      <c r="I28" s="1048"/>
      <c r="J28" s="1048"/>
      <c r="K28" s="1048"/>
      <c r="L28" s="1048"/>
      <c r="M28" s="1048"/>
      <c r="N28" s="1048"/>
      <c r="O28" s="1048"/>
      <c r="P28" s="1049"/>
      <c r="Q28" s="1050">
        <v>1064</v>
      </c>
      <c r="R28" s="1051"/>
      <c r="S28" s="1051"/>
      <c r="T28" s="1051"/>
      <c r="U28" s="1051"/>
      <c r="V28" s="1051">
        <v>1043</v>
      </c>
      <c r="W28" s="1051"/>
      <c r="X28" s="1051"/>
      <c r="Y28" s="1051"/>
      <c r="Z28" s="1051"/>
      <c r="AA28" s="1051">
        <v>20</v>
      </c>
      <c r="AB28" s="1051"/>
      <c r="AC28" s="1051"/>
      <c r="AD28" s="1051"/>
      <c r="AE28" s="1052"/>
      <c r="AF28" s="1053">
        <v>20</v>
      </c>
      <c r="AG28" s="1051"/>
      <c r="AH28" s="1051"/>
      <c r="AI28" s="1051"/>
      <c r="AJ28" s="1054"/>
      <c r="AK28" s="1042">
        <v>87</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412</v>
      </c>
      <c r="C29" s="1031"/>
      <c r="D29" s="1031"/>
      <c r="E29" s="1031"/>
      <c r="F29" s="1031"/>
      <c r="G29" s="1031"/>
      <c r="H29" s="1031"/>
      <c r="I29" s="1031"/>
      <c r="J29" s="1031"/>
      <c r="K29" s="1031"/>
      <c r="L29" s="1031"/>
      <c r="M29" s="1031"/>
      <c r="N29" s="1031"/>
      <c r="O29" s="1031"/>
      <c r="P29" s="1032"/>
      <c r="Q29" s="1038">
        <v>95</v>
      </c>
      <c r="R29" s="1039"/>
      <c r="S29" s="1039"/>
      <c r="T29" s="1039"/>
      <c r="U29" s="1039"/>
      <c r="V29" s="1039">
        <v>94</v>
      </c>
      <c r="W29" s="1039"/>
      <c r="X29" s="1039"/>
      <c r="Y29" s="1039"/>
      <c r="Z29" s="1039"/>
      <c r="AA29" s="1039">
        <v>1</v>
      </c>
      <c r="AB29" s="1039"/>
      <c r="AC29" s="1039"/>
      <c r="AD29" s="1039"/>
      <c r="AE29" s="1040"/>
      <c r="AF29" s="1035">
        <v>1</v>
      </c>
      <c r="AG29" s="1036"/>
      <c r="AH29" s="1036"/>
      <c r="AI29" s="1036"/>
      <c r="AJ29" s="1037"/>
      <c r="AK29" s="980">
        <v>74</v>
      </c>
      <c r="AL29" s="971"/>
      <c r="AM29" s="971"/>
      <c r="AN29" s="971"/>
      <c r="AO29" s="971"/>
      <c r="AP29" s="971">
        <v>149</v>
      </c>
      <c r="AQ29" s="971"/>
      <c r="AR29" s="971"/>
      <c r="AS29" s="971"/>
      <c r="AT29" s="971"/>
      <c r="AU29" s="971">
        <v>149</v>
      </c>
      <c r="AV29" s="971"/>
      <c r="AW29" s="971"/>
      <c r="AX29" s="971"/>
      <c r="AY29" s="971"/>
      <c r="AZ29" s="1041"/>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413</v>
      </c>
      <c r="C30" s="1031"/>
      <c r="D30" s="1031"/>
      <c r="E30" s="1031"/>
      <c r="F30" s="1031"/>
      <c r="G30" s="1031"/>
      <c r="H30" s="1031"/>
      <c r="I30" s="1031"/>
      <c r="J30" s="1031"/>
      <c r="K30" s="1031"/>
      <c r="L30" s="1031"/>
      <c r="M30" s="1031"/>
      <c r="N30" s="1031"/>
      <c r="O30" s="1031"/>
      <c r="P30" s="1032"/>
      <c r="Q30" s="1038">
        <v>977</v>
      </c>
      <c r="R30" s="1039"/>
      <c r="S30" s="1039"/>
      <c r="T30" s="1039"/>
      <c r="U30" s="1039"/>
      <c r="V30" s="1039">
        <v>946</v>
      </c>
      <c r="W30" s="1039"/>
      <c r="X30" s="1039"/>
      <c r="Y30" s="1039"/>
      <c r="Z30" s="1039"/>
      <c r="AA30" s="1039">
        <v>32</v>
      </c>
      <c r="AB30" s="1039"/>
      <c r="AC30" s="1039"/>
      <c r="AD30" s="1039"/>
      <c r="AE30" s="1040"/>
      <c r="AF30" s="1035">
        <v>32</v>
      </c>
      <c r="AG30" s="1036"/>
      <c r="AH30" s="1036"/>
      <c r="AI30" s="1036"/>
      <c r="AJ30" s="1037"/>
      <c r="AK30" s="980">
        <v>157</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414</v>
      </c>
      <c r="C31" s="1031"/>
      <c r="D31" s="1031"/>
      <c r="E31" s="1031"/>
      <c r="F31" s="1031"/>
      <c r="G31" s="1031"/>
      <c r="H31" s="1031"/>
      <c r="I31" s="1031"/>
      <c r="J31" s="1031"/>
      <c r="K31" s="1031"/>
      <c r="L31" s="1031"/>
      <c r="M31" s="1031"/>
      <c r="N31" s="1031"/>
      <c r="O31" s="1031"/>
      <c r="P31" s="1032"/>
      <c r="Q31" s="1038">
        <v>6</v>
      </c>
      <c r="R31" s="1039"/>
      <c r="S31" s="1039"/>
      <c r="T31" s="1039"/>
      <c r="U31" s="1039"/>
      <c r="V31" s="1039">
        <v>3</v>
      </c>
      <c r="W31" s="1039"/>
      <c r="X31" s="1039"/>
      <c r="Y31" s="1039"/>
      <c r="Z31" s="1039"/>
      <c r="AA31" s="1039">
        <v>3</v>
      </c>
      <c r="AB31" s="1039"/>
      <c r="AC31" s="1039"/>
      <c r="AD31" s="1039"/>
      <c r="AE31" s="1040"/>
      <c r="AF31" s="1035">
        <v>3</v>
      </c>
      <c r="AG31" s="1036"/>
      <c r="AH31" s="1036"/>
      <c r="AI31" s="1036"/>
      <c r="AJ31" s="1037"/>
      <c r="AK31" s="980" t="s">
        <v>596</v>
      </c>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415</v>
      </c>
      <c r="C32" s="1031"/>
      <c r="D32" s="1031"/>
      <c r="E32" s="1031"/>
      <c r="F32" s="1031"/>
      <c r="G32" s="1031"/>
      <c r="H32" s="1031"/>
      <c r="I32" s="1031"/>
      <c r="J32" s="1031"/>
      <c r="K32" s="1031"/>
      <c r="L32" s="1031"/>
      <c r="M32" s="1031"/>
      <c r="N32" s="1031"/>
      <c r="O32" s="1031"/>
      <c r="P32" s="1032"/>
      <c r="Q32" s="1038">
        <v>150</v>
      </c>
      <c r="R32" s="1039"/>
      <c r="S32" s="1039"/>
      <c r="T32" s="1039"/>
      <c r="U32" s="1039"/>
      <c r="V32" s="1039">
        <v>146</v>
      </c>
      <c r="W32" s="1039"/>
      <c r="X32" s="1039"/>
      <c r="Y32" s="1039"/>
      <c r="Z32" s="1039"/>
      <c r="AA32" s="1039">
        <v>4</v>
      </c>
      <c r="AB32" s="1039"/>
      <c r="AC32" s="1039"/>
      <c r="AD32" s="1039"/>
      <c r="AE32" s="1040"/>
      <c r="AF32" s="1035">
        <v>4</v>
      </c>
      <c r="AG32" s="1036"/>
      <c r="AH32" s="1036"/>
      <c r="AI32" s="1036"/>
      <c r="AJ32" s="1037"/>
      <c r="AK32" s="980">
        <v>28</v>
      </c>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t="s">
        <v>416</v>
      </c>
      <c r="C33" s="1031"/>
      <c r="D33" s="1031"/>
      <c r="E33" s="1031"/>
      <c r="F33" s="1031"/>
      <c r="G33" s="1031"/>
      <c r="H33" s="1031"/>
      <c r="I33" s="1031"/>
      <c r="J33" s="1031"/>
      <c r="K33" s="1031"/>
      <c r="L33" s="1031"/>
      <c r="M33" s="1031"/>
      <c r="N33" s="1031"/>
      <c r="O33" s="1031"/>
      <c r="P33" s="1032"/>
      <c r="Q33" s="1038">
        <v>205</v>
      </c>
      <c r="R33" s="1039"/>
      <c r="S33" s="1039"/>
      <c r="T33" s="1039"/>
      <c r="U33" s="1039"/>
      <c r="V33" s="1039">
        <v>224</v>
      </c>
      <c r="W33" s="1039"/>
      <c r="X33" s="1039"/>
      <c r="Y33" s="1039"/>
      <c r="Z33" s="1039"/>
      <c r="AA33" s="1039">
        <v>-19</v>
      </c>
      <c r="AB33" s="1039"/>
      <c r="AC33" s="1039"/>
      <c r="AD33" s="1039"/>
      <c r="AE33" s="1040"/>
      <c r="AF33" s="1035">
        <v>74</v>
      </c>
      <c r="AG33" s="1036"/>
      <c r="AH33" s="1036"/>
      <c r="AI33" s="1036"/>
      <c r="AJ33" s="1037"/>
      <c r="AK33" s="980" t="s">
        <v>596</v>
      </c>
      <c r="AL33" s="971"/>
      <c r="AM33" s="971"/>
      <c r="AN33" s="971"/>
      <c r="AO33" s="971"/>
      <c r="AP33" s="971">
        <v>589</v>
      </c>
      <c r="AQ33" s="971"/>
      <c r="AR33" s="971"/>
      <c r="AS33" s="971"/>
      <c r="AT33" s="971"/>
      <c r="AU33" s="971">
        <v>5</v>
      </c>
      <c r="AV33" s="971"/>
      <c r="AW33" s="971"/>
      <c r="AX33" s="971"/>
      <c r="AY33" s="971"/>
      <c r="AZ33" s="1041"/>
      <c r="BA33" s="1041"/>
      <c r="BB33" s="1041"/>
      <c r="BC33" s="1041"/>
      <c r="BD33" s="1041"/>
      <c r="BE33" s="972" t="s">
        <v>417</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2">
      <c r="A34" s="238">
        <v>7</v>
      </c>
      <c r="B34" s="1030" t="s">
        <v>418</v>
      </c>
      <c r="C34" s="1031"/>
      <c r="D34" s="1031"/>
      <c r="E34" s="1031"/>
      <c r="F34" s="1031"/>
      <c r="G34" s="1031"/>
      <c r="H34" s="1031"/>
      <c r="I34" s="1031"/>
      <c r="J34" s="1031"/>
      <c r="K34" s="1031"/>
      <c r="L34" s="1031"/>
      <c r="M34" s="1031"/>
      <c r="N34" s="1031"/>
      <c r="O34" s="1031"/>
      <c r="P34" s="1032"/>
      <c r="Q34" s="1038">
        <v>299</v>
      </c>
      <c r="R34" s="1039"/>
      <c r="S34" s="1039"/>
      <c r="T34" s="1039"/>
      <c r="U34" s="1039"/>
      <c r="V34" s="1039">
        <v>296</v>
      </c>
      <c r="W34" s="1039"/>
      <c r="X34" s="1039"/>
      <c r="Y34" s="1039"/>
      <c r="Z34" s="1039"/>
      <c r="AA34" s="1039">
        <v>3</v>
      </c>
      <c r="AB34" s="1039"/>
      <c r="AC34" s="1039"/>
      <c r="AD34" s="1039"/>
      <c r="AE34" s="1040"/>
      <c r="AF34" s="1035">
        <v>3</v>
      </c>
      <c r="AG34" s="1036"/>
      <c r="AH34" s="1036"/>
      <c r="AI34" s="1036"/>
      <c r="AJ34" s="1037"/>
      <c r="AK34" s="980">
        <v>100</v>
      </c>
      <c r="AL34" s="971"/>
      <c r="AM34" s="971"/>
      <c r="AN34" s="971"/>
      <c r="AO34" s="971"/>
      <c r="AP34" s="971">
        <v>1557</v>
      </c>
      <c r="AQ34" s="971"/>
      <c r="AR34" s="971"/>
      <c r="AS34" s="971"/>
      <c r="AT34" s="971"/>
      <c r="AU34" s="971">
        <v>1344</v>
      </c>
      <c r="AV34" s="971"/>
      <c r="AW34" s="971"/>
      <c r="AX34" s="971"/>
      <c r="AY34" s="971"/>
      <c r="AZ34" s="1041"/>
      <c r="BA34" s="1041"/>
      <c r="BB34" s="1041"/>
      <c r="BC34" s="1041"/>
      <c r="BD34" s="1041"/>
      <c r="BE34" s="972" t="s">
        <v>419</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398</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137</v>
      </c>
      <c r="AG63" s="959"/>
      <c r="AH63" s="959"/>
      <c r="AI63" s="959"/>
      <c r="AJ63" s="1022"/>
      <c r="AK63" s="1023"/>
      <c r="AL63" s="963"/>
      <c r="AM63" s="963"/>
      <c r="AN63" s="963"/>
      <c r="AO63" s="963"/>
      <c r="AP63" s="959">
        <v>2295</v>
      </c>
      <c r="AQ63" s="959"/>
      <c r="AR63" s="959"/>
      <c r="AS63" s="959"/>
      <c r="AT63" s="959"/>
      <c r="AU63" s="959">
        <v>1498</v>
      </c>
      <c r="AV63" s="959"/>
      <c r="AW63" s="959"/>
      <c r="AX63" s="959"/>
      <c r="AY63" s="959"/>
      <c r="AZ63" s="1017"/>
      <c r="BA63" s="1017"/>
      <c r="BB63" s="1017"/>
      <c r="BC63" s="1017"/>
      <c r="BD63" s="1017"/>
      <c r="BE63" s="960"/>
      <c r="BF63" s="960"/>
      <c r="BG63" s="960"/>
      <c r="BH63" s="960"/>
      <c r="BI63" s="961"/>
      <c r="BJ63" s="1018" t="s">
        <v>140</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407</v>
      </c>
      <c r="AL66" s="996"/>
      <c r="AM66" s="996"/>
      <c r="AN66" s="996"/>
      <c r="AO66" s="997"/>
      <c r="AP66" s="1001" t="s">
        <v>428</v>
      </c>
      <c r="AQ66" s="1002"/>
      <c r="AR66" s="1002"/>
      <c r="AS66" s="1002"/>
      <c r="AT66" s="1003"/>
      <c r="AU66" s="1001" t="s">
        <v>429</v>
      </c>
      <c r="AV66" s="1002"/>
      <c r="AW66" s="1002"/>
      <c r="AX66" s="1002"/>
      <c r="AY66" s="1003"/>
      <c r="AZ66" s="1001" t="s">
        <v>385</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597</v>
      </c>
      <c r="C68" s="986"/>
      <c r="D68" s="986"/>
      <c r="E68" s="986"/>
      <c r="F68" s="986"/>
      <c r="G68" s="986"/>
      <c r="H68" s="986"/>
      <c r="I68" s="986"/>
      <c r="J68" s="986"/>
      <c r="K68" s="986"/>
      <c r="L68" s="986"/>
      <c r="M68" s="986"/>
      <c r="N68" s="986"/>
      <c r="O68" s="986"/>
      <c r="P68" s="987"/>
      <c r="Q68" s="988">
        <v>1201</v>
      </c>
      <c r="R68" s="982"/>
      <c r="S68" s="982"/>
      <c r="T68" s="982"/>
      <c r="U68" s="982"/>
      <c r="V68" s="982">
        <v>1165</v>
      </c>
      <c r="W68" s="982"/>
      <c r="X68" s="982"/>
      <c r="Y68" s="982"/>
      <c r="Z68" s="982"/>
      <c r="AA68" s="982">
        <v>36</v>
      </c>
      <c r="AB68" s="982"/>
      <c r="AC68" s="982"/>
      <c r="AD68" s="982"/>
      <c r="AE68" s="982"/>
      <c r="AF68" s="982">
        <v>21</v>
      </c>
      <c r="AG68" s="982"/>
      <c r="AH68" s="982"/>
      <c r="AI68" s="982"/>
      <c r="AJ68" s="982"/>
      <c r="AK68" s="982">
        <v>40</v>
      </c>
      <c r="AL68" s="982"/>
      <c r="AM68" s="982"/>
      <c r="AN68" s="982"/>
      <c r="AO68" s="982"/>
      <c r="AP68" s="982">
        <v>4837</v>
      </c>
      <c r="AQ68" s="982"/>
      <c r="AR68" s="982"/>
      <c r="AS68" s="982"/>
      <c r="AT68" s="982"/>
      <c r="AU68" s="982">
        <v>690</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598</v>
      </c>
      <c r="C69" s="975"/>
      <c r="D69" s="975"/>
      <c r="E69" s="975"/>
      <c r="F69" s="975"/>
      <c r="G69" s="975"/>
      <c r="H69" s="975"/>
      <c r="I69" s="975"/>
      <c r="J69" s="975"/>
      <c r="K69" s="975"/>
      <c r="L69" s="975"/>
      <c r="M69" s="975"/>
      <c r="N69" s="975"/>
      <c r="O69" s="975"/>
      <c r="P69" s="976"/>
      <c r="Q69" s="977">
        <v>3303</v>
      </c>
      <c r="R69" s="971"/>
      <c r="S69" s="971"/>
      <c r="T69" s="971"/>
      <c r="U69" s="971"/>
      <c r="V69" s="971">
        <v>3104</v>
      </c>
      <c r="W69" s="971"/>
      <c r="X69" s="971"/>
      <c r="Y69" s="971"/>
      <c r="Z69" s="971"/>
      <c r="AA69" s="971">
        <v>199</v>
      </c>
      <c r="AB69" s="971"/>
      <c r="AC69" s="971"/>
      <c r="AD69" s="971"/>
      <c r="AE69" s="971"/>
      <c r="AF69" s="971">
        <v>199</v>
      </c>
      <c r="AG69" s="971"/>
      <c r="AH69" s="971"/>
      <c r="AI69" s="971"/>
      <c r="AJ69" s="971"/>
      <c r="AK69" s="971" t="s">
        <v>596</v>
      </c>
      <c r="AL69" s="971"/>
      <c r="AM69" s="971"/>
      <c r="AN69" s="971"/>
      <c r="AO69" s="971"/>
      <c r="AP69" s="971" t="s">
        <v>596</v>
      </c>
      <c r="AQ69" s="971"/>
      <c r="AR69" s="971"/>
      <c r="AS69" s="971"/>
      <c r="AT69" s="971"/>
      <c r="AU69" s="971" t="s">
        <v>596</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t="s">
        <v>599</v>
      </c>
      <c r="C70" s="975"/>
      <c r="D70" s="975"/>
      <c r="E70" s="975"/>
      <c r="F70" s="975"/>
      <c r="G70" s="975"/>
      <c r="H70" s="975"/>
      <c r="I70" s="975"/>
      <c r="J70" s="975"/>
      <c r="K70" s="975"/>
      <c r="L70" s="975"/>
      <c r="M70" s="975"/>
      <c r="N70" s="975"/>
      <c r="O70" s="975"/>
      <c r="P70" s="976"/>
      <c r="Q70" s="977">
        <v>4957</v>
      </c>
      <c r="R70" s="971"/>
      <c r="S70" s="971"/>
      <c r="T70" s="971"/>
      <c r="U70" s="971"/>
      <c r="V70" s="971">
        <v>4411</v>
      </c>
      <c r="W70" s="971"/>
      <c r="X70" s="971"/>
      <c r="Y70" s="971"/>
      <c r="Z70" s="971"/>
      <c r="AA70" s="971">
        <v>546</v>
      </c>
      <c r="AB70" s="971"/>
      <c r="AC70" s="971"/>
      <c r="AD70" s="971"/>
      <c r="AE70" s="971"/>
      <c r="AF70" s="971">
        <v>546</v>
      </c>
      <c r="AG70" s="971"/>
      <c r="AH70" s="971"/>
      <c r="AI70" s="971"/>
      <c r="AJ70" s="971"/>
      <c r="AK70" s="971">
        <v>543</v>
      </c>
      <c r="AL70" s="971"/>
      <c r="AM70" s="971"/>
      <c r="AN70" s="971"/>
      <c r="AO70" s="971"/>
      <c r="AP70" s="971" t="s">
        <v>596</v>
      </c>
      <c r="AQ70" s="971"/>
      <c r="AR70" s="971"/>
      <c r="AS70" s="971"/>
      <c r="AT70" s="971"/>
      <c r="AU70" s="971" t="s">
        <v>596</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2">
      <c r="A71" s="234">
        <v>4</v>
      </c>
      <c r="B71" s="974" t="s">
        <v>600</v>
      </c>
      <c r="C71" s="975"/>
      <c r="D71" s="975"/>
      <c r="E71" s="975"/>
      <c r="F71" s="975"/>
      <c r="G71" s="975"/>
      <c r="H71" s="975"/>
      <c r="I71" s="975"/>
      <c r="J71" s="975"/>
      <c r="K71" s="975"/>
      <c r="L71" s="975"/>
      <c r="M71" s="975"/>
      <c r="N71" s="975"/>
      <c r="O71" s="975"/>
      <c r="P71" s="976"/>
      <c r="Q71" s="977">
        <v>1038597</v>
      </c>
      <c r="R71" s="971"/>
      <c r="S71" s="971"/>
      <c r="T71" s="971"/>
      <c r="U71" s="971"/>
      <c r="V71" s="971">
        <v>1027785</v>
      </c>
      <c r="W71" s="971"/>
      <c r="X71" s="971"/>
      <c r="Y71" s="971"/>
      <c r="Z71" s="971"/>
      <c r="AA71" s="971">
        <v>10811</v>
      </c>
      <c r="AB71" s="971"/>
      <c r="AC71" s="971"/>
      <c r="AD71" s="971"/>
      <c r="AE71" s="971"/>
      <c r="AF71" s="971">
        <v>10811</v>
      </c>
      <c r="AG71" s="971"/>
      <c r="AH71" s="971"/>
      <c r="AI71" s="971"/>
      <c r="AJ71" s="971"/>
      <c r="AK71" s="971">
        <v>7967</v>
      </c>
      <c r="AL71" s="971"/>
      <c r="AM71" s="971"/>
      <c r="AN71" s="971"/>
      <c r="AO71" s="971"/>
      <c r="AP71" s="971" t="s">
        <v>596</v>
      </c>
      <c r="AQ71" s="971"/>
      <c r="AR71" s="971"/>
      <c r="AS71" s="971"/>
      <c r="AT71" s="971"/>
      <c r="AU71" s="971" t="s">
        <v>596</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2">
      <c r="A72" s="234">
        <v>5</v>
      </c>
      <c r="B72" s="974" t="s">
        <v>601</v>
      </c>
      <c r="C72" s="975"/>
      <c r="D72" s="975"/>
      <c r="E72" s="975"/>
      <c r="F72" s="975"/>
      <c r="G72" s="975"/>
      <c r="H72" s="975"/>
      <c r="I72" s="975"/>
      <c r="J72" s="975"/>
      <c r="K72" s="975"/>
      <c r="L72" s="975"/>
      <c r="M72" s="975"/>
      <c r="N72" s="975"/>
      <c r="O72" s="975"/>
      <c r="P72" s="976"/>
      <c r="Q72" s="977">
        <v>1142</v>
      </c>
      <c r="R72" s="971"/>
      <c r="S72" s="971"/>
      <c r="T72" s="971"/>
      <c r="U72" s="971"/>
      <c r="V72" s="971">
        <v>1103</v>
      </c>
      <c r="W72" s="971"/>
      <c r="X72" s="971"/>
      <c r="Y72" s="971"/>
      <c r="Z72" s="971"/>
      <c r="AA72" s="971">
        <v>38</v>
      </c>
      <c r="AB72" s="971"/>
      <c r="AC72" s="971"/>
      <c r="AD72" s="971"/>
      <c r="AE72" s="971"/>
      <c r="AF72" s="971">
        <v>38</v>
      </c>
      <c r="AG72" s="971"/>
      <c r="AH72" s="971"/>
      <c r="AI72" s="971"/>
      <c r="AJ72" s="971"/>
      <c r="AK72" s="971" t="s">
        <v>596</v>
      </c>
      <c r="AL72" s="971"/>
      <c r="AM72" s="971"/>
      <c r="AN72" s="971"/>
      <c r="AO72" s="971"/>
      <c r="AP72" s="971" t="s">
        <v>596</v>
      </c>
      <c r="AQ72" s="971"/>
      <c r="AR72" s="971"/>
      <c r="AS72" s="971"/>
      <c r="AT72" s="971"/>
      <c r="AU72" s="971" t="s">
        <v>596</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398</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11615</v>
      </c>
      <c r="AG88" s="959"/>
      <c r="AH88" s="959"/>
      <c r="AI88" s="959"/>
      <c r="AJ88" s="959"/>
      <c r="AK88" s="963"/>
      <c r="AL88" s="963"/>
      <c r="AM88" s="963"/>
      <c r="AN88" s="963"/>
      <c r="AO88" s="963"/>
      <c r="AP88" s="959">
        <v>4837</v>
      </c>
      <c r="AQ88" s="959"/>
      <c r="AR88" s="959"/>
      <c r="AS88" s="959"/>
      <c r="AT88" s="959"/>
      <c r="AU88" s="959">
        <v>690</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398</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9</v>
      </c>
      <c r="CS102" s="953"/>
      <c r="CT102" s="953"/>
      <c r="CU102" s="953"/>
      <c r="CV102" s="954"/>
      <c r="CW102" s="952">
        <v>2</v>
      </c>
      <c r="CX102" s="953"/>
      <c r="CY102" s="953"/>
      <c r="CZ102" s="953"/>
      <c r="DA102" s="954"/>
      <c r="DB102" s="952" t="s">
        <v>604</v>
      </c>
      <c r="DC102" s="953"/>
      <c r="DD102" s="953"/>
      <c r="DE102" s="953"/>
      <c r="DF102" s="954"/>
      <c r="DG102" s="952" t="s">
        <v>604</v>
      </c>
      <c r="DH102" s="953"/>
      <c r="DI102" s="953"/>
      <c r="DJ102" s="953"/>
      <c r="DK102" s="954"/>
      <c r="DL102" s="952" t="s">
        <v>604</v>
      </c>
      <c r="DM102" s="953"/>
      <c r="DN102" s="953"/>
      <c r="DO102" s="953"/>
      <c r="DP102" s="954"/>
      <c r="DQ102" s="952" t="s">
        <v>604</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314</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314</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314</v>
      </c>
      <c r="DR109" s="896"/>
      <c r="DS109" s="896"/>
      <c r="DT109" s="896"/>
      <c r="DU109" s="897"/>
      <c r="DV109" s="898" t="s">
        <v>441</v>
      </c>
      <c r="DW109" s="896"/>
      <c r="DX109" s="896"/>
      <c r="DY109" s="896"/>
      <c r="DZ109" s="929"/>
    </row>
    <row r="110" spans="1:131" s="226"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360713</v>
      </c>
      <c r="AB110" s="889"/>
      <c r="AC110" s="889"/>
      <c r="AD110" s="889"/>
      <c r="AE110" s="890"/>
      <c r="AF110" s="891">
        <v>385443</v>
      </c>
      <c r="AG110" s="889"/>
      <c r="AH110" s="889"/>
      <c r="AI110" s="889"/>
      <c r="AJ110" s="890"/>
      <c r="AK110" s="891">
        <v>405608</v>
      </c>
      <c r="AL110" s="889"/>
      <c r="AM110" s="889"/>
      <c r="AN110" s="889"/>
      <c r="AO110" s="890"/>
      <c r="AP110" s="892">
        <v>18.899999999999999</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3500474</v>
      </c>
      <c r="BR110" s="842"/>
      <c r="BS110" s="842"/>
      <c r="BT110" s="842"/>
      <c r="BU110" s="842"/>
      <c r="BV110" s="842">
        <v>3464217</v>
      </c>
      <c r="BW110" s="842"/>
      <c r="BX110" s="842"/>
      <c r="BY110" s="842"/>
      <c r="BZ110" s="842"/>
      <c r="CA110" s="842">
        <v>3262652</v>
      </c>
      <c r="CB110" s="842"/>
      <c r="CC110" s="842"/>
      <c r="CD110" s="842"/>
      <c r="CE110" s="842"/>
      <c r="CF110" s="866">
        <v>151.9</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448</v>
      </c>
      <c r="DM110" s="842"/>
      <c r="DN110" s="842"/>
      <c r="DO110" s="842"/>
      <c r="DP110" s="842"/>
      <c r="DQ110" s="842" t="s">
        <v>449</v>
      </c>
      <c r="DR110" s="842"/>
      <c r="DS110" s="842"/>
      <c r="DT110" s="842"/>
      <c r="DU110" s="842"/>
      <c r="DV110" s="843" t="s">
        <v>450</v>
      </c>
      <c r="DW110" s="843"/>
      <c r="DX110" s="843"/>
      <c r="DY110" s="843"/>
      <c r="DZ110" s="844"/>
    </row>
    <row r="111" spans="1:131" s="226"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453</v>
      </c>
      <c r="AG111" s="919"/>
      <c r="AH111" s="919"/>
      <c r="AI111" s="919"/>
      <c r="AJ111" s="920"/>
      <c r="AK111" s="921" t="s">
        <v>454</v>
      </c>
      <c r="AL111" s="919"/>
      <c r="AM111" s="919"/>
      <c r="AN111" s="919"/>
      <c r="AO111" s="920"/>
      <c r="AP111" s="922" t="s">
        <v>453</v>
      </c>
      <c r="AQ111" s="923"/>
      <c r="AR111" s="923"/>
      <c r="AS111" s="923"/>
      <c r="AT111" s="924"/>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t="s">
        <v>448</v>
      </c>
      <c r="BR111" s="817"/>
      <c r="BS111" s="817"/>
      <c r="BT111" s="817"/>
      <c r="BU111" s="817"/>
      <c r="BV111" s="817" t="s">
        <v>454</v>
      </c>
      <c r="BW111" s="817"/>
      <c r="BX111" s="817"/>
      <c r="BY111" s="817"/>
      <c r="BZ111" s="817"/>
      <c r="CA111" s="817" t="s">
        <v>140</v>
      </c>
      <c r="CB111" s="817"/>
      <c r="CC111" s="817"/>
      <c r="CD111" s="817"/>
      <c r="CE111" s="817"/>
      <c r="CF111" s="875" t="s">
        <v>448</v>
      </c>
      <c r="CG111" s="876"/>
      <c r="CH111" s="876"/>
      <c r="CI111" s="876"/>
      <c r="CJ111" s="876"/>
      <c r="CK111" s="927"/>
      <c r="CL111" s="821"/>
      <c r="CM111" s="815" t="s">
        <v>456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448</v>
      </c>
      <c r="DH111" s="817"/>
      <c r="DI111" s="817"/>
      <c r="DJ111" s="817"/>
      <c r="DK111" s="817"/>
      <c r="DL111" s="817" t="s">
        <v>454</v>
      </c>
      <c r="DM111" s="817"/>
      <c r="DN111" s="817"/>
      <c r="DO111" s="817"/>
      <c r="DP111" s="817"/>
      <c r="DQ111" s="817" t="s">
        <v>447</v>
      </c>
      <c r="DR111" s="817"/>
      <c r="DS111" s="817"/>
      <c r="DT111" s="817"/>
      <c r="DU111" s="817"/>
      <c r="DV111" s="794" t="s">
        <v>450</v>
      </c>
      <c r="DW111" s="794"/>
      <c r="DX111" s="794"/>
      <c r="DY111" s="794"/>
      <c r="DZ111" s="795"/>
    </row>
    <row r="112" spans="1:131" s="226" customFormat="1" ht="26.25" customHeight="1" x14ac:dyDescent="0.2">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140</v>
      </c>
      <c r="AB112" s="780"/>
      <c r="AC112" s="780"/>
      <c r="AD112" s="780"/>
      <c r="AE112" s="781"/>
      <c r="AF112" s="782" t="s">
        <v>454</v>
      </c>
      <c r="AG112" s="780"/>
      <c r="AH112" s="780"/>
      <c r="AI112" s="780"/>
      <c r="AJ112" s="781"/>
      <c r="AK112" s="782" t="s">
        <v>459</v>
      </c>
      <c r="AL112" s="780"/>
      <c r="AM112" s="780"/>
      <c r="AN112" s="780"/>
      <c r="AO112" s="781"/>
      <c r="AP112" s="824" t="s">
        <v>452</v>
      </c>
      <c r="AQ112" s="825"/>
      <c r="AR112" s="825"/>
      <c r="AS112" s="825"/>
      <c r="AT112" s="826"/>
      <c r="AU112" s="932"/>
      <c r="AV112" s="933"/>
      <c r="AW112" s="933"/>
      <c r="AX112" s="933"/>
      <c r="AY112" s="933"/>
      <c r="AZ112" s="815" t="s">
        <v>460</v>
      </c>
      <c r="BA112" s="752"/>
      <c r="BB112" s="752"/>
      <c r="BC112" s="752"/>
      <c r="BD112" s="752"/>
      <c r="BE112" s="752"/>
      <c r="BF112" s="752"/>
      <c r="BG112" s="752"/>
      <c r="BH112" s="752"/>
      <c r="BI112" s="752"/>
      <c r="BJ112" s="752"/>
      <c r="BK112" s="752"/>
      <c r="BL112" s="752"/>
      <c r="BM112" s="752"/>
      <c r="BN112" s="752"/>
      <c r="BO112" s="752"/>
      <c r="BP112" s="753"/>
      <c r="BQ112" s="816">
        <v>1653735</v>
      </c>
      <c r="BR112" s="817"/>
      <c r="BS112" s="817"/>
      <c r="BT112" s="817"/>
      <c r="BU112" s="817"/>
      <c r="BV112" s="817">
        <v>1647793</v>
      </c>
      <c r="BW112" s="817"/>
      <c r="BX112" s="817"/>
      <c r="BY112" s="817"/>
      <c r="BZ112" s="817"/>
      <c r="CA112" s="817">
        <v>1498272</v>
      </c>
      <c r="CB112" s="817"/>
      <c r="CC112" s="817"/>
      <c r="CD112" s="817"/>
      <c r="CE112" s="817"/>
      <c r="CF112" s="875">
        <v>69.8</v>
      </c>
      <c r="CG112" s="876"/>
      <c r="CH112" s="876"/>
      <c r="CI112" s="876"/>
      <c r="CJ112" s="876"/>
      <c r="CK112" s="927"/>
      <c r="CL112" s="821"/>
      <c r="CM112" s="815" t="s">
        <v>461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454</v>
      </c>
      <c r="DM112" s="817"/>
      <c r="DN112" s="817"/>
      <c r="DO112" s="817"/>
      <c r="DP112" s="817"/>
      <c r="DQ112" s="817" t="s">
        <v>400</v>
      </c>
      <c r="DR112" s="817"/>
      <c r="DS112" s="817"/>
      <c r="DT112" s="817"/>
      <c r="DU112" s="817"/>
      <c r="DV112" s="794" t="s">
        <v>140</v>
      </c>
      <c r="DW112" s="794"/>
      <c r="DX112" s="794"/>
      <c r="DY112" s="794"/>
      <c r="DZ112" s="795"/>
    </row>
    <row r="113" spans="1:130" s="226" customFormat="1" ht="26.25" customHeight="1" x14ac:dyDescent="0.2">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95228</v>
      </c>
      <c r="AB113" s="919"/>
      <c r="AC113" s="919"/>
      <c r="AD113" s="919"/>
      <c r="AE113" s="920"/>
      <c r="AF113" s="921">
        <v>97742</v>
      </c>
      <c r="AG113" s="919"/>
      <c r="AH113" s="919"/>
      <c r="AI113" s="919"/>
      <c r="AJ113" s="920"/>
      <c r="AK113" s="921">
        <v>97713</v>
      </c>
      <c r="AL113" s="919"/>
      <c r="AM113" s="919"/>
      <c r="AN113" s="919"/>
      <c r="AO113" s="920"/>
      <c r="AP113" s="922">
        <v>4.5999999999999996</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v>890104</v>
      </c>
      <c r="BR113" s="817"/>
      <c r="BS113" s="817"/>
      <c r="BT113" s="817"/>
      <c r="BU113" s="817"/>
      <c r="BV113" s="817">
        <v>790102</v>
      </c>
      <c r="BW113" s="817"/>
      <c r="BX113" s="817"/>
      <c r="BY113" s="817"/>
      <c r="BZ113" s="817"/>
      <c r="CA113" s="817">
        <v>689926</v>
      </c>
      <c r="CB113" s="817"/>
      <c r="CC113" s="817"/>
      <c r="CD113" s="817"/>
      <c r="CE113" s="817"/>
      <c r="CF113" s="875">
        <v>32.1</v>
      </c>
      <c r="CG113" s="876"/>
      <c r="CH113" s="876"/>
      <c r="CI113" s="876"/>
      <c r="CJ113" s="876"/>
      <c r="CK113" s="927"/>
      <c r="CL113" s="821"/>
      <c r="CM113" s="815" t="s">
        <v>464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454</v>
      </c>
      <c r="DM113" s="780"/>
      <c r="DN113" s="780"/>
      <c r="DO113" s="780"/>
      <c r="DP113" s="781"/>
      <c r="DQ113" s="782" t="s">
        <v>454</v>
      </c>
      <c r="DR113" s="780"/>
      <c r="DS113" s="780"/>
      <c r="DT113" s="780"/>
      <c r="DU113" s="781"/>
      <c r="DV113" s="824" t="s">
        <v>140</v>
      </c>
      <c r="DW113" s="825"/>
      <c r="DX113" s="825"/>
      <c r="DY113" s="825"/>
      <c r="DZ113" s="826"/>
    </row>
    <row r="114" spans="1:130" s="226" customFormat="1" ht="26.25" customHeight="1" x14ac:dyDescent="0.2">
      <c r="A114" s="914"/>
      <c r="B114" s="915"/>
      <c r="C114" s="752" t="s">
        <v>465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104968</v>
      </c>
      <c r="AB114" s="780"/>
      <c r="AC114" s="780"/>
      <c r="AD114" s="780"/>
      <c r="AE114" s="781"/>
      <c r="AF114" s="782">
        <v>104579</v>
      </c>
      <c r="AG114" s="780"/>
      <c r="AH114" s="780"/>
      <c r="AI114" s="780"/>
      <c r="AJ114" s="781"/>
      <c r="AK114" s="782">
        <v>94759</v>
      </c>
      <c r="AL114" s="780"/>
      <c r="AM114" s="780"/>
      <c r="AN114" s="780"/>
      <c r="AO114" s="781"/>
      <c r="AP114" s="824">
        <v>4.4000000000000004</v>
      </c>
      <c r="AQ114" s="825"/>
      <c r="AR114" s="825"/>
      <c r="AS114" s="825"/>
      <c r="AT114" s="826"/>
      <c r="AU114" s="932"/>
      <c r="AV114" s="933"/>
      <c r="AW114" s="933"/>
      <c r="AX114" s="933"/>
      <c r="AY114" s="933"/>
      <c r="AZ114" s="815" t="s">
        <v>466</v>
      </c>
      <c r="BA114" s="752"/>
      <c r="BB114" s="752"/>
      <c r="BC114" s="752"/>
      <c r="BD114" s="752"/>
      <c r="BE114" s="752"/>
      <c r="BF114" s="752"/>
      <c r="BG114" s="752"/>
      <c r="BH114" s="752"/>
      <c r="BI114" s="752"/>
      <c r="BJ114" s="752"/>
      <c r="BK114" s="752"/>
      <c r="BL114" s="752"/>
      <c r="BM114" s="752"/>
      <c r="BN114" s="752"/>
      <c r="BO114" s="752"/>
      <c r="BP114" s="753"/>
      <c r="BQ114" s="816">
        <v>860720</v>
      </c>
      <c r="BR114" s="817"/>
      <c r="BS114" s="817"/>
      <c r="BT114" s="817"/>
      <c r="BU114" s="817"/>
      <c r="BV114" s="817">
        <v>730778</v>
      </c>
      <c r="BW114" s="817"/>
      <c r="BX114" s="817"/>
      <c r="BY114" s="817"/>
      <c r="BZ114" s="817"/>
      <c r="CA114" s="817">
        <v>719652</v>
      </c>
      <c r="CB114" s="817"/>
      <c r="CC114" s="817"/>
      <c r="CD114" s="817"/>
      <c r="CE114" s="817"/>
      <c r="CF114" s="875">
        <v>33.5</v>
      </c>
      <c r="CG114" s="876"/>
      <c r="CH114" s="876"/>
      <c r="CI114" s="876"/>
      <c r="CJ114" s="876"/>
      <c r="CK114" s="927"/>
      <c r="CL114" s="821"/>
      <c r="CM114" s="815" t="s">
        <v>467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140</v>
      </c>
      <c r="DH114" s="780"/>
      <c r="DI114" s="780"/>
      <c r="DJ114" s="780"/>
      <c r="DK114" s="781"/>
      <c r="DL114" s="782" t="s">
        <v>448</v>
      </c>
      <c r="DM114" s="780"/>
      <c r="DN114" s="780"/>
      <c r="DO114" s="780"/>
      <c r="DP114" s="781"/>
      <c r="DQ114" s="782" t="s">
        <v>447</v>
      </c>
      <c r="DR114" s="780"/>
      <c r="DS114" s="780"/>
      <c r="DT114" s="780"/>
      <c r="DU114" s="781"/>
      <c r="DV114" s="824" t="s">
        <v>447</v>
      </c>
      <c r="DW114" s="825"/>
      <c r="DX114" s="825"/>
      <c r="DY114" s="825"/>
      <c r="DZ114" s="826"/>
    </row>
    <row r="115" spans="1:130" s="226" customFormat="1" ht="26.25" customHeight="1" x14ac:dyDescent="0.2">
      <c r="A115" s="914"/>
      <c r="B115" s="915"/>
      <c r="C115" s="752" t="s">
        <v>468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454</v>
      </c>
      <c r="AB115" s="919"/>
      <c r="AC115" s="919"/>
      <c r="AD115" s="919"/>
      <c r="AE115" s="920"/>
      <c r="AF115" s="921" t="s">
        <v>454</v>
      </c>
      <c r="AG115" s="919"/>
      <c r="AH115" s="919"/>
      <c r="AI115" s="919"/>
      <c r="AJ115" s="920"/>
      <c r="AK115" s="921" t="s">
        <v>400</v>
      </c>
      <c r="AL115" s="919"/>
      <c r="AM115" s="919"/>
      <c r="AN115" s="919"/>
      <c r="AO115" s="920"/>
      <c r="AP115" s="922" t="s">
        <v>454</v>
      </c>
      <c r="AQ115" s="923"/>
      <c r="AR115" s="923"/>
      <c r="AS115" s="923"/>
      <c r="AT115" s="924"/>
      <c r="AU115" s="932"/>
      <c r="AV115" s="933"/>
      <c r="AW115" s="933"/>
      <c r="AX115" s="933"/>
      <c r="AY115" s="933"/>
      <c r="AZ115" s="815" t="s">
        <v>469</v>
      </c>
      <c r="BA115" s="752"/>
      <c r="BB115" s="752"/>
      <c r="BC115" s="752"/>
      <c r="BD115" s="752"/>
      <c r="BE115" s="752"/>
      <c r="BF115" s="752"/>
      <c r="BG115" s="752"/>
      <c r="BH115" s="752"/>
      <c r="BI115" s="752"/>
      <c r="BJ115" s="752"/>
      <c r="BK115" s="752"/>
      <c r="BL115" s="752"/>
      <c r="BM115" s="752"/>
      <c r="BN115" s="752"/>
      <c r="BO115" s="752"/>
      <c r="BP115" s="753"/>
      <c r="BQ115" s="816" t="s">
        <v>449</v>
      </c>
      <c r="BR115" s="817"/>
      <c r="BS115" s="817"/>
      <c r="BT115" s="817"/>
      <c r="BU115" s="817"/>
      <c r="BV115" s="817" t="s">
        <v>447</v>
      </c>
      <c r="BW115" s="817"/>
      <c r="BX115" s="817"/>
      <c r="BY115" s="817"/>
      <c r="BZ115" s="817"/>
      <c r="CA115" s="817" t="s">
        <v>454</v>
      </c>
      <c r="CB115" s="817"/>
      <c r="CC115" s="817"/>
      <c r="CD115" s="817"/>
      <c r="CE115" s="817"/>
      <c r="CF115" s="875" t="s">
        <v>450</v>
      </c>
      <c r="CG115" s="876"/>
      <c r="CH115" s="876"/>
      <c r="CI115" s="876"/>
      <c r="CJ115" s="876"/>
      <c r="CK115" s="927"/>
      <c r="CL115" s="821"/>
      <c r="CM115" s="815" t="s">
        <v>470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140</v>
      </c>
      <c r="DH115" s="780"/>
      <c r="DI115" s="780"/>
      <c r="DJ115" s="780"/>
      <c r="DK115" s="781"/>
      <c r="DL115" s="782" t="s">
        <v>447</v>
      </c>
      <c r="DM115" s="780"/>
      <c r="DN115" s="780"/>
      <c r="DO115" s="780"/>
      <c r="DP115" s="781"/>
      <c r="DQ115" s="782" t="s">
        <v>454</v>
      </c>
      <c r="DR115" s="780"/>
      <c r="DS115" s="780"/>
      <c r="DT115" s="780"/>
      <c r="DU115" s="781"/>
      <c r="DV115" s="824" t="s">
        <v>448</v>
      </c>
      <c r="DW115" s="825"/>
      <c r="DX115" s="825"/>
      <c r="DY115" s="825"/>
      <c r="DZ115" s="826"/>
    </row>
    <row r="116" spans="1:130" s="226" customFormat="1" ht="26.25" customHeight="1" x14ac:dyDescent="0.2">
      <c r="A116" s="916"/>
      <c r="B116" s="917"/>
      <c r="C116" s="839" t="s">
        <v>471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137</v>
      </c>
      <c r="AB116" s="780"/>
      <c r="AC116" s="780"/>
      <c r="AD116" s="780"/>
      <c r="AE116" s="781"/>
      <c r="AF116" s="782" t="s">
        <v>447</v>
      </c>
      <c r="AG116" s="780"/>
      <c r="AH116" s="780"/>
      <c r="AI116" s="780"/>
      <c r="AJ116" s="781"/>
      <c r="AK116" s="782" t="s">
        <v>449</v>
      </c>
      <c r="AL116" s="780"/>
      <c r="AM116" s="780"/>
      <c r="AN116" s="780"/>
      <c r="AO116" s="781"/>
      <c r="AP116" s="824" t="s">
        <v>448</v>
      </c>
      <c r="AQ116" s="825"/>
      <c r="AR116" s="825"/>
      <c r="AS116" s="825"/>
      <c r="AT116" s="826"/>
      <c r="AU116" s="932"/>
      <c r="AV116" s="933"/>
      <c r="AW116" s="933"/>
      <c r="AX116" s="933"/>
      <c r="AY116" s="933"/>
      <c r="AZ116" s="909" t="s">
        <v>472</v>
      </c>
      <c r="BA116" s="910"/>
      <c r="BB116" s="910"/>
      <c r="BC116" s="910"/>
      <c r="BD116" s="910"/>
      <c r="BE116" s="910"/>
      <c r="BF116" s="910"/>
      <c r="BG116" s="910"/>
      <c r="BH116" s="910"/>
      <c r="BI116" s="910"/>
      <c r="BJ116" s="910"/>
      <c r="BK116" s="910"/>
      <c r="BL116" s="910"/>
      <c r="BM116" s="910"/>
      <c r="BN116" s="910"/>
      <c r="BO116" s="910"/>
      <c r="BP116" s="911"/>
      <c r="BQ116" s="816" t="s">
        <v>454</v>
      </c>
      <c r="BR116" s="817"/>
      <c r="BS116" s="817"/>
      <c r="BT116" s="817"/>
      <c r="BU116" s="817"/>
      <c r="BV116" s="817" t="s">
        <v>140</v>
      </c>
      <c r="BW116" s="817"/>
      <c r="BX116" s="817"/>
      <c r="BY116" s="817"/>
      <c r="BZ116" s="817"/>
      <c r="CA116" s="817" t="s">
        <v>459</v>
      </c>
      <c r="CB116" s="817"/>
      <c r="CC116" s="817"/>
      <c r="CD116" s="817"/>
      <c r="CE116" s="817"/>
      <c r="CF116" s="875" t="s">
        <v>454</v>
      </c>
      <c r="CG116" s="876"/>
      <c r="CH116" s="876"/>
      <c r="CI116" s="876"/>
      <c r="CJ116" s="876"/>
      <c r="CK116" s="927"/>
      <c r="CL116" s="821"/>
      <c r="CM116" s="815" t="s">
        <v>473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454</v>
      </c>
      <c r="DH116" s="780"/>
      <c r="DI116" s="780"/>
      <c r="DJ116" s="780"/>
      <c r="DK116" s="781"/>
      <c r="DL116" s="782" t="s">
        <v>450</v>
      </c>
      <c r="DM116" s="780"/>
      <c r="DN116" s="780"/>
      <c r="DO116" s="780"/>
      <c r="DP116" s="781"/>
      <c r="DQ116" s="782" t="s">
        <v>450</v>
      </c>
      <c r="DR116" s="780"/>
      <c r="DS116" s="780"/>
      <c r="DT116" s="780"/>
      <c r="DU116" s="781"/>
      <c r="DV116" s="824" t="s">
        <v>454</v>
      </c>
      <c r="DW116" s="825"/>
      <c r="DX116" s="825"/>
      <c r="DY116" s="825"/>
      <c r="DZ116" s="826"/>
    </row>
    <row r="117" spans="1:130" s="226" customFormat="1" ht="26.25" customHeight="1" x14ac:dyDescent="0.2">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474</v>
      </c>
      <c r="Z117" s="897"/>
      <c r="AA117" s="902">
        <v>561046</v>
      </c>
      <c r="AB117" s="903"/>
      <c r="AC117" s="903"/>
      <c r="AD117" s="903"/>
      <c r="AE117" s="904"/>
      <c r="AF117" s="905">
        <v>587764</v>
      </c>
      <c r="AG117" s="903"/>
      <c r="AH117" s="903"/>
      <c r="AI117" s="903"/>
      <c r="AJ117" s="904"/>
      <c r="AK117" s="905">
        <v>598080</v>
      </c>
      <c r="AL117" s="903"/>
      <c r="AM117" s="903"/>
      <c r="AN117" s="903"/>
      <c r="AO117" s="904"/>
      <c r="AP117" s="906"/>
      <c r="AQ117" s="907"/>
      <c r="AR117" s="907"/>
      <c r="AS117" s="907"/>
      <c r="AT117" s="908"/>
      <c r="AU117" s="932"/>
      <c r="AV117" s="933"/>
      <c r="AW117" s="933"/>
      <c r="AX117" s="933"/>
      <c r="AY117" s="933"/>
      <c r="AZ117" s="863" t="s">
        <v>475</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454</v>
      </c>
      <c r="BW117" s="817"/>
      <c r="BX117" s="817"/>
      <c r="BY117" s="817"/>
      <c r="BZ117" s="817"/>
      <c r="CA117" s="817" t="s">
        <v>454</v>
      </c>
      <c r="CB117" s="817"/>
      <c r="CC117" s="817"/>
      <c r="CD117" s="817"/>
      <c r="CE117" s="817"/>
      <c r="CF117" s="875" t="s">
        <v>454</v>
      </c>
      <c r="CG117" s="876"/>
      <c r="CH117" s="876"/>
      <c r="CI117" s="876"/>
      <c r="CJ117" s="876"/>
      <c r="CK117" s="927"/>
      <c r="CL117" s="821"/>
      <c r="CM117" s="815"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452</v>
      </c>
      <c r="DM117" s="780"/>
      <c r="DN117" s="780"/>
      <c r="DO117" s="780"/>
      <c r="DP117" s="781"/>
      <c r="DQ117" s="782" t="s">
        <v>454</v>
      </c>
      <c r="DR117" s="780"/>
      <c r="DS117" s="780"/>
      <c r="DT117" s="780"/>
      <c r="DU117" s="781"/>
      <c r="DV117" s="824" t="s">
        <v>452</v>
      </c>
      <c r="DW117" s="825"/>
      <c r="DX117" s="825"/>
      <c r="DY117" s="825"/>
      <c r="DZ117" s="826"/>
    </row>
    <row r="118" spans="1:130" s="226"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314</v>
      </c>
      <c r="AL118" s="896"/>
      <c r="AM118" s="896"/>
      <c r="AN118" s="896"/>
      <c r="AO118" s="897"/>
      <c r="AP118" s="899" t="s">
        <v>441</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448</v>
      </c>
      <c r="BR118" s="845"/>
      <c r="BS118" s="845"/>
      <c r="BT118" s="845"/>
      <c r="BU118" s="845"/>
      <c r="BV118" s="845" t="s">
        <v>448</v>
      </c>
      <c r="BW118" s="845"/>
      <c r="BX118" s="845"/>
      <c r="BY118" s="845"/>
      <c r="BZ118" s="845"/>
      <c r="CA118" s="845" t="s">
        <v>454</v>
      </c>
      <c r="CB118" s="845"/>
      <c r="CC118" s="845"/>
      <c r="CD118" s="845"/>
      <c r="CE118" s="845"/>
      <c r="CF118" s="875" t="s">
        <v>140</v>
      </c>
      <c r="CG118" s="876"/>
      <c r="CH118" s="876"/>
      <c r="CI118" s="876"/>
      <c r="CJ118" s="876"/>
      <c r="CK118" s="927"/>
      <c r="CL118" s="821"/>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454</v>
      </c>
      <c r="DM118" s="780"/>
      <c r="DN118" s="780"/>
      <c r="DO118" s="780"/>
      <c r="DP118" s="781"/>
      <c r="DQ118" s="782" t="s">
        <v>140</v>
      </c>
      <c r="DR118" s="780"/>
      <c r="DS118" s="780"/>
      <c r="DT118" s="780"/>
      <c r="DU118" s="781"/>
      <c r="DV118" s="824" t="s">
        <v>454</v>
      </c>
      <c r="DW118" s="825"/>
      <c r="DX118" s="825"/>
      <c r="DY118" s="825"/>
      <c r="DZ118" s="826"/>
    </row>
    <row r="119" spans="1:130" s="226"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454</v>
      </c>
      <c r="AB119" s="889"/>
      <c r="AC119" s="889"/>
      <c r="AD119" s="889"/>
      <c r="AE119" s="890"/>
      <c r="AF119" s="891" t="s">
        <v>454</v>
      </c>
      <c r="AG119" s="889"/>
      <c r="AH119" s="889"/>
      <c r="AI119" s="889"/>
      <c r="AJ119" s="890"/>
      <c r="AK119" s="891" t="s">
        <v>453</v>
      </c>
      <c r="AL119" s="889"/>
      <c r="AM119" s="889"/>
      <c r="AN119" s="889"/>
      <c r="AO119" s="890"/>
      <c r="AP119" s="892" t="s">
        <v>454</v>
      </c>
      <c r="AQ119" s="893"/>
      <c r="AR119" s="893"/>
      <c r="AS119" s="893"/>
      <c r="AT119" s="894"/>
      <c r="AU119" s="934"/>
      <c r="AV119" s="935"/>
      <c r="AW119" s="935"/>
      <c r="AX119" s="935"/>
      <c r="AY119" s="935"/>
      <c r="AZ119" s="247" t="s">
        <v>194</v>
      </c>
      <c r="BA119" s="247"/>
      <c r="BB119" s="247"/>
      <c r="BC119" s="247"/>
      <c r="BD119" s="247"/>
      <c r="BE119" s="247"/>
      <c r="BF119" s="247"/>
      <c r="BG119" s="247"/>
      <c r="BH119" s="247"/>
      <c r="BI119" s="247"/>
      <c r="BJ119" s="247"/>
      <c r="BK119" s="247"/>
      <c r="BL119" s="247"/>
      <c r="BM119" s="247"/>
      <c r="BN119" s="247"/>
      <c r="BO119" s="877" t="s">
        <v>479</v>
      </c>
      <c r="BP119" s="878"/>
      <c r="BQ119" s="879">
        <v>6905033</v>
      </c>
      <c r="BR119" s="845"/>
      <c r="BS119" s="845"/>
      <c r="BT119" s="845"/>
      <c r="BU119" s="845"/>
      <c r="BV119" s="845">
        <v>6632890</v>
      </c>
      <c r="BW119" s="845"/>
      <c r="BX119" s="845"/>
      <c r="BY119" s="845"/>
      <c r="BZ119" s="845"/>
      <c r="CA119" s="845">
        <v>6170502</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454</v>
      </c>
      <c r="DM119" s="764"/>
      <c r="DN119" s="764"/>
      <c r="DO119" s="764"/>
      <c r="DP119" s="765"/>
      <c r="DQ119" s="766" t="s">
        <v>453</v>
      </c>
      <c r="DR119" s="764"/>
      <c r="DS119" s="764"/>
      <c r="DT119" s="764"/>
      <c r="DU119" s="765"/>
      <c r="DV119" s="848" t="s">
        <v>454</v>
      </c>
      <c r="DW119" s="849"/>
      <c r="DX119" s="849"/>
      <c r="DY119" s="849"/>
      <c r="DZ119" s="850"/>
    </row>
    <row r="120" spans="1:130" s="226" customFormat="1" ht="26.25" customHeight="1" x14ac:dyDescent="0.2">
      <c r="A120" s="820"/>
      <c r="B120" s="821"/>
      <c r="C120" s="815" t="s">
        <v>456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453</v>
      </c>
      <c r="AB120" s="780"/>
      <c r="AC120" s="780"/>
      <c r="AD120" s="780"/>
      <c r="AE120" s="781"/>
      <c r="AF120" s="782" t="s">
        <v>448</v>
      </c>
      <c r="AG120" s="780"/>
      <c r="AH120" s="780"/>
      <c r="AI120" s="780"/>
      <c r="AJ120" s="781"/>
      <c r="AK120" s="782" t="s">
        <v>454</v>
      </c>
      <c r="AL120" s="780"/>
      <c r="AM120" s="780"/>
      <c r="AN120" s="780"/>
      <c r="AO120" s="781"/>
      <c r="AP120" s="824" t="s">
        <v>454</v>
      </c>
      <c r="AQ120" s="825"/>
      <c r="AR120" s="825"/>
      <c r="AS120" s="825"/>
      <c r="AT120" s="826"/>
      <c r="AU120" s="880" t="s">
        <v>481</v>
      </c>
      <c r="AV120" s="881"/>
      <c r="AW120" s="881"/>
      <c r="AX120" s="881"/>
      <c r="AY120" s="882"/>
      <c r="AZ120" s="860" t="s">
        <v>482</v>
      </c>
      <c r="BA120" s="808"/>
      <c r="BB120" s="808"/>
      <c r="BC120" s="808"/>
      <c r="BD120" s="808"/>
      <c r="BE120" s="808"/>
      <c r="BF120" s="808"/>
      <c r="BG120" s="808"/>
      <c r="BH120" s="808"/>
      <c r="BI120" s="808"/>
      <c r="BJ120" s="808"/>
      <c r="BK120" s="808"/>
      <c r="BL120" s="808"/>
      <c r="BM120" s="808"/>
      <c r="BN120" s="808"/>
      <c r="BO120" s="808"/>
      <c r="BP120" s="809"/>
      <c r="BQ120" s="861">
        <v>511694</v>
      </c>
      <c r="BR120" s="842"/>
      <c r="BS120" s="842"/>
      <c r="BT120" s="842"/>
      <c r="BU120" s="842"/>
      <c r="BV120" s="842">
        <v>751422</v>
      </c>
      <c r="BW120" s="842"/>
      <c r="BX120" s="842"/>
      <c r="BY120" s="842"/>
      <c r="BZ120" s="842"/>
      <c r="CA120" s="842">
        <v>1005505</v>
      </c>
      <c r="CB120" s="842"/>
      <c r="CC120" s="842"/>
      <c r="CD120" s="842"/>
      <c r="CE120" s="842"/>
      <c r="CF120" s="866">
        <v>46.8</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1454260</v>
      </c>
      <c r="DH120" s="842"/>
      <c r="DI120" s="842"/>
      <c r="DJ120" s="842"/>
      <c r="DK120" s="842"/>
      <c r="DL120" s="842">
        <v>1467321</v>
      </c>
      <c r="DM120" s="842"/>
      <c r="DN120" s="842"/>
      <c r="DO120" s="842"/>
      <c r="DP120" s="842"/>
      <c r="DQ120" s="842">
        <v>1343713</v>
      </c>
      <c r="DR120" s="842"/>
      <c r="DS120" s="842"/>
      <c r="DT120" s="842"/>
      <c r="DU120" s="842"/>
      <c r="DV120" s="843">
        <v>62.6</v>
      </c>
      <c r="DW120" s="843"/>
      <c r="DX120" s="843"/>
      <c r="DY120" s="843"/>
      <c r="DZ120" s="844"/>
    </row>
    <row r="121" spans="1:130" s="226" customFormat="1" ht="26.25" customHeight="1" x14ac:dyDescent="0.2">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454</v>
      </c>
      <c r="AG121" s="780"/>
      <c r="AH121" s="780"/>
      <c r="AI121" s="780"/>
      <c r="AJ121" s="781"/>
      <c r="AK121" s="782" t="s">
        <v>448</v>
      </c>
      <c r="AL121" s="780"/>
      <c r="AM121" s="780"/>
      <c r="AN121" s="780"/>
      <c r="AO121" s="781"/>
      <c r="AP121" s="824" t="s">
        <v>454</v>
      </c>
      <c r="AQ121" s="825"/>
      <c r="AR121" s="825"/>
      <c r="AS121" s="825"/>
      <c r="AT121" s="826"/>
      <c r="AU121" s="883"/>
      <c r="AV121" s="884"/>
      <c r="AW121" s="884"/>
      <c r="AX121" s="884"/>
      <c r="AY121" s="885"/>
      <c r="AZ121" s="815" t="s">
        <v>486</v>
      </c>
      <c r="BA121" s="752"/>
      <c r="BB121" s="752"/>
      <c r="BC121" s="752"/>
      <c r="BD121" s="752"/>
      <c r="BE121" s="752"/>
      <c r="BF121" s="752"/>
      <c r="BG121" s="752"/>
      <c r="BH121" s="752"/>
      <c r="BI121" s="752"/>
      <c r="BJ121" s="752"/>
      <c r="BK121" s="752"/>
      <c r="BL121" s="752"/>
      <c r="BM121" s="752"/>
      <c r="BN121" s="752"/>
      <c r="BO121" s="752"/>
      <c r="BP121" s="753"/>
      <c r="BQ121" s="816">
        <v>40107</v>
      </c>
      <c r="BR121" s="817"/>
      <c r="BS121" s="817"/>
      <c r="BT121" s="817"/>
      <c r="BU121" s="817"/>
      <c r="BV121" s="817">
        <v>35427</v>
      </c>
      <c r="BW121" s="817"/>
      <c r="BX121" s="817"/>
      <c r="BY121" s="817"/>
      <c r="BZ121" s="817"/>
      <c r="CA121" s="817">
        <v>31448</v>
      </c>
      <c r="CB121" s="817"/>
      <c r="CC121" s="817"/>
      <c r="CD121" s="817"/>
      <c r="CE121" s="817"/>
      <c r="CF121" s="875">
        <v>1.5</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816">
        <v>199475</v>
      </c>
      <c r="DH121" s="817"/>
      <c r="DI121" s="817"/>
      <c r="DJ121" s="817"/>
      <c r="DK121" s="817"/>
      <c r="DL121" s="817">
        <v>174587</v>
      </c>
      <c r="DM121" s="817"/>
      <c r="DN121" s="817"/>
      <c r="DO121" s="817"/>
      <c r="DP121" s="817"/>
      <c r="DQ121" s="817">
        <v>149258</v>
      </c>
      <c r="DR121" s="817"/>
      <c r="DS121" s="817"/>
      <c r="DT121" s="817"/>
      <c r="DU121" s="817"/>
      <c r="DV121" s="794">
        <v>7</v>
      </c>
      <c r="DW121" s="794"/>
      <c r="DX121" s="794"/>
      <c r="DY121" s="794"/>
      <c r="DZ121" s="795"/>
    </row>
    <row r="122" spans="1:130" s="226" customFormat="1" ht="26.25" customHeight="1" x14ac:dyDescent="0.2">
      <c r="A122" s="820"/>
      <c r="B122" s="821"/>
      <c r="C122" s="815" t="s">
        <v>467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140</v>
      </c>
      <c r="AB122" s="780"/>
      <c r="AC122" s="780"/>
      <c r="AD122" s="780"/>
      <c r="AE122" s="781"/>
      <c r="AF122" s="782" t="s">
        <v>140</v>
      </c>
      <c r="AG122" s="780"/>
      <c r="AH122" s="780"/>
      <c r="AI122" s="780"/>
      <c r="AJ122" s="781"/>
      <c r="AK122" s="782" t="s">
        <v>140</v>
      </c>
      <c r="AL122" s="780"/>
      <c r="AM122" s="780"/>
      <c r="AN122" s="780"/>
      <c r="AO122" s="781"/>
      <c r="AP122" s="824" t="s">
        <v>459</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3574223</v>
      </c>
      <c r="BR122" s="845"/>
      <c r="BS122" s="845"/>
      <c r="BT122" s="845"/>
      <c r="BU122" s="845"/>
      <c r="BV122" s="845">
        <v>3532509</v>
      </c>
      <c r="BW122" s="845"/>
      <c r="BX122" s="845"/>
      <c r="BY122" s="845"/>
      <c r="BZ122" s="845"/>
      <c r="CA122" s="845">
        <v>3342583</v>
      </c>
      <c r="CB122" s="845"/>
      <c r="CC122" s="845"/>
      <c r="CD122" s="845"/>
      <c r="CE122" s="845"/>
      <c r="CF122" s="846">
        <v>155.69999999999999</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816" t="s">
        <v>454</v>
      </c>
      <c r="DH122" s="817"/>
      <c r="DI122" s="817"/>
      <c r="DJ122" s="817"/>
      <c r="DK122" s="817"/>
      <c r="DL122" s="817">
        <v>5885</v>
      </c>
      <c r="DM122" s="817"/>
      <c r="DN122" s="817"/>
      <c r="DO122" s="817"/>
      <c r="DP122" s="817"/>
      <c r="DQ122" s="817">
        <v>5301</v>
      </c>
      <c r="DR122" s="817"/>
      <c r="DS122" s="817"/>
      <c r="DT122" s="817"/>
      <c r="DU122" s="817"/>
      <c r="DV122" s="794">
        <v>0.2</v>
      </c>
      <c r="DW122" s="794"/>
      <c r="DX122" s="794"/>
      <c r="DY122" s="794"/>
      <c r="DZ122" s="795"/>
    </row>
    <row r="123" spans="1:130" s="226" customFormat="1" ht="26.25" customHeight="1" x14ac:dyDescent="0.2">
      <c r="A123" s="820"/>
      <c r="B123" s="821"/>
      <c r="C123" s="815" t="s">
        <v>473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454</v>
      </c>
      <c r="AB123" s="780"/>
      <c r="AC123" s="780"/>
      <c r="AD123" s="780"/>
      <c r="AE123" s="781"/>
      <c r="AF123" s="782" t="s">
        <v>453</v>
      </c>
      <c r="AG123" s="780"/>
      <c r="AH123" s="780"/>
      <c r="AI123" s="780"/>
      <c r="AJ123" s="781"/>
      <c r="AK123" s="782" t="s">
        <v>454</v>
      </c>
      <c r="AL123" s="780"/>
      <c r="AM123" s="780"/>
      <c r="AN123" s="780"/>
      <c r="AO123" s="781"/>
      <c r="AP123" s="824" t="s">
        <v>448</v>
      </c>
      <c r="AQ123" s="825"/>
      <c r="AR123" s="825"/>
      <c r="AS123" s="825"/>
      <c r="AT123" s="826"/>
      <c r="AU123" s="886"/>
      <c r="AV123" s="887"/>
      <c r="AW123" s="887"/>
      <c r="AX123" s="887"/>
      <c r="AY123" s="887"/>
      <c r="AZ123" s="247" t="s">
        <v>194</v>
      </c>
      <c r="BA123" s="247"/>
      <c r="BB123" s="247"/>
      <c r="BC123" s="247"/>
      <c r="BD123" s="247"/>
      <c r="BE123" s="247"/>
      <c r="BF123" s="247"/>
      <c r="BG123" s="247"/>
      <c r="BH123" s="247"/>
      <c r="BI123" s="247"/>
      <c r="BJ123" s="247"/>
      <c r="BK123" s="247"/>
      <c r="BL123" s="247"/>
      <c r="BM123" s="247"/>
      <c r="BN123" s="247"/>
      <c r="BO123" s="877" t="s">
        <v>490</v>
      </c>
      <c r="BP123" s="878"/>
      <c r="BQ123" s="832">
        <v>4126024</v>
      </c>
      <c r="BR123" s="833"/>
      <c r="BS123" s="833"/>
      <c r="BT123" s="833"/>
      <c r="BU123" s="833"/>
      <c r="BV123" s="833">
        <v>4319358</v>
      </c>
      <c r="BW123" s="833"/>
      <c r="BX123" s="833"/>
      <c r="BY123" s="833"/>
      <c r="BZ123" s="833"/>
      <c r="CA123" s="833">
        <v>4379536</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454</v>
      </c>
      <c r="DH123" s="780"/>
      <c r="DI123" s="780"/>
      <c r="DJ123" s="780"/>
      <c r="DK123" s="781"/>
      <c r="DL123" s="782" t="s">
        <v>140</v>
      </c>
      <c r="DM123" s="780"/>
      <c r="DN123" s="780"/>
      <c r="DO123" s="780"/>
      <c r="DP123" s="781"/>
      <c r="DQ123" s="782" t="s">
        <v>454</v>
      </c>
      <c r="DR123" s="780"/>
      <c r="DS123" s="780"/>
      <c r="DT123" s="780"/>
      <c r="DU123" s="781"/>
      <c r="DV123" s="824" t="s">
        <v>454</v>
      </c>
      <c r="DW123" s="825"/>
      <c r="DX123" s="825"/>
      <c r="DY123" s="825"/>
      <c r="DZ123" s="826"/>
    </row>
    <row r="124" spans="1:130" s="226" customFormat="1" ht="26.25" customHeight="1" thickBot="1" x14ac:dyDescent="0.25">
      <c r="A124" s="820"/>
      <c r="B124" s="821"/>
      <c r="C124" s="815"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140</v>
      </c>
      <c r="AG124" s="780"/>
      <c r="AH124" s="780"/>
      <c r="AI124" s="780"/>
      <c r="AJ124" s="781"/>
      <c r="AK124" s="782" t="s">
        <v>454</v>
      </c>
      <c r="AL124" s="780"/>
      <c r="AM124" s="780"/>
      <c r="AN124" s="780"/>
      <c r="AO124" s="781"/>
      <c r="AP124" s="824" t="s">
        <v>454</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140.1</v>
      </c>
      <c r="BR124" s="831"/>
      <c r="BS124" s="831"/>
      <c r="BT124" s="831"/>
      <c r="BU124" s="831"/>
      <c r="BV124" s="831">
        <v>106</v>
      </c>
      <c r="BW124" s="831"/>
      <c r="BX124" s="831"/>
      <c r="BY124" s="831"/>
      <c r="BZ124" s="831"/>
      <c r="CA124" s="831">
        <v>83.4</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453</v>
      </c>
      <c r="DH124" s="764"/>
      <c r="DI124" s="764"/>
      <c r="DJ124" s="764"/>
      <c r="DK124" s="765"/>
      <c r="DL124" s="766" t="s">
        <v>448</v>
      </c>
      <c r="DM124" s="764"/>
      <c r="DN124" s="764"/>
      <c r="DO124" s="764"/>
      <c r="DP124" s="765"/>
      <c r="DQ124" s="766" t="s">
        <v>448</v>
      </c>
      <c r="DR124" s="764"/>
      <c r="DS124" s="764"/>
      <c r="DT124" s="764"/>
      <c r="DU124" s="765"/>
      <c r="DV124" s="848" t="s">
        <v>448</v>
      </c>
      <c r="DW124" s="849"/>
      <c r="DX124" s="849"/>
      <c r="DY124" s="849"/>
      <c r="DZ124" s="850"/>
    </row>
    <row r="125" spans="1:130" s="226" customFormat="1" ht="26.25" customHeight="1" x14ac:dyDescent="0.2">
      <c r="A125" s="820"/>
      <c r="B125" s="821"/>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448</v>
      </c>
      <c r="AB125" s="780"/>
      <c r="AC125" s="780"/>
      <c r="AD125" s="780"/>
      <c r="AE125" s="781"/>
      <c r="AF125" s="782" t="s">
        <v>448</v>
      </c>
      <c r="AG125" s="780"/>
      <c r="AH125" s="780"/>
      <c r="AI125" s="780"/>
      <c r="AJ125" s="781"/>
      <c r="AK125" s="782" t="s">
        <v>453</v>
      </c>
      <c r="AL125" s="780"/>
      <c r="AM125" s="780"/>
      <c r="AN125" s="780"/>
      <c r="AO125" s="781"/>
      <c r="AP125" s="824" t="s">
        <v>448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454</v>
      </c>
      <c r="DH125" s="842"/>
      <c r="DI125" s="842"/>
      <c r="DJ125" s="842"/>
      <c r="DK125" s="842"/>
      <c r="DL125" s="842" t="s">
        <v>454</v>
      </c>
      <c r="DM125" s="842"/>
      <c r="DN125" s="842"/>
      <c r="DO125" s="842"/>
      <c r="DP125" s="842"/>
      <c r="DQ125" s="842" t="s">
        <v>140</v>
      </c>
      <c r="DR125" s="842"/>
      <c r="DS125" s="842"/>
      <c r="DT125" s="842"/>
      <c r="DU125" s="842"/>
      <c r="DV125" s="843" t="s">
        <v>454</v>
      </c>
      <c r="DW125" s="843"/>
      <c r="DX125" s="843"/>
      <c r="DY125" s="843"/>
      <c r="DZ125" s="844"/>
    </row>
    <row r="126" spans="1:130" s="226" customFormat="1" ht="26.25" customHeight="1" thickBot="1" x14ac:dyDescent="0.25">
      <c r="A126" s="820"/>
      <c r="B126" s="821"/>
      <c r="C126" s="815"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454</v>
      </c>
      <c r="AB126" s="780"/>
      <c r="AC126" s="780"/>
      <c r="AD126" s="780"/>
      <c r="AE126" s="781"/>
      <c r="AF126" s="782" t="s">
        <v>448</v>
      </c>
      <c r="AG126" s="780"/>
      <c r="AH126" s="780"/>
      <c r="AI126" s="780"/>
      <c r="AJ126" s="781"/>
      <c r="AK126" s="782" t="s">
        <v>453</v>
      </c>
      <c r="AL126" s="780"/>
      <c r="AM126" s="780"/>
      <c r="AN126" s="780"/>
      <c r="AO126" s="781"/>
      <c r="AP126" s="824" t="s">
        <v>454</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448</v>
      </c>
      <c r="DH126" s="817"/>
      <c r="DI126" s="817"/>
      <c r="DJ126" s="817"/>
      <c r="DK126" s="817"/>
      <c r="DL126" s="817" t="s">
        <v>448</v>
      </c>
      <c r="DM126" s="817"/>
      <c r="DN126" s="817"/>
      <c r="DO126" s="817"/>
      <c r="DP126" s="817"/>
      <c r="DQ126" s="817" t="s">
        <v>454</v>
      </c>
      <c r="DR126" s="817"/>
      <c r="DS126" s="817"/>
      <c r="DT126" s="817"/>
      <c r="DU126" s="817"/>
      <c r="DV126" s="794" t="s">
        <v>140</v>
      </c>
      <c r="DW126" s="794"/>
      <c r="DX126" s="794"/>
      <c r="DY126" s="794"/>
      <c r="DZ126" s="795"/>
    </row>
    <row r="127" spans="1:130" s="226"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448</v>
      </c>
      <c r="AB127" s="780"/>
      <c r="AC127" s="780"/>
      <c r="AD127" s="780"/>
      <c r="AE127" s="781"/>
      <c r="AF127" s="782" t="s">
        <v>448</v>
      </c>
      <c r="AG127" s="780"/>
      <c r="AH127" s="780"/>
      <c r="AI127" s="780"/>
      <c r="AJ127" s="781"/>
      <c r="AK127" s="782" t="s">
        <v>454</v>
      </c>
      <c r="AL127" s="780"/>
      <c r="AM127" s="780"/>
      <c r="AN127" s="780"/>
      <c r="AO127" s="781"/>
      <c r="AP127" s="824" t="s">
        <v>448</v>
      </c>
      <c r="AQ127" s="825"/>
      <c r="AR127" s="825"/>
      <c r="AS127" s="825"/>
      <c r="AT127" s="826"/>
      <c r="AU127" s="228"/>
      <c r="AV127" s="228"/>
      <c r="AW127" s="228"/>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448</v>
      </c>
      <c r="DH127" s="817"/>
      <c r="DI127" s="817"/>
      <c r="DJ127" s="817"/>
      <c r="DK127" s="817"/>
      <c r="DL127" s="817" t="s">
        <v>454</v>
      </c>
      <c r="DM127" s="817"/>
      <c r="DN127" s="817"/>
      <c r="DO127" s="817"/>
      <c r="DP127" s="817"/>
      <c r="DQ127" s="817" t="s">
        <v>454</v>
      </c>
      <c r="DR127" s="817"/>
      <c r="DS127" s="817"/>
      <c r="DT127" s="817"/>
      <c r="DU127" s="817"/>
      <c r="DV127" s="794" t="s">
        <v>448</v>
      </c>
      <c r="DW127" s="794"/>
      <c r="DX127" s="794"/>
      <c r="DY127" s="794"/>
      <c r="DZ127" s="795"/>
    </row>
    <row r="128" spans="1:130" s="226"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5268</v>
      </c>
      <c r="AB128" s="801"/>
      <c r="AC128" s="801"/>
      <c r="AD128" s="801"/>
      <c r="AE128" s="802"/>
      <c r="AF128" s="803">
        <v>5332</v>
      </c>
      <c r="AG128" s="801"/>
      <c r="AH128" s="801"/>
      <c r="AI128" s="801"/>
      <c r="AJ128" s="802"/>
      <c r="AK128" s="803">
        <v>5944</v>
      </c>
      <c r="AL128" s="801"/>
      <c r="AM128" s="801"/>
      <c r="AN128" s="801"/>
      <c r="AO128" s="802"/>
      <c r="AP128" s="804"/>
      <c r="AQ128" s="805"/>
      <c r="AR128" s="805"/>
      <c r="AS128" s="805"/>
      <c r="AT128" s="806"/>
      <c r="AU128" s="228"/>
      <c r="AV128" s="228"/>
      <c r="AW128" s="228"/>
      <c r="AX128" s="807" t="s">
        <v>505</v>
      </c>
      <c r="AY128" s="808"/>
      <c r="AZ128" s="808"/>
      <c r="BA128" s="808"/>
      <c r="BB128" s="808"/>
      <c r="BC128" s="808"/>
      <c r="BD128" s="808"/>
      <c r="BE128" s="809"/>
      <c r="BF128" s="786" t="s">
        <v>400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t="s">
        <v>507</v>
      </c>
      <c r="DH128" s="791"/>
      <c r="DI128" s="791"/>
      <c r="DJ128" s="791"/>
      <c r="DK128" s="791"/>
      <c r="DL128" s="791" t="s">
        <v>140</v>
      </c>
      <c r="DM128" s="791"/>
      <c r="DN128" s="791"/>
      <c r="DO128" s="791"/>
      <c r="DP128" s="791"/>
      <c r="DQ128" s="791" t="s">
        <v>459</v>
      </c>
      <c r="DR128" s="791"/>
      <c r="DS128" s="791"/>
      <c r="DT128" s="791"/>
      <c r="DU128" s="791"/>
      <c r="DV128" s="792" t="s">
        <v>452</v>
      </c>
      <c r="DW128" s="792"/>
      <c r="DX128" s="792"/>
      <c r="DY128" s="792"/>
      <c r="DZ128" s="793"/>
    </row>
    <row r="129" spans="1:131" s="226"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2289017</v>
      </c>
      <c r="AB129" s="780"/>
      <c r="AC129" s="780"/>
      <c r="AD129" s="780"/>
      <c r="AE129" s="781"/>
      <c r="AF129" s="782">
        <v>2501157</v>
      </c>
      <c r="AG129" s="780"/>
      <c r="AH129" s="780"/>
      <c r="AI129" s="780"/>
      <c r="AJ129" s="781"/>
      <c r="AK129" s="782">
        <v>2467769</v>
      </c>
      <c r="AL129" s="780"/>
      <c r="AM129" s="780"/>
      <c r="AN129" s="780"/>
      <c r="AO129" s="781"/>
      <c r="AP129" s="783"/>
      <c r="AQ129" s="784"/>
      <c r="AR129" s="784"/>
      <c r="AS129" s="784"/>
      <c r="AT129" s="785"/>
      <c r="AU129" s="229"/>
      <c r="AV129" s="229"/>
      <c r="AW129" s="229"/>
      <c r="AX129" s="751" t="s">
        <v>509</v>
      </c>
      <c r="AY129" s="752"/>
      <c r="AZ129" s="752"/>
      <c r="BA129" s="752"/>
      <c r="BB129" s="752"/>
      <c r="BC129" s="752"/>
      <c r="BD129" s="752"/>
      <c r="BE129" s="753"/>
      <c r="BF129" s="770" t="s">
        <v>140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306037</v>
      </c>
      <c r="AB130" s="780"/>
      <c r="AC130" s="780"/>
      <c r="AD130" s="780"/>
      <c r="AE130" s="781"/>
      <c r="AF130" s="782">
        <v>319221</v>
      </c>
      <c r="AG130" s="780"/>
      <c r="AH130" s="780"/>
      <c r="AI130" s="780"/>
      <c r="AJ130" s="781"/>
      <c r="AK130" s="782">
        <v>320463</v>
      </c>
      <c r="AL130" s="780"/>
      <c r="AM130" s="780"/>
      <c r="AN130" s="780"/>
      <c r="AO130" s="781"/>
      <c r="AP130" s="783"/>
      <c r="AQ130" s="784"/>
      <c r="AR130" s="784"/>
      <c r="AS130" s="784"/>
      <c r="AT130" s="785"/>
      <c r="AU130" s="229"/>
      <c r="AV130" s="229"/>
      <c r="AW130" s="229"/>
      <c r="AX130" s="751" t="s">
        <v>512</v>
      </c>
      <c r="AY130" s="752"/>
      <c r="AZ130" s="752"/>
      <c r="BA130" s="752"/>
      <c r="BB130" s="752"/>
      <c r="BC130" s="752"/>
      <c r="BD130" s="752"/>
      <c r="BE130" s="753"/>
      <c r="BF130" s="754">
        <v>12.4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1982980</v>
      </c>
      <c r="AB131" s="764"/>
      <c r="AC131" s="764"/>
      <c r="AD131" s="764"/>
      <c r="AE131" s="765"/>
      <c r="AF131" s="766">
        <v>2181936</v>
      </c>
      <c r="AG131" s="764"/>
      <c r="AH131" s="764"/>
      <c r="AI131" s="764"/>
      <c r="AJ131" s="765"/>
      <c r="AK131" s="766">
        <v>2147306</v>
      </c>
      <c r="AL131" s="764"/>
      <c r="AM131" s="764"/>
      <c r="AN131" s="764"/>
      <c r="AO131" s="765"/>
      <c r="AP131" s="767"/>
      <c r="AQ131" s="768"/>
      <c r="AR131" s="768"/>
      <c r="AS131" s="768"/>
      <c r="AT131" s="769"/>
      <c r="AU131" s="229"/>
      <c r="AV131" s="229"/>
      <c r="AW131" s="229"/>
      <c r="AX131" s="729" t="s">
        <v>514</v>
      </c>
      <c r="AY131" s="730"/>
      <c r="AZ131" s="730"/>
      <c r="BA131" s="730"/>
      <c r="BB131" s="730"/>
      <c r="BC131" s="730"/>
      <c r="BD131" s="730"/>
      <c r="BE131" s="731"/>
      <c r="BF131" s="732">
        <v>83.4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12.59422687</v>
      </c>
      <c r="AB132" s="745"/>
      <c r="AC132" s="745"/>
      <c r="AD132" s="745"/>
      <c r="AE132" s="746"/>
      <c r="AF132" s="747">
        <v>12.06318609</v>
      </c>
      <c r="AG132" s="745"/>
      <c r="AH132" s="745"/>
      <c r="AI132" s="745"/>
      <c r="AJ132" s="746"/>
      <c r="AK132" s="747">
        <v>12.651806499999999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11.9</v>
      </c>
      <c r="AB133" s="724"/>
      <c r="AC133" s="724"/>
      <c r="AD133" s="724"/>
      <c r="AE133" s="725"/>
      <c r="AF133" s="723">
        <v>12</v>
      </c>
      <c r="AG133" s="724"/>
      <c r="AH133" s="724"/>
      <c r="AI133" s="724"/>
      <c r="AJ133" s="725"/>
      <c r="AK133" s="723">
        <v>12.4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V+qKWbpTgmCazVtIZnWtkY5j1fsockGvzzwGaUHC2qnKZy012gSXYuZIZ3dfrAH6/FPj+IiKOWfz/JbW2UYZQ==" saltValue="AX/oS0u0C9w8J4bLsPOq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8qbHQQdUwdqE9RHKJ9W7VbEypilIaJvtcqcn7bdL6mnXpJ1obcZj1O5Vb/lLtyayfSiCycMXyAbunUHF5Ui1zA==" saltValue="KORTjdnkQqWzhNCDNABw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lZqLhPGvRI8uo65VGVO7gBTxTBj+QbxjbiKtmbmYOK2gZ2Q0M+WAaw2v3BBoKwts5oZAab6/SvpBuFwpIiqdQ==" saltValue="qy67v8H+TqOdpC4T3O37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521</v>
      </c>
      <c r="AP7" s="268"/>
      <c r="AQ7" s="269" t="s">
        <v>522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523</v>
      </c>
      <c r="AQ8" s="275" t="s">
        <v>524</v>
      </c>
      <c r="AR8" s="276" t="s">
        <v>525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526</v>
      </c>
      <c r="AL9" s="1131"/>
      <c r="AM9" s="1131"/>
      <c r="AN9" s="1132"/>
      <c r="AO9" s="277">
        <v>737761</v>
      </c>
      <c r="AP9" s="277">
        <v>107233</v>
      </c>
      <c r="AQ9" s="278">
        <v>139150</v>
      </c>
      <c r="AR9" s="279">
        <v>-22.9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527</v>
      </c>
      <c r="AL10" s="1131"/>
      <c r="AM10" s="1131"/>
      <c r="AN10" s="1132"/>
      <c r="AO10" s="280">
        <v>3311</v>
      </c>
      <c r="AP10" s="280">
        <v>481</v>
      </c>
      <c r="AQ10" s="281">
        <v>19663</v>
      </c>
      <c r="AR10" s="282">
        <v>-97.6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528</v>
      </c>
      <c r="AL11" s="1131"/>
      <c r="AM11" s="1131"/>
      <c r="AN11" s="1132"/>
      <c r="AO11" s="280" t="s">
        <v>529</v>
      </c>
      <c r="AP11" s="280" t="s">
        <v>529</v>
      </c>
      <c r="AQ11" s="281">
        <v>1097</v>
      </c>
      <c r="AR11" s="282" t="s">
        <v>529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530</v>
      </c>
      <c r="AL12" s="1131"/>
      <c r="AM12" s="1131"/>
      <c r="AN12" s="1132"/>
      <c r="AO12" s="280" t="s">
        <v>529</v>
      </c>
      <c r="AP12" s="280" t="s">
        <v>529</v>
      </c>
      <c r="AQ12" s="281" t="s">
        <v>529</v>
      </c>
      <c r="AR12" s="282" t="s">
        <v>529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531</v>
      </c>
      <c r="AL13" s="1131"/>
      <c r="AM13" s="1131"/>
      <c r="AN13" s="1132"/>
      <c r="AO13" s="280">
        <v>64204</v>
      </c>
      <c r="AP13" s="280">
        <v>9332</v>
      </c>
      <c r="AQ13" s="281">
        <v>5184</v>
      </c>
      <c r="AR13" s="282">
        <v>80</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532</v>
      </c>
      <c r="AL14" s="1131"/>
      <c r="AM14" s="1131"/>
      <c r="AN14" s="1132"/>
      <c r="AO14" s="280">
        <v>2665</v>
      </c>
      <c r="AP14" s="280">
        <v>387</v>
      </c>
      <c r="AQ14" s="281">
        <v>3143</v>
      </c>
      <c r="AR14" s="282">
        <v>-87.7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533</v>
      </c>
      <c r="AL15" s="1134"/>
      <c r="AM15" s="1134"/>
      <c r="AN15" s="1135"/>
      <c r="AO15" s="280">
        <v>-43187</v>
      </c>
      <c r="AP15" s="280">
        <v>-6277</v>
      </c>
      <c r="AQ15" s="281">
        <v>-11320</v>
      </c>
      <c r="AR15" s="282">
        <v>-44.5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194</v>
      </c>
      <c r="AL16" s="1134"/>
      <c r="AM16" s="1134"/>
      <c r="AN16" s="1135"/>
      <c r="AO16" s="280">
        <v>764754</v>
      </c>
      <c r="AP16" s="280">
        <v>111156</v>
      </c>
      <c r="AQ16" s="281">
        <v>156916</v>
      </c>
      <c r="AR16" s="282">
        <v>-29.2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538</v>
      </c>
      <c r="AL21" s="1137"/>
      <c r="AM21" s="1137"/>
      <c r="AN21" s="1138"/>
      <c r="AO21" s="293">
        <v>11.63</v>
      </c>
      <c r="AP21" s="294">
        <v>13.85</v>
      </c>
      <c r="AQ21" s="295">
        <v>-2.2200000000000002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539</v>
      </c>
      <c r="AL22" s="1137"/>
      <c r="AM22" s="1137"/>
      <c r="AN22" s="1138"/>
      <c r="AO22" s="298">
        <v>92.5</v>
      </c>
      <c r="AP22" s="299">
        <v>95.5</v>
      </c>
      <c r="AQ22" s="300">
        <v>-3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540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521</v>
      </c>
      <c r="AP30" s="268"/>
      <c r="AQ30" s="269" t="s">
        <v>522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523</v>
      </c>
      <c r="AQ31" s="275" t="s">
        <v>524</v>
      </c>
      <c r="AR31" s="276" t="s">
        <v>525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543</v>
      </c>
      <c r="AL32" s="1121"/>
      <c r="AM32" s="1121"/>
      <c r="AN32" s="1122"/>
      <c r="AO32" s="308">
        <v>405608</v>
      </c>
      <c r="AP32" s="308">
        <v>58955</v>
      </c>
      <c r="AQ32" s="309">
        <v>83132</v>
      </c>
      <c r="AR32" s="310">
        <v>-29.1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544</v>
      </c>
      <c r="AL33" s="1121"/>
      <c r="AM33" s="1121"/>
      <c r="AN33" s="1122"/>
      <c r="AO33" s="308" t="s">
        <v>529</v>
      </c>
      <c r="AP33" s="308" t="s">
        <v>529</v>
      </c>
      <c r="AQ33" s="309" t="s">
        <v>529</v>
      </c>
      <c r="AR33" s="310" t="s">
        <v>529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545</v>
      </c>
      <c r="AL34" s="1121"/>
      <c r="AM34" s="1121"/>
      <c r="AN34" s="1122"/>
      <c r="AO34" s="308" t="s">
        <v>529</v>
      </c>
      <c r="AP34" s="308" t="s">
        <v>529</v>
      </c>
      <c r="AQ34" s="309" t="s">
        <v>529</v>
      </c>
      <c r="AR34" s="310" t="s">
        <v>529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546</v>
      </c>
      <c r="AL35" s="1121"/>
      <c r="AM35" s="1121"/>
      <c r="AN35" s="1122"/>
      <c r="AO35" s="308">
        <v>97713</v>
      </c>
      <c r="AP35" s="308">
        <v>14202</v>
      </c>
      <c r="AQ35" s="309">
        <v>18852</v>
      </c>
      <c r="AR35" s="310">
        <v>-24.7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547</v>
      </c>
      <c r="AL36" s="1121"/>
      <c r="AM36" s="1121"/>
      <c r="AN36" s="1122"/>
      <c r="AO36" s="308">
        <v>94759</v>
      </c>
      <c r="AP36" s="308">
        <v>13773</v>
      </c>
      <c r="AQ36" s="309">
        <v>4344</v>
      </c>
      <c r="AR36" s="310">
        <v>217.1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548</v>
      </c>
      <c r="AL37" s="1121"/>
      <c r="AM37" s="1121"/>
      <c r="AN37" s="1122"/>
      <c r="AO37" s="308" t="s">
        <v>529</v>
      </c>
      <c r="AP37" s="308" t="s">
        <v>529</v>
      </c>
      <c r="AQ37" s="309">
        <v>1642</v>
      </c>
      <c r="AR37" s="310" t="s">
        <v>529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549</v>
      </c>
      <c r="AL38" s="1124"/>
      <c r="AM38" s="1124"/>
      <c r="AN38" s="1125"/>
      <c r="AO38" s="311" t="s">
        <v>529</v>
      </c>
      <c r="AP38" s="311" t="s">
        <v>529</v>
      </c>
      <c r="AQ38" s="312">
        <v>19</v>
      </c>
      <c r="AR38" s="300" t="s">
        <v>529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550</v>
      </c>
      <c r="AL39" s="1124"/>
      <c r="AM39" s="1124"/>
      <c r="AN39" s="1125"/>
      <c r="AO39" s="308">
        <v>-5944</v>
      </c>
      <c r="AP39" s="308">
        <v>-864</v>
      </c>
      <c r="AQ39" s="309">
        <v>-4399</v>
      </c>
      <c r="AR39" s="310">
        <v>-80.400000000000006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551</v>
      </c>
      <c r="AL40" s="1121"/>
      <c r="AM40" s="1121"/>
      <c r="AN40" s="1122"/>
      <c r="AO40" s="308">
        <v>-320463</v>
      </c>
      <c r="AP40" s="308">
        <v>-46579</v>
      </c>
      <c r="AQ40" s="309">
        <v>-69608</v>
      </c>
      <c r="AR40" s="310">
        <v>-33.1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307</v>
      </c>
      <c r="AL41" s="1127"/>
      <c r="AM41" s="1127"/>
      <c r="AN41" s="1128"/>
      <c r="AO41" s="308">
        <v>271673</v>
      </c>
      <c r="AP41" s="308">
        <v>39487</v>
      </c>
      <c r="AQ41" s="309">
        <v>33982</v>
      </c>
      <c r="AR41" s="310">
        <v>16.2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521</v>
      </c>
      <c r="AN49" s="1115" t="s">
        <v>555</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556</v>
      </c>
      <c r="AO50" s="325" t="s">
        <v>557</v>
      </c>
      <c r="AP50" s="326" t="s">
        <v>558</v>
      </c>
      <c r="AQ50" s="327" t="s">
        <v>559</v>
      </c>
      <c r="AR50" s="328" t="s">
        <v>560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154330</v>
      </c>
      <c r="AN51" s="330">
        <v>21043</v>
      </c>
      <c r="AO51" s="331">
        <v>76.900000000000006</v>
      </c>
      <c r="AP51" s="332">
        <v>121449</v>
      </c>
      <c r="AQ51" s="333">
        <v>4.5999999999999996</v>
      </c>
      <c r="AR51" s="334">
        <v>72.3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126232</v>
      </c>
      <c r="AN52" s="338">
        <v>17212</v>
      </c>
      <c r="AO52" s="339">
        <v>165.9</v>
      </c>
      <c r="AP52" s="340">
        <v>62922</v>
      </c>
      <c r="AQ52" s="341">
        <v>2.2000000000000002</v>
      </c>
      <c r="AR52" s="342">
        <v>163.69999999999999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705825</v>
      </c>
      <c r="AN53" s="330">
        <v>97977</v>
      </c>
      <c r="AO53" s="331">
        <v>365.6</v>
      </c>
      <c r="AP53" s="332">
        <v>145139</v>
      </c>
      <c r="AQ53" s="333">
        <v>19.5</v>
      </c>
      <c r="AR53" s="334">
        <v>346.1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663859</v>
      </c>
      <c r="AN54" s="338">
        <v>92151</v>
      </c>
      <c r="AO54" s="339">
        <v>435.4</v>
      </c>
      <c r="AP54" s="340">
        <v>83762</v>
      </c>
      <c r="AQ54" s="341">
        <v>33.1</v>
      </c>
      <c r="AR54" s="342">
        <v>402.3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424716</v>
      </c>
      <c r="AN55" s="330">
        <v>59693</v>
      </c>
      <c r="AO55" s="331">
        <v>-39.1</v>
      </c>
      <c r="AP55" s="332">
        <v>125391</v>
      </c>
      <c r="AQ55" s="333">
        <v>-13.6</v>
      </c>
      <c r="AR55" s="334">
        <v>-25.5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359129</v>
      </c>
      <c r="AN56" s="338">
        <v>50475</v>
      </c>
      <c r="AO56" s="339">
        <v>-45.2</v>
      </c>
      <c r="AP56" s="340">
        <v>68516</v>
      </c>
      <c r="AQ56" s="341">
        <v>-18.2</v>
      </c>
      <c r="AR56" s="342">
        <v>-27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157245</v>
      </c>
      <c r="AN57" s="330">
        <v>22515</v>
      </c>
      <c r="AO57" s="331">
        <v>-62.3</v>
      </c>
      <c r="AP57" s="332">
        <v>138402</v>
      </c>
      <c r="AQ57" s="333">
        <v>10.4</v>
      </c>
      <c r="AR57" s="334">
        <v>-72.7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122780</v>
      </c>
      <c r="AN58" s="338">
        <v>17580</v>
      </c>
      <c r="AO58" s="339">
        <v>-65.2</v>
      </c>
      <c r="AP58" s="340">
        <v>70652</v>
      </c>
      <c r="AQ58" s="341">
        <v>3.1</v>
      </c>
      <c r="AR58" s="342">
        <v>-68.3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189257</v>
      </c>
      <c r="AN59" s="330">
        <v>27508</v>
      </c>
      <c r="AO59" s="331">
        <v>22.2</v>
      </c>
      <c r="AP59" s="332">
        <v>146367</v>
      </c>
      <c r="AQ59" s="333">
        <v>5.8</v>
      </c>
      <c r="AR59" s="334">
        <v>16.399999999999999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92709</v>
      </c>
      <c r="AN60" s="338">
        <v>13475</v>
      </c>
      <c r="AO60" s="339">
        <v>-23.4</v>
      </c>
      <c r="AP60" s="340">
        <v>79441</v>
      </c>
      <c r="AQ60" s="341">
        <v>12.4</v>
      </c>
      <c r="AR60" s="342">
        <v>-35.799999999999997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326275</v>
      </c>
      <c r="AN61" s="345">
        <v>45747</v>
      </c>
      <c r="AO61" s="346">
        <v>72.7</v>
      </c>
      <c r="AP61" s="347">
        <v>135350</v>
      </c>
      <c r="AQ61" s="348">
        <v>5.3</v>
      </c>
      <c r="AR61" s="334">
        <v>67.400000000000006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272942</v>
      </c>
      <c r="AN62" s="338">
        <v>38179</v>
      </c>
      <c r="AO62" s="339">
        <v>93.5</v>
      </c>
      <c r="AP62" s="340">
        <v>73059</v>
      </c>
      <c r="AQ62" s="341">
        <v>6.5</v>
      </c>
      <c r="AR62" s="342">
        <v>87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SxYLIX050JfIvsDv12rcwCg/A82P/cszlpC8gB1aICOFNCzPiAZUw2NqFEjBkBJwGRyCm0s1nsjASMgViz8X6g==" saltValue="llcYlOTnof55da2XjZta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569</v>
      </c>
    </row>
    <row r="120" spans="125:125" ht="13.5" hidden="1" customHeight="1" x14ac:dyDescent="0.2"/>
    <row r="121" spans="125:125" ht="13.5" hidden="1" customHeight="1" x14ac:dyDescent="0.2">
      <c r="DU121" s="255"/>
    </row>
  </sheetData>
  <sheetProtection algorithmName="SHA-512" hashValue="GVPVgROifDiCMU7qRQk5HYoaPDWkRfvxY9zvqj3oAUcBMdGGtb08kf9ct/5RHeUKJn5GSNVlu36IZfT5ryLpfQ==" saltValue="WBPFxDdod8VgfnBVAMvW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570</v>
      </c>
    </row>
  </sheetData>
  <sheetProtection algorithmName="SHA-512" hashValue="RPgXPndKa5OXUs0UF17YCRnMS6yvS3fvJ/+rXnDH3jjolO7k/EWaYfWWR7zavZ9SeqZORJkzSwiKroo8w/v3nA==" saltValue="DBNW70KFwS1cHRI+6KJF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16.57</v>
      </c>
      <c r="G47" s="12">
        <v>13.51</v>
      </c>
      <c r="H47" s="12">
        <v>11.36</v>
      </c>
      <c r="I47" s="12">
        <v>13.39</v>
      </c>
      <c r="J47" s="13">
        <v>18.03</v>
      </c>
    </row>
    <row r="48" spans="2:10" ht="57.75" customHeight="1" x14ac:dyDescent="0.2">
      <c r="B48" s="14"/>
      <c r="C48" s="1141" t="s">
        <v>4</v>
      </c>
      <c r="D48" s="1141"/>
      <c r="E48" s="1142"/>
      <c r="F48" s="15">
        <v>10.24</v>
      </c>
      <c r="G48" s="16">
        <v>8.06</v>
      </c>
      <c r="H48" s="16">
        <v>6.75</v>
      </c>
      <c r="I48" s="16">
        <v>13.59</v>
      </c>
      <c r="J48" s="17">
        <v>7.37</v>
      </c>
    </row>
    <row r="49" spans="2:10" ht="57.75" customHeight="1" thickBot="1" x14ac:dyDescent="0.25">
      <c r="B49" s="18"/>
      <c r="C49" s="1143" t="s">
        <v>5</v>
      </c>
      <c r="D49" s="1143"/>
      <c r="E49" s="1144"/>
      <c r="F49" s="19" t="s">
        <v>576</v>
      </c>
      <c r="G49" s="20" t="s">
        <v>577</v>
      </c>
      <c r="H49" s="20" t="s">
        <v>578</v>
      </c>
      <c r="I49" s="20">
        <v>10.41</v>
      </c>
      <c r="J49" s="21" t="s">
        <v>579</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eJJS2jyVklK6HjYJpNU4ISbfL9kyxfdS+tZt2J02bt/lBp9aTd4cmz1pzfUpMHGQ6Xe6F/drX2LAWzLIEllyGQ==" saltValue="k8t3f7R3AIy2GJ4jAwc3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2024-03-14T02:08:46Z</dcterms:created>
  <dcterms:modified xsi:type="dcterms:W3CDTF">2024-03-26T06:04:30Z</dcterms:modified>
  <cp:category/>
</cp:coreProperties>
</file>