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20" yWindow="-120" windowWidth="20730"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BE35" i="10"/>
  <c r="BW34" i="10"/>
  <c r="BW35" i="10" s="1"/>
  <c r="BW36" i="10" s="1"/>
  <c r="BW37" i="10" s="1"/>
  <c r="BW38" i="10" s="1"/>
  <c r="BW39" i="10" s="1"/>
  <c r="BW40" i="10" s="1"/>
  <c r="BW41" i="10" s="1"/>
  <c r="BW42" i="10" s="1"/>
  <c r="BW43" i="10" s="1"/>
  <c r="BE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alcChain>
</file>

<file path=xl/sharedStrings.xml><?xml version="1.0" encoding="utf-8"?>
<sst xmlns="http://schemas.openxmlformats.org/spreadsheetml/2006/main" count="1129" uniqueCount="563">
  <si>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</si>
  <si>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</si>
  <si>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</si>
  <si>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</si>
  <si>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</si>
  <si>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</si>
  <si>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</si>
  <si>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</si>
  <si>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</si>
  <si>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</si>
  <si>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</si>
  <si>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</si>
  <si>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</si>
  <si>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</si>
  <si>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</si>
  <si>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</si>
  <si>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</si>
  <si>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</si>
  <si>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</si>
  <si>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</si>
  <si>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</si>
  <si>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</si>
  <si>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</si>
  <si>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</si>
  <si>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</si>
  <si>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</si>
  <si>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</si>
  <si>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</si>
  <si>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</si>
  <si>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</si>
  <si>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</si>
  <si>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</si>
  <si>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</si>
  <si>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</si>
  <si>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</si>
  <si>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</si>
  <si>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</si>
  <si>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</si>
  <si>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</si>
  <si>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</si>
  <si>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</si>
  <si>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</si>
  <si>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</si>
  <si>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</si>
  <si>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</si>
  <si>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</si>
  <si>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</si>
  <si>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</si>
  <si>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</si>
  <si>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</si>
  <si>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</si>
  <si>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</si>
  <si>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</si>
  <si>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</si>
  <si>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</si>
  <si>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</si>
  <si>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</si>
  <si>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</si>
  <si>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</si>
  <si>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</si>
  <si>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</si>
  <si>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</si>
  <si>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</si>
  <si>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</si>
  <si>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</si>
  <si>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</si>
  <si>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</si>
  <si>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</si>
  <si>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</si>
  <si>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</si>
  <si>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</si>
  <si>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</si>
  <si>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</si>
  <si>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</si>
  <si>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</si>
  <si>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</si>
  <si>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</si>
  <si>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</si>
  <si>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</si>
  <si>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</si>
  <si>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</si>
  <si>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</si>
  <si>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</si>
  <si>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</si>
  <si>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</si>
  <si>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</si>
  <si>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</si>
  <si>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</si>
  <si>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</si>
  <si>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</si>
  <si>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</si>
  <si>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</si>
  <si>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</si>
  <si>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</si>
  <si>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真鶴町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</si>
  <si>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</si>
  <si>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</si>
  <si>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</si>
  <si>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</si>
  <si>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</si>
  <si>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</si>
  <si>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</si>
  <si>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</si>
  <si>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</si>
  <si>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</si>
  <si>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</si>
  <si>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</si>
  <si>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</si>
  <si>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</si>
  <si>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</si>
  <si>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</si>
  <si>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</si>
  <si>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</si>
  <si>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</si>
  <si>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</si>
  <si>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</si>
  <si>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</si>
  <si>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</si>
  <si>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</si>
  <si>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</si>
  <si>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</si>
  <si>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</si>
  <si>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</si>
  <si>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</si>
  <si>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</si>
  <si>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</si>
  <si>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</si>
  <si>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</si>
  <si>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</si>
  <si>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</si>
  <si>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</si>
  <si>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</si>
  <si>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</si>
  <si>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</si>
  <si>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</si>
  <si>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</si>
  <si>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</si>
  <si>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</si>
  <si>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</si>
  <si>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</si>
  <si>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</si>
  <si>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</si>
  <si>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</si>
  <si>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</si>
  <si>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</si>
  <si>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</si>
  <si>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</si>
  <si>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</si>
  <si>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</si>
  <si>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</si>
  <si>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</si>
  <si>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</si>
  <si>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</si>
  <si>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</si>
  <si>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</si>
  <si>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</si>
  <si>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</si>
  <si>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</si>
  <si>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</si>
  <si>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</si>
  <si>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</si>
  <si>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</si>
  <si>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</si>
  <si>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</si>
  <si>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</si>
  <si>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</si>
  <si>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</si>
  <si>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</si>
  <si>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</si>
  <si>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</si>
  <si>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</si>
  <si>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</si>
  <si>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</si>
  <si>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</si>
  <si>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</si>
  <si>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</si>
  <si>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</si>
  <si>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</si>
  <si>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</si>
  <si>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</si>
  <si>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</si>
  <si>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</si>
  <si>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</si>
  <si>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</si>
  <si>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</si>
  <si>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</si>
  <si>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</si>
  <si>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</si>
  <si>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</si>
  <si>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</si>
  <si>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</si>
  <si>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</si>
  <si>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</si>
  <si>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</si>
  <si>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</si>
  <si>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</si>
  <si>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</si>
  <si>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</si>
  <si>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</si>
  <si>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</si>
  <si>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</si>
  <si>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</si>
  <si>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</si>
  <si>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神奈川県真鶴町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</si>
  <si>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</si>
  <si>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</si>
  <si>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</si>
  <si>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</si>
  <si>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</si>
  <si>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</si>
  <si>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</si>
  <si>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</si>
  <si>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</si>
  <si>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</si>
  <si>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</si>
  <si>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</si>
  <si>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</si>
  <si>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</si>
  <si>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</si>
  <si>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</si>
  <si>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</si>
  <si>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</si>
  <si>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</si>
  <si>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</si>
  <si>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</si>
  <si>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</si>
  <si>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</si>
  <si>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</si>
  <si>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</si>
  <si>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</si>
  <si>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</si>
  <si>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</si>
  <si>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</si>
  <si>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</si>
  <si>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</si>
  <si>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</si>
  <si>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</si>
  <si>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</si>
  <si>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</si>
  <si>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</si>
  <si>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</si>
  <si>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</si>
  <si>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</si>
  <si>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</si>
  <si>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</si>
  <si>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</si>
  <si>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</si>
  <si>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</si>
  <si>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</si>
  <si>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</si>
  <si>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</si>
  <si>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</si>
  <si>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</si>
  <si>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</si>
  <si>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</si>
  <si>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</si>
  <si>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</si>
  <si>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</si>
  <si>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</si>
  <si>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</si>
  <si>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</si>
  <si>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</si>
  <si>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</si>
  <si>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</si>
  <si>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</si>
  <si>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</si>
  <si>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</si>
  <si>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</si>
  <si>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</si>
  <si>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</si>
  <si>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</si>
  <si>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</si>
  <si>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</si>
  <si>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</si>
  <si>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</si>
  <si>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</si>
  <si>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</si>
  <si>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</si>
  <si>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</si>
  <si>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</si>
  <si>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</si>
  <si>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</si>
  <si>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</si>
  <si>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</si>
  <si>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</si>
  <si>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</si>
  <si>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</si>
  <si>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</si>
  <si>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</si>
  <si>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</si>
  <si>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</si>
  <si>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</si>
  <si>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</si>
  <si>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</si>
  <si>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</si>
  <si>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</si>
  <si>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</si>
  <si>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</si>
  <si>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</si>
  <si>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</si>
  <si>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</si>
  <si>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</si>
  <si>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</si>
  <si>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</si>
  <si>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</si>
  <si>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</si>
  <si>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</si>
  <si>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</si>
  <si>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</si>
  <si>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</si>
  <si>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</si>
  <si>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</si>
  <si>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</si>
  <si>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</si>
  <si>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</si>
  <si>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</si>
  <si>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</si>
  <si>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</si>
  <si>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</si>
  <si>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</si>
  <si>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</si>
  <si>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</si>
  <si>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</si>
  <si>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</si>
  <si>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</si>
  <si>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</si>
  <si>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</si>
  <si>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</si>
  <si>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</si>
  <si>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</si>
  <si>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</si>
  <si>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</si>
  <si>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</si>
  <si>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</si>
  <si>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</si>
  <si>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</si>
  <si>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</si>
  <si>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</si>
  <si>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</si>
  <si>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</si>
  <si>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</si>
  <si>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</si>
  <si>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</si>
  <si>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</si>
  <si>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</si>
  <si>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</si>
  <si>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</si>
  <si>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</si>
  <si>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</si>
  <si>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</si>
  <si>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</si>
  <si>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</si>
  <si>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</si>
  <si>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</si>
  <si>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神奈川県真鶴町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</si>
  <si>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</si>
  <si>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</si>
  <si>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</si>
  <si>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</si>
  <si>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</si>
  <si>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</si>
  <si>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</si>
  <si>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</si>
  <si>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</si>
  <si>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</si>
  <si>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</si>
  <si>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</si>
  <si>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</si>
  <si>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</si>
  <si>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</si>
  <si>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</si>
  <si>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</si>
  <si>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</si>
  <si>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</si>
  <si>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</si>
  <si>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真鶴魚座・ケープ真鶴特別会計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</si>
  <si>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</si>
  <si>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</si>
  <si>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</si>
  <si>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</si>
  <si>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</si>
  <si>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</si>
  <si>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</si>
  <si>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</si>
  <si>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</si>
  <si>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</si>
  <si>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</si>
  <si>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</si>
  <si>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</si>
  <si>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</si>
  <si>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</si>
  <si>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</si>
  <si>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</si>
  <si>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</si>
  <si>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</si>
  <si>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</si>
  <si>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</si>
  <si>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</si>
  <si>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</si>
  <si>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</si>
  <si>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</si>
  <si>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</si>
  <si>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</si>
  <si>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</si>
  <si>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</si>
  <si>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</si>
  <si>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</si>
  <si>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</si>
  <si>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</si>
  <si>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</si>
  <si>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</si>
  <si>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</si>
  <si>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</si>
  <si>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</si>
  <si>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</si>
  <si>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</si>
  <si>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</si>
  <si>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</si>
  <si>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</si>
  <si>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</si>
  <si>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</si>
  <si>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</si>
  <si>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</si>
  <si>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</si>
  <si>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</si>
  <si>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</si>
  <si>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</si>
  <si>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</si>
  <si>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</si>
  <si>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</si>
  <si>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</si>
  <si>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</si>
  <si>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</si>
  <si>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</si>
  <si>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</si>
  <si>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</si>
  <si>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</si>
  <si>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</si>
  <si>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</si>
  <si>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</si>
  <si>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</si>
  <si>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</si>
  <si>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</si>
  <si>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</si>
  <si>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</si>
  <si>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</si>
  <si>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</si>
  <si>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</si>
  <si>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</si>
  <si>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</si>
  <si>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</si>
  <si>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</si>
  <si>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</si>
  <si>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</si>
  <si>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</si>
  <si>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</si>
  <si>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</si>
  <si>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</si>
  <si>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</si>
  <si>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</si>
  <si>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</si>
  <si>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</si>
  <si>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</si>
  <si>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</si>
  <si>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</si>
  <si>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</si>
  <si>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</si>
  <si>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</si>
  <si>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</si>
  <si>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</si>
  <si>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</si>
  <si>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</si>
  <si>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</si>
  <si>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</si>
  <si>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</si>
  <si>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</si>
  <si>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</si>
  <si>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</si>
  <si>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</si>
  <si>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</si>
  <si>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</si>
  <si>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</si>
  <si>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</si>
  <si>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</si>
  <si>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</si>
  <si>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</si>
  <si>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</si>
  <si>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</si>
  <si>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</si>
  <si>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</si>
  <si>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</si>
  <si>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</si>
  <si>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</si>
  <si>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</si>
  <si>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</si>
  <si>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</si>
  <si>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</si>
  <si>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</si>
  <si>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</si>
  <si>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</si>
  <si>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</si>
  <si>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</si>
  <si>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</si>
  <si>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</si>
  <si>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</si>
  <si>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</si>
  <si>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</si>
  <si>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</si>
  <si>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</si>
  <si>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</si>
  <si>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</si>
  <si>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</si>
  <si>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</si>
  <si>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</si>
  <si>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</si>
  <si>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</si>
  <si>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</si>
  <si>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</si>
  <si>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</si>
  <si>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</si>
  <si>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</si>
  <si>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</si>
  <si>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</si>
  <si>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</si>
  <si>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</si>
  <si>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</si>
  <si>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</si>
  <si>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</si>
  <si>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</si>
  <si>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</si>
  <si>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</si>
  <si>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</si>
  <si>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4.80</t>
  </si>
  <si>
    <t>▲ 2.13</t>
  </si>
  <si>
    <t>▲ 1.94</t>
  </si>
  <si>
    <t>▲ 2.97</t>
  </si>
  <si>
    <t>一般会計</t>
  </si>
  <si>
    <t>介護保険事業特別会計（保険事業勘定）</t>
  </si>
  <si>
    <t>水道事業会計</t>
  </si>
  <si>
    <t>国民健康保険事業特別会計（事業勘定）</t>
  </si>
  <si>
    <t>下水道事業会計</t>
  </si>
  <si>
    <t>後期高齢者医療特別会計</t>
  </si>
  <si>
    <t>介護保険事業特別会計（介護サービス事業勘定）</t>
  </si>
  <si>
    <t>国民健康保険事業特別会計（施設勘定）</t>
  </si>
  <si>
    <t>その他会計（赤字）</t>
  </si>
  <si>
    <t>その他会計（黒字）</t>
  </si>
  <si>
    <t>R01</t>
    <phoneticPr fontId="5"/>
  </si>
  <si>
    <t>R02</t>
    <phoneticPr fontId="5"/>
  </si>
  <si>
    <t>R03</t>
    <phoneticPr fontId="5"/>
  </si>
  <si>
    <t>R04</t>
    <phoneticPr fontId="5"/>
  </si>
  <si>
    <t>R05</t>
    <phoneticPr fontId="5"/>
  </si>
  <si>
    <t>湯河原町真鶴町衛生組合</t>
    <rPh sb="0" eb="4">
      <t>ユガワラマチ</t>
    </rPh>
    <rPh sb="4" eb="7">
      <t>マナヅルマチ</t>
    </rPh>
    <rPh sb="7" eb="11">
      <t>エイセイクミアイ</t>
    </rPh>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</si>
  <si>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</si>
  <si>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9">
      <t>コウキコウレイシャ</t>
    </rPh>
    <rPh sb="9" eb="11">
      <t>イリョウ</t>
    </rPh>
    <rPh sb="11" eb="13">
      <t>コウイキ</t>
    </rPh>
    <rPh sb="13" eb="15">
      <t>レンゴウ</t>
    </rPh>
    <rPh sb="16" eb="20">
      <t>イッパンカイケイ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</si>
  <si>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</si>
  <si>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公益財団法人かながわ海岸美化財団</t>
    <rPh sb="0" eb="2">
      <t>コウエキ</t>
    </rPh>
    <rPh sb="2" eb="4">
      <t>ザイダン</t>
    </rPh>
    <rPh sb="4" eb="6">
      <t>ホウジン</t>
    </rPh>
    <rPh sb="10" eb="12">
      <t>カイガン</t>
    </rPh>
    <rPh sb="12" eb="14">
      <t>ビカ</t>
    </rPh>
    <rPh sb="14" eb="16">
      <t>ザイダン</t>
    </rPh>
    <phoneticPr fontId="2"/>
  </si>
  <si>
    <t>教育施設整備基金</t>
    <rPh sb="0" eb="8">
      <t>キョウイクシセツセイビキキン</t>
    </rPh>
    <phoneticPr fontId="5"/>
  </si>
  <si>
    <t>過疎地域持続的発展特別事業基金</t>
    <rPh sb="0" eb="13">
      <t>カソチイキジゾクテキハッテントクベツジギョウ</t>
    </rPh>
    <rPh sb="13" eb="15">
      <t>キキン</t>
    </rPh>
    <phoneticPr fontId="2"/>
  </si>
  <si>
    <t>ふるさと応援基金</t>
    <rPh sb="4" eb="8">
      <t>オウエンキキン</t>
    </rPh>
    <phoneticPr fontId="2"/>
  </si>
  <si>
    <t>感染症対策基金</t>
    <rPh sb="0" eb="7">
      <t>カンセンショウタイサクキキン</t>
    </rPh>
    <phoneticPr fontId="2"/>
  </si>
  <si>
    <t>まちづくり推進事業基金</t>
    <rPh sb="5" eb="11">
      <t>スイシンジギョウキキン</t>
    </rPh>
    <phoneticPr fontId="2"/>
  </si>
  <si>
    <t>-</t>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</si>
  <si>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21">
      <t>コウキコウレイシャ</t>
    </rPh>
    <rPh sb="21" eb="27">
      <t>イリョウトクベツカイケイ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</si>
</sst>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extLst>
            <c:ext xmlns:c16="http://schemas.microsoft.com/office/drawing/2014/chart" uri="{C3380CC4-5D6E-409C-BE32-E72D297353CC}">
              <c16:uniqueId val="{00000000-DB48-4F40-97E2-29CE5DEA44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97977</c:v>
                </c:pt>
                <c:pt idx="1">
                  <c:v>59693</c:v>
                </c:pt>
                <c:pt idx="2">
                  <c:v>22515</c:v>
                </c:pt>
                <c:pt idx="3">
                  <c:v>27508</c:v>
                </c:pt>
                <c:pt idx="4">
                  <c:v>10146</c:v>
                </c:pt>
              </c:numCache>
            </c:numRef>
          </c:val>
          <c:smooth val="0"/>
          <c:extLst>
            <c:ext xmlns:c16="http://schemas.microsoft.com/office/drawing/2014/chart" uri="{C3380CC4-5D6E-409C-BE32-E72D297353CC}">
              <c16:uniqueId val="{00000001-DB48-4F40-97E2-29CE5DEA44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8.06</c:v>
                </c:pt>
                <c:pt idx="1">
                  <c:v>6.75</c:v>
                </c:pt>
                <c:pt idx="2">
                  <c:v>13.59</c:v>
                </c:pt>
                <c:pt idx="3">
                  <c:v>7.37</c:v>
                </c:pt>
                <c:pt idx="4">
                  <c:v>7.09</c:v>
                </c:pt>
              </c:numCache>
            </c:numRef>
          </c:val>
          <c:extLst>
            <c:ext xmlns:c16="http://schemas.microsoft.com/office/drawing/2014/chart" uri="{C3380CC4-5D6E-409C-BE32-E72D297353CC}">
              <c16:uniqueId val="{00000000-E8A6-4B7D-A896-CF17182AA1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13.51</c:v>
                </c:pt>
                <c:pt idx="1">
                  <c:v>11.36</c:v>
                </c:pt>
                <c:pt idx="2">
                  <c:v>13.39</c:v>
                </c:pt>
                <c:pt idx="3">
                  <c:v>18.03</c:v>
                </c:pt>
                <c:pt idx="4">
                  <c:v>14.97</c:v>
                </c:pt>
              </c:numCache>
            </c:numRef>
          </c:val>
          <c:extLst>
            <c:ext xmlns:c16="http://schemas.microsoft.com/office/drawing/2014/chart" uri="{C3380CC4-5D6E-409C-BE32-E72D297353CC}">
              <c16:uniqueId val="{00000001-E8A6-4B7D-A896-CF17182AA1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-4.8</c:v>
                </c:pt>
                <c:pt idx="1">
                  <c:v>-2.13</c:v>
                </c:pt>
                <c:pt idx="2">
                  <c:v>10.41</c:v>
                </c:pt>
                <c:pt idx="3">
                  <c:v>-1.94</c:v>
                </c:pt>
                <c:pt idx="4">
                  <c:v>-2.97</c:v>
                </c:pt>
              </c:numCache>
            </c:numRef>
          </c:val>
          <c:smooth val="0"/>
          <c:extLst>
            <c:ext xmlns:c16="http://schemas.microsoft.com/office/drawing/2014/chart" uri="{C3380CC4-5D6E-409C-BE32-E72D297353CC}">
              <c16:uniqueId val="{00000002-E8A6-4B7D-A896-CF17182AA1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#N/A</c:v>
                </c:pt>
                <c:pt idx="3">
                  <c:v>0.25</c:v>
                </c:pt>
                <c:pt idx="4">
                  <c:v>#N/A</c:v>
                </c:pt>
                <c:pt idx="5">
                  <c:v>0.31</c:v>
                </c:pt>
                <c:pt idx="6">
                  <c:v>#N/A</c:v>
                </c:pt>
                <c:pt idx="7">
                  <c:v>0.36</c:v>
                </c:pt>
                <c:pt idx="8">
                  <c:v>#N/A</c:v>
                </c:pt>
                <c:pt idx="9">
                  <c:v>0</c:v>
                </c:pt>
              </c:numCache>
            </c:numRef>
          </c:val>
          <c:extLst>
            <c:ext xmlns:c16="http://schemas.microsoft.com/office/drawing/2014/chart" uri="{C3380CC4-5D6E-409C-BE32-E72D297353CC}">
              <c16:uniqueId val="{00000000-3E92-48A2-ABA4-59D85801B19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92-48A2-ABA4-59D85801B19E}"/>
            </c:ext>
          </c:extLst>
        </c:ser>
        <c:ser>
          <c:idx val="2"/>
          <c:order val="2"/>
          <c:tx>
            <c:strRef>
              <c:f>データシート!$A$29</c:f>
              <c:strCache>
                <c:ptCount val="1"/>
                <c:pt idx="0">
                  <c:v>国民健康保険事業特別会計（施設勘定）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0.09</c:v>
                </c:pt>
                <c:pt idx="2">
                  <c:v>#N/A</c:v>
                </c:pt>
                <c:pt idx="3">
                  <c:v>0.05</c:v>
                </c:pt>
                <c:pt idx="4">
                  <c:v>#N/A</c:v>
                </c:pt>
                <c:pt idx="5">
                  <c:v>0.02</c:v>
                </c:pt>
                <c:pt idx="6">
                  <c:v>#N/A</c:v>
                </c:pt>
                <c:pt idx="7">
                  <c:v>0.04</c:v>
                </c:pt>
                <c:pt idx="8">
                  <c:v>#N/A</c:v>
                </c:pt>
                <c:pt idx="9">
                  <c:v>0.04</c:v>
                </c:pt>
              </c:numCache>
            </c:numRef>
          </c:val>
          <c:extLst>
            <c:ext xmlns:c16="http://schemas.microsoft.com/office/drawing/2014/chart" uri="{C3380CC4-5D6E-409C-BE32-E72D297353CC}">
              <c16:uniqueId val="{00000002-3E92-48A2-ABA4-59D85801B19E}"/>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0.05</c:v>
                </c:pt>
                <c:pt idx="2">
                  <c:v>#N/A</c:v>
                </c:pt>
                <c:pt idx="3">
                  <c:v>0.02</c:v>
                </c:pt>
                <c:pt idx="4">
                  <c:v>#N/A</c:v>
                </c:pt>
                <c:pt idx="5">
                  <c:v>7.0000000000000007E-2</c:v>
                </c:pt>
                <c:pt idx="6">
                  <c:v>#N/A</c:v>
                </c:pt>
                <c:pt idx="7">
                  <c:v>0.11</c:v>
                </c:pt>
                <c:pt idx="8">
                  <c:v>#N/A</c:v>
                </c:pt>
                <c:pt idx="9">
                  <c:v>0.08</c:v>
                </c:pt>
              </c:numCache>
            </c:numRef>
          </c:val>
          <c:extLst>
            <c:ext xmlns:c16="http://schemas.microsoft.com/office/drawing/2014/chart" uri="{C3380CC4-5D6E-409C-BE32-E72D297353CC}">
              <c16:uniqueId val="{00000003-3E92-48A2-ABA4-59D85801B19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0.28999999999999998</c:v>
                </c:pt>
                <c:pt idx="2">
                  <c:v>#N/A</c:v>
                </c:pt>
                <c:pt idx="3">
                  <c:v>7.0000000000000007E-2</c:v>
                </c:pt>
                <c:pt idx="4">
                  <c:v>#N/A</c:v>
                </c:pt>
                <c:pt idx="5">
                  <c:v>0.13</c:v>
                </c:pt>
                <c:pt idx="6">
                  <c:v>#N/A</c:v>
                </c:pt>
                <c:pt idx="7">
                  <c:v>0.16</c:v>
                </c:pt>
                <c:pt idx="8">
                  <c:v>#N/A</c:v>
                </c:pt>
                <c:pt idx="9">
                  <c:v>0.08</c:v>
                </c:pt>
              </c:numCache>
            </c:numRef>
          </c:val>
          <c:extLst>
            <c:ext xmlns:c16="http://schemas.microsoft.com/office/drawing/2014/chart" uri="{C3380CC4-5D6E-409C-BE32-E72D297353CC}">
              <c16:uniqueId val="{00000004-3E92-48A2-ABA4-59D85801B19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0.23</c:v>
                </c:pt>
              </c:numCache>
            </c:numRef>
          </c:val>
          <c:extLst>
            <c:ext xmlns:c16="http://schemas.microsoft.com/office/drawing/2014/chart" uri="{C3380CC4-5D6E-409C-BE32-E72D297353CC}">
              <c16:uniqueId val="{00000005-3E92-48A2-ABA4-59D85801B19E}"/>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2.2000000000000002</c:v>
                </c:pt>
                <c:pt idx="2">
                  <c:v>#N/A</c:v>
                </c:pt>
                <c:pt idx="3">
                  <c:v>2.96</c:v>
                </c:pt>
                <c:pt idx="4">
                  <c:v>#N/A</c:v>
                </c:pt>
                <c:pt idx="5">
                  <c:v>2.38</c:v>
                </c:pt>
                <c:pt idx="6">
                  <c:v>#N/A</c:v>
                </c:pt>
                <c:pt idx="7">
                  <c:v>0.82</c:v>
                </c:pt>
                <c:pt idx="8">
                  <c:v>#N/A</c:v>
                </c:pt>
                <c:pt idx="9">
                  <c:v>0.46</c:v>
                </c:pt>
              </c:numCache>
            </c:numRef>
          </c:val>
          <c:extLst>
            <c:ext xmlns:c16="http://schemas.microsoft.com/office/drawing/2014/chart" uri="{C3380CC4-5D6E-409C-BE32-E72D297353CC}">
              <c16:uniqueId val="{00000006-3E92-48A2-ABA4-59D85801B19E}"/>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0.85</c:v>
                </c:pt>
                <c:pt idx="2">
                  <c:v>#N/A</c:v>
                </c:pt>
                <c:pt idx="3">
                  <c:v>0.66</c:v>
                </c:pt>
                <c:pt idx="4">
                  <c:v>#N/A</c:v>
                </c:pt>
                <c:pt idx="5">
                  <c:v>1.31</c:v>
                </c:pt>
                <c:pt idx="6">
                  <c:v>#N/A</c:v>
                </c:pt>
                <c:pt idx="7">
                  <c:v>2.98</c:v>
                </c:pt>
                <c:pt idx="8">
                  <c:v>#N/A</c:v>
                </c:pt>
                <c:pt idx="9">
                  <c:v>2.15</c:v>
                </c:pt>
              </c:numCache>
            </c:numRef>
          </c:val>
          <c:extLst>
            <c:ext xmlns:c16="http://schemas.microsoft.com/office/drawing/2014/chart" uri="{C3380CC4-5D6E-409C-BE32-E72D297353CC}">
              <c16:uniqueId val="{00000007-3E92-48A2-ABA4-59D85801B19E}"/>
            </c:ext>
          </c:extLst>
        </c:ser>
        <c:ser>
          <c:idx val="8"/>
          <c:order val="8"/>
          <c:tx>
            <c:strRef>
              <c:f>データシート!$A$35</c:f>
              <c:strCache>
                <c:ptCount val="1"/>
                <c:pt idx="0">
                  <c:v>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1.94</c:v>
                </c:pt>
                <c:pt idx="2">
                  <c:v>#N/A</c:v>
                </c:pt>
                <c:pt idx="3">
                  <c:v>2.56</c:v>
                </c:pt>
                <c:pt idx="4">
                  <c:v>#N/A</c:v>
                </c:pt>
                <c:pt idx="5">
                  <c:v>1.96</c:v>
                </c:pt>
                <c:pt idx="6">
                  <c:v>#N/A</c:v>
                </c:pt>
                <c:pt idx="7">
                  <c:v>1.28</c:v>
                </c:pt>
                <c:pt idx="8">
                  <c:v>#N/A</c:v>
                </c:pt>
                <c:pt idx="9">
                  <c:v>2.31</c:v>
                </c:pt>
              </c:numCache>
            </c:numRef>
          </c:val>
          <c:extLst>
            <c:ext xmlns:c16="http://schemas.microsoft.com/office/drawing/2014/chart" uri="{C3380CC4-5D6E-409C-BE32-E72D297353CC}">
              <c16:uniqueId val="{00000008-3E92-48A2-ABA4-59D85801B19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8.0399999999999991</c:v>
                </c:pt>
                <c:pt idx="2">
                  <c:v>#N/A</c:v>
                </c:pt>
                <c:pt idx="3">
                  <c:v>6.61</c:v>
                </c:pt>
                <c:pt idx="4">
                  <c:v>#N/A</c:v>
                </c:pt>
                <c:pt idx="5">
                  <c:v>13.36</c:v>
                </c:pt>
                <c:pt idx="6">
                  <c:v>#N/A</c:v>
                </c:pt>
                <c:pt idx="7">
                  <c:v>7.13</c:v>
                </c:pt>
                <c:pt idx="8">
                  <c:v>#N/A</c:v>
                </c:pt>
                <c:pt idx="9">
                  <c:v>7.09</c:v>
                </c:pt>
              </c:numCache>
            </c:numRef>
          </c:val>
          <c:extLst>
            <c:ext xmlns:c16="http://schemas.microsoft.com/office/drawing/2014/chart" uri="{C3380CC4-5D6E-409C-BE32-E72D297353CC}">
              <c16:uniqueId val="{00000009-3E92-48A2-ABA4-59D85801B19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284</c:v>
                </c:pt>
                <c:pt idx="5">
                  <c:v>311</c:v>
                </c:pt>
                <c:pt idx="8">
                  <c:v>324</c:v>
                </c:pt>
                <c:pt idx="11">
                  <c:v>327</c:v>
                </c:pt>
                <c:pt idx="14">
                  <c:v>333</c:v>
                </c:pt>
              </c:numCache>
            </c:numRef>
          </c:val>
          <c:extLst>
            <c:ext xmlns:c16="http://schemas.microsoft.com/office/drawing/2014/chart" uri="{C3380CC4-5D6E-409C-BE32-E72D297353CC}">
              <c16:uniqueId val="{00000000-6BBC-4ADC-8024-0CEE563B10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BC-4ADC-8024-0CEE563B10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BBC-4ADC-8024-0CEE563B10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83</c:v>
                </c:pt>
                <c:pt idx="3">
                  <c:v>105</c:v>
                </c:pt>
                <c:pt idx="6">
                  <c:v>105</c:v>
                </c:pt>
                <c:pt idx="9">
                  <c:v>95</c:v>
                </c:pt>
                <c:pt idx="12">
                  <c:v>93</c:v>
                </c:pt>
              </c:numCache>
            </c:numRef>
          </c:val>
          <c:extLst>
            <c:ext xmlns:c16="http://schemas.microsoft.com/office/drawing/2014/chart" uri="{C3380CC4-5D6E-409C-BE32-E72D297353CC}">
              <c16:uniqueId val="{00000003-6BBC-4ADC-8024-0CEE563B10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91</c:v>
                </c:pt>
                <c:pt idx="3">
                  <c:v>95</c:v>
                </c:pt>
                <c:pt idx="6">
                  <c:v>98</c:v>
                </c:pt>
                <c:pt idx="9">
                  <c:v>98</c:v>
                </c:pt>
                <c:pt idx="12">
                  <c:v>119</c:v>
                </c:pt>
              </c:numCache>
            </c:numRef>
          </c:val>
          <c:extLst>
            <c:ext xmlns:c16="http://schemas.microsoft.com/office/drawing/2014/chart" uri="{C3380CC4-5D6E-409C-BE32-E72D297353CC}">
              <c16:uniqueId val="{00000004-6BBC-4ADC-8024-0CEE563B10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BC-4ADC-8024-0CEE563B10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BC-4ADC-8024-0CEE563B10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326</c:v>
                </c:pt>
                <c:pt idx="3">
                  <c:v>361</c:v>
                </c:pt>
                <c:pt idx="6">
                  <c:v>385</c:v>
                </c:pt>
                <c:pt idx="9">
                  <c:v>406</c:v>
                </c:pt>
                <c:pt idx="12">
                  <c:v>423</c:v>
                </c:pt>
              </c:numCache>
            </c:numRef>
          </c:val>
          <c:extLst>
            <c:ext xmlns:c16="http://schemas.microsoft.com/office/drawing/2014/chart" uri="{C3380CC4-5D6E-409C-BE32-E72D297353CC}">
              <c16:uniqueId val="{00000007-6BBC-4ADC-8024-0CEE563B10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216</c:v>
                </c:pt>
                <c:pt idx="2">
                  <c:v>#N/A</c:v>
                </c:pt>
                <c:pt idx="3">
                  <c:v>#N/A</c:v>
                </c:pt>
                <c:pt idx="4">
                  <c:v>250</c:v>
                </c:pt>
                <c:pt idx="5">
                  <c:v>#N/A</c:v>
                </c:pt>
                <c:pt idx="6">
                  <c:v>#N/A</c:v>
                </c:pt>
                <c:pt idx="7">
                  <c:v>264</c:v>
                </c:pt>
                <c:pt idx="8">
                  <c:v>#N/A</c:v>
                </c:pt>
                <c:pt idx="9">
                  <c:v>#N/A</c:v>
                </c:pt>
                <c:pt idx="10">
                  <c:v>272</c:v>
                </c:pt>
                <c:pt idx="11">
                  <c:v>#N/A</c:v>
                </c:pt>
                <c:pt idx="12">
                  <c:v>#N/A</c:v>
                </c:pt>
                <c:pt idx="13">
                  <c:v>302</c:v>
                </c:pt>
                <c:pt idx="14">
                  <c:v>#N/A</c:v>
                </c:pt>
              </c:numCache>
            </c:numRef>
          </c:val>
          <c:smooth val="0"/>
          <c:extLst>
            <c:ext xmlns:c16="http://schemas.microsoft.com/office/drawing/2014/chart" uri="{C3380CC4-5D6E-409C-BE32-E72D297353CC}">
              <c16:uniqueId val="{00000008-6BBC-4ADC-8024-0CEE563B10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3592</c:v>
                </c:pt>
                <c:pt idx="5">
                  <c:v>3574</c:v>
                </c:pt>
                <c:pt idx="8">
                  <c:v>3533</c:v>
                </c:pt>
                <c:pt idx="11">
                  <c:v>3343</c:v>
                </c:pt>
                <c:pt idx="14">
                  <c:v>3190</c:v>
                </c:pt>
              </c:numCache>
            </c:numRef>
          </c:val>
          <c:extLst>
            <c:ext xmlns:c16="http://schemas.microsoft.com/office/drawing/2014/chart" uri="{C3380CC4-5D6E-409C-BE32-E72D297353CC}">
              <c16:uniqueId val="{00000000-5977-4228-9BEA-F79F94A376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40</c:v>
                </c:pt>
                <c:pt idx="8">
                  <c:v>35</c:v>
                </c:pt>
                <c:pt idx="11">
                  <c:v>31</c:v>
                </c:pt>
                <c:pt idx="14">
                  <c:v>30</c:v>
                </c:pt>
              </c:numCache>
            </c:numRef>
          </c:val>
          <c:extLst>
            <c:ext xmlns:c16="http://schemas.microsoft.com/office/drawing/2014/chart" uri="{C3380CC4-5D6E-409C-BE32-E72D297353CC}">
              <c16:uniqueId val="{00000001-5977-4228-9BEA-F79F94A376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556</c:v>
                </c:pt>
                <c:pt idx="5">
                  <c:v>512</c:v>
                </c:pt>
                <c:pt idx="8">
                  <c:v>751</c:v>
                </c:pt>
                <c:pt idx="11">
                  <c:v>1006</c:v>
                </c:pt>
                <c:pt idx="14">
                  <c:v>1038</c:v>
                </c:pt>
              </c:numCache>
            </c:numRef>
          </c:val>
          <c:extLst>
            <c:ext xmlns:c16="http://schemas.microsoft.com/office/drawing/2014/chart" uri="{C3380CC4-5D6E-409C-BE32-E72D297353CC}">
              <c16:uniqueId val="{00000002-5977-4228-9BEA-F79F94A376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77-4228-9BEA-F79F94A376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77-4228-9BEA-F79F94A376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77-4228-9BEA-F79F94A376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827</c:v>
                </c:pt>
                <c:pt idx="3">
                  <c:v>861</c:v>
                </c:pt>
                <c:pt idx="6">
                  <c:v>731</c:v>
                </c:pt>
                <c:pt idx="9">
                  <c:v>720</c:v>
                </c:pt>
                <c:pt idx="12">
                  <c:v>698</c:v>
                </c:pt>
              </c:numCache>
            </c:numRef>
          </c:val>
          <c:extLst>
            <c:ext xmlns:c16="http://schemas.microsoft.com/office/drawing/2014/chart" uri="{C3380CC4-5D6E-409C-BE32-E72D297353CC}">
              <c16:uniqueId val="{00000006-5977-4228-9BEA-F79F94A376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990</c:v>
                </c:pt>
                <c:pt idx="3">
                  <c:v>890</c:v>
                </c:pt>
                <c:pt idx="6">
                  <c:v>790</c:v>
                </c:pt>
                <c:pt idx="9">
                  <c:v>690</c:v>
                </c:pt>
                <c:pt idx="12">
                  <c:v>590</c:v>
                </c:pt>
              </c:numCache>
            </c:numRef>
          </c:val>
          <c:extLst>
            <c:ext xmlns:c16="http://schemas.microsoft.com/office/drawing/2014/chart" uri="{C3380CC4-5D6E-409C-BE32-E72D297353CC}">
              <c16:uniqueId val="{00000007-5977-4228-9BEA-F79F94A376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1743</c:v>
                </c:pt>
                <c:pt idx="3">
                  <c:v>1654</c:v>
                </c:pt>
                <c:pt idx="6">
                  <c:v>1648</c:v>
                </c:pt>
                <c:pt idx="9">
                  <c:v>1498</c:v>
                </c:pt>
                <c:pt idx="12">
                  <c:v>1679</c:v>
                </c:pt>
              </c:numCache>
            </c:numRef>
          </c:val>
          <c:extLst>
            <c:ext xmlns:c16="http://schemas.microsoft.com/office/drawing/2014/chart" uri="{C3380CC4-5D6E-409C-BE32-E72D297353CC}">
              <c16:uniqueId val="{00000008-5977-4228-9BEA-F79F94A376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977-4228-9BEA-F79F94A376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3481</c:v>
                </c:pt>
                <c:pt idx="3">
                  <c:v>3500</c:v>
                </c:pt>
                <c:pt idx="6">
                  <c:v>3464</c:v>
                </c:pt>
                <c:pt idx="9">
                  <c:v>3263</c:v>
                </c:pt>
                <c:pt idx="12">
                  <c:v>2992</c:v>
                </c:pt>
              </c:numCache>
            </c:numRef>
          </c:val>
          <c:extLst>
            <c:ext xmlns:c16="http://schemas.microsoft.com/office/drawing/2014/chart" uri="{C3380CC4-5D6E-409C-BE32-E72D297353CC}">
              <c16:uniqueId val="{0000000A-5977-4228-9BEA-F79F94A376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2846</c:v>
                </c:pt>
                <c:pt idx="2">
                  <c:v>#N/A</c:v>
                </c:pt>
                <c:pt idx="3">
                  <c:v>#N/A</c:v>
                </c:pt>
                <c:pt idx="4">
                  <c:v>2779</c:v>
                </c:pt>
                <c:pt idx="5">
                  <c:v>#N/A</c:v>
                </c:pt>
                <c:pt idx="6">
                  <c:v>#N/A</c:v>
                </c:pt>
                <c:pt idx="7">
                  <c:v>2314</c:v>
                </c:pt>
                <c:pt idx="8">
                  <c:v>#N/A</c:v>
                </c:pt>
                <c:pt idx="9">
                  <c:v>#N/A</c:v>
                </c:pt>
                <c:pt idx="10">
                  <c:v>1791</c:v>
                </c:pt>
                <c:pt idx="11">
                  <c:v>#N/A</c:v>
                </c:pt>
                <c:pt idx="12">
                  <c:v>#N/A</c:v>
                </c:pt>
                <c:pt idx="13">
                  <c:v>1700</c:v>
                </c:pt>
                <c:pt idx="14">
                  <c:v>#N/A</c:v>
                </c:pt>
              </c:numCache>
            </c:numRef>
          </c:val>
          <c:smooth val="0"/>
          <c:extLst>
            <c:ext xmlns:c16="http://schemas.microsoft.com/office/drawing/2014/chart" uri="{C3380CC4-5D6E-409C-BE32-E72D297353CC}">
              <c16:uniqueId val="{0000000B-5977-4228-9BEA-F79F94A376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335</c:v>
                </c:pt>
                <c:pt idx="1">
                  <c:v>445</c:v>
                </c:pt>
                <c:pt idx="2">
                  <c:v>375</c:v>
                </c:pt>
              </c:numCache>
            </c:numRef>
          </c:val>
          <c:extLst>
            <c:ext xmlns:c16="http://schemas.microsoft.com/office/drawing/2014/chart" uri="{C3380CC4-5D6E-409C-BE32-E72D297353CC}">
              <c16:uniqueId val="{00000000-7493-4264-BFE1-DD34BF27AE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13</c:v>
                </c:pt>
              </c:numCache>
            </c:numRef>
          </c:val>
          <c:extLst>
            <c:ext xmlns:c16="http://schemas.microsoft.com/office/drawing/2014/chart" uri="{C3380CC4-5D6E-409C-BE32-E72D297353CC}">
              <c16:uniqueId val="{00000001-7493-4264-BFE1-DD34BF27AE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215</c:v>
                </c:pt>
                <c:pt idx="1">
                  <c:v>315</c:v>
                </c:pt>
                <c:pt idx="2">
                  <c:v>418</c:v>
                </c:pt>
              </c:numCache>
            </c:numRef>
          </c:val>
          <c:extLst>
            <c:ext xmlns:c16="http://schemas.microsoft.com/office/drawing/2014/chart" uri="{C3380CC4-5D6E-409C-BE32-E72D297353CC}">
              <c16:uniqueId val="{00000002-7493-4264-BFE1-DD34BF27AE4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
6,632
7.05
3,925,155
3,746,068
177,637
2,504,478
2,991,549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から減少傾向が続き、令和５年度においては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となった。類似団体平均は上回っているものの、年々その差は狭まり、ついに</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ポイント差まで迫った状況である。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減少要因は、人口の減少や全国平均を上回る高齢化率（令和５年時点</a:t>
          </a:r>
          <a:r>
            <a:rPr kumimoji="1" lang="en-US" altLang="ja-JP" sz="1300">
              <a:latin typeface="ＭＳ Ｐゴシック" panose="020B0600070205080204" pitchFamily="50" charset="-128"/>
              <a:ea typeface="ＭＳ Ｐゴシック" panose="020B0600070205080204" pitchFamily="50" charset="-128"/>
            </a:rPr>
            <a:t>44.7</a:t>
          </a:r>
          <a:r>
            <a:rPr kumimoji="1" lang="ja-JP" altLang="en-US" sz="1300">
              <a:latin typeface="ＭＳ Ｐゴシック" panose="020B0600070205080204" pitchFamily="50" charset="-128"/>
              <a:ea typeface="ＭＳ Ｐゴシック" panose="020B0600070205080204" pitchFamily="50" charset="-128"/>
            </a:rPr>
            <a:t>％）に伴う地方税の減少が大きい。生産年齢人口を増加させ、又は減少させないための移住・定住の促進や徴税強化により財源を確保し、活力あるまちづくりを展開し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52211</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531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52211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1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42</xdr:row>
      <xdr:rowOff>11995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129822</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1411</xdr:rowOff>
    </xdr:from>
    <xdr:to>
      <xdr:col>19</xdr:col>
      <xdr:colOff>184150</xdr:colOff>
      <xdr:row>42</xdr:row>
      <xdr:rowOff>103011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％と一旦改善したものの、概ね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％前後で増減を繰り返している。令和５年度は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％であり、前年度比で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ポイント悪化した。類似団体平均を常に上回っており、さらにその差は広がっている。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要因としては、人件費、扶助費、公債費、いずれも増加しており、特に公債費では岩漁港東物揚場改修工事、湯河原町真鶴町衛生組合が実施する大規模改修事業に伴う起債が新たに生じている。人件費のさらなる増加が見込まれる中、事務事業の見直しを進めるとともに、公民連携の推進、施設の統廃合について検討する等、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3175</xdr:rowOff>
    </xdr:from>
    <xdr:to>
      <xdr:col>23</xdr:col>
      <xdr:colOff>133350</xdr:colOff>
      <xdr:row>64</xdr:row>
      <xdr:rowOff>83608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7597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42350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0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64</xdr:row>
      <xdr:rowOff>3175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3065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101406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65</xdr:row>
      <xdr:rowOff>32808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30654"/>
          <a:ext cx="889000" cy="44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65</xdr:row>
      <xdr:rowOff>32808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71954"/>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62671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32808</xdr:rowOff>
    </xdr:from>
    <xdr:to>
      <xdr:col>23</xdr:col>
      <xdr:colOff>184150</xdr:colOff>
      <xdr:row>64</xdr:row>
      <xdr:rowOff>134408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4885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123825</xdr:rowOff>
    </xdr:from>
    <xdr:to>
      <xdr:col>19</xdr:col>
      <xdr:colOff>184150</xdr:colOff>
      <xdr:row>64</xdr:row>
      <xdr:rowOff>53975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38752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1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[195,227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令和５年度は、類似団体平均に比べ</a:t>
          </a:r>
          <a:r>
            <a:rPr kumimoji="1" lang="en-US" altLang="ja-JP" sz="1300">
              <a:latin typeface="ＭＳ Ｐゴシック" panose="020B0600070205080204" pitchFamily="50" charset="-128"/>
              <a:ea typeface="ＭＳ Ｐゴシック" panose="020B0600070205080204" pitchFamily="50" charset="-128"/>
            </a:rPr>
            <a:t>105,426</a:t>
          </a:r>
          <a:r>
            <a:rPr kumimoji="1" lang="ja-JP" altLang="en-US" sz="1300">
              <a:latin typeface="ＭＳ Ｐゴシック" panose="020B0600070205080204" pitchFamily="50" charset="-128"/>
              <a:ea typeface="ＭＳ Ｐゴシック" panose="020B0600070205080204" pitchFamily="50" charset="-128"/>
            </a:rPr>
            <a:t>円下回っており、その差は徐々に広がってきている。</a:t>
          </a:r>
        </a:p>
        <a:p>
          <a:r>
            <a:rPr kumimoji="1" lang="ja-JP" altLang="en-US" sz="1300">
              <a:latin typeface="ＭＳ Ｐゴシック" panose="020B0600070205080204" pitchFamily="50" charset="-128"/>
              <a:ea typeface="ＭＳ Ｐゴシック" panose="020B0600070205080204" pitchFamily="50" charset="-128"/>
            </a:rPr>
            <a:t>　類似団体平均より低くなっている理由は、主に人件費が要因と考えられ、ごみ処理業務を一部事務組合に、消防事務を湯河原町に委託していること、また、地域手当を支給していないことなどが理由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引き続きコスト低減を図っていくが、人件費については、給与改定等で総額は増加傾向にある。物件費において、新規事業の先送り、既存事業の事業内容の見直しによる歳出削減に努めていく方針である。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166717</xdr:rowOff>
    </xdr:from>
    <xdr:to>
      <xdr:col>23</xdr:col>
      <xdr:colOff>133350</xdr:colOff>
      <xdr:row>82</xdr:row>
      <xdr:rowOff>3479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54167"/>
          <a:ext cx="8382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161382</xdr:rowOff>
    </xdr:from>
    <xdr:to>
      <xdr:col>19</xdr:col>
      <xdr:colOff>133350</xdr:colOff>
      <xdr:row>81</xdr:row>
      <xdr:rowOff>166717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48832"/>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150969</xdr:rowOff>
    </xdr:from>
    <xdr:to>
      <xdr:col>15</xdr:col>
      <xdr:colOff>82550</xdr:colOff>
      <xdr:row>81</xdr:row>
      <xdr:rowOff>161382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38419"/>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147003</xdr:rowOff>
    </xdr:from>
    <xdr:to>
      <xdr:col>11</xdr:col>
      <xdr:colOff>31750</xdr:colOff>
      <xdr:row>81</xdr:row>
      <xdr:rowOff>150969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34453"/>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22237</xdr:rowOff>
    </xdr:from>
    <xdr:to>
      <xdr:col>7</xdr:col>
      <xdr:colOff>31750</xdr:colOff>
      <xdr:row>82</xdr:row>
      <xdr:rowOff>123837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108614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6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124129</xdr:rowOff>
    </xdr:from>
    <xdr:to>
      <xdr:col>23</xdr:col>
      <xdr:colOff>184150</xdr:colOff>
      <xdr:row>82</xdr:row>
      <xdr:rowOff>54279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1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45406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115917</xdr:rowOff>
    </xdr:from>
    <xdr:to>
      <xdr:col>19</xdr:col>
      <xdr:colOff>184150</xdr:colOff>
      <xdr:row>82</xdr:row>
      <xdr:rowOff>46067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0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56244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72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110582</xdr:rowOff>
    </xdr:from>
    <xdr:to>
      <xdr:col>15</xdr:col>
      <xdr:colOff>133350</xdr:colOff>
      <xdr:row>82</xdr:row>
      <xdr:rowOff>40732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50909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6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100169</xdr:rowOff>
    </xdr:from>
    <xdr:to>
      <xdr:col>11</xdr:col>
      <xdr:colOff>82550</xdr:colOff>
      <xdr:row>82</xdr:row>
      <xdr:rowOff>30319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8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40496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5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96203</xdr:rowOff>
    </xdr:from>
    <xdr:to>
      <xdr:col>7</xdr:col>
      <xdr:colOff>31750</xdr:colOff>
      <xdr:row>82</xdr:row>
      <xdr:rowOff>26353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36530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5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類似団体平均と比較すると、令和元年度から令和５年度まで常に下回っている。令和５年度には</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ポイント差、前年度よりもさらに</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ポイント差が広がった。</a:t>
          </a:r>
        </a:p>
        <a:p>
          <a:r>
            <a:rPr kumimoji="1" lang="ja-JP" altLang="en-US" sz="1300">
              <a:latin typeface="ＭＳ Ｐゴシック" panose="020B0600070205080204" pitchFamily="50" charset="-128"/>
              <a:ea typeface="ＭＳ Ｐゴシック" panose="020B0600070205080204" pitchFamily="50" charset="-128"/>
            </a:rPr>
            <a:t>　給与水準は、国の動向も踏まえながら引き続き縮減に努めるが、人材確保のためには適正水準を維持することも重要である。少なくとも類似団体平均からは大きく引き離されることのないよう努めていく。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29936</xdr:rowOff>
    </xdr:from>
    <xdr:to>
      <xdr:col>81</xdr:col>
      <xdr:colOff>44450</xdr:colOff>
      <xdr:row>83</xdr:row>
      <xdr:rowOff>144841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602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144841</xdr:rowOff>
    </xdr:from>
    <xdr:to>
      <xdr:col>77</xdr:col>
      <xdr:colOff>44450</xdr:colOff>
      <xdr:row>84</xdr:row>
      <xdr:rowOff>19352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7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75898</xdr:rowOff>
    </xdr:from>
    <xdr:to>
      <xdr:col>72</xdr:col>
      <xdr:colOff>203200</xdr:colOff>
      <xdr:row>84</xdr:row>
      <xdr:rowOff>19352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3062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75898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947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150586</xdr:rowOff>
    </xdr:from>
    <xdr:to>
      <xdr:col>81</xdr:col>
      <xdr:colOff>95250</xdr:colOff>
      <xdr:row>83</xdr:row>
      <xdr:rowOff>80736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167113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5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140002</xdr:rowOff>
    </xdr:from>
    <xdr:to>
      <xdr:col>73</xdr:col>
      <xdr:colOff>44450</xdr:colOff>
      <xdr:row>84</xdr:row>
      <xdr:rowOff>70152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25098</xdr:rowOff>
    </xdr:from>
    <xdr:to>
      <xdr:col>68</xdr:col>
      <xdr:colOff>203200</xdr:colOff>
      <xdr:row>83</xdr:row>
      <xdr:rowOff>126698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136875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令和元年度から令和３年度まで微増で推移した後、令和４年度に微減し、令和５年度には再度増加した。類似団体平均は</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人下回っているが、全国平均に比べると</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人、神奈川県平均に比べると</a:t>
          </a:r>
          <a:r>
            <a:rPr kumimoji="1" lang="en-US" altLang="ja-JP" sz="1300">
              <a:latin typeface="ＭＳ Ｐゴシック" panose="020B0600070205080204" pitchFamily="50" charset="-128"/>
              <a:ea typeface="ＭＳ Ｐゴシック" panose="020B0600070205080204" pitchFamily="50" charset="-128"/>
            </a:rPr>
            <a:t>3.34</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主な要因は、町の総人口が毎年減少していることと考えられる。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今後は、職員の定年年齢が順次引き上げられることもあり、新規職員の採用人数を調整するとともに、職員の能力、資質の向上に努め、適正な定員管理を図る。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65490</xdr:rowOff>
    </xdr:from>
    <xdr:to>
      <xdr:col>81</xdr:col>
      <xdr:colOff>44450</xdr:colOff>
      <xdr:row>61</xdr:row>
      <xdr:rowOff>137075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23940"/>
          <a:ext cx="838200" cy="7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65490</xdr:rowOff>
    </xdr:from>
    <xdr:to>
      <xdr:col>77</xdr:col>
      <xdr:colOff>44450</xdr:colOff>
      <xdr:row>61</xdr:row>
      <xdr:rowOff>97663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239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79968</xdr:rowOff>
    </xdr:from>
    <xdr:to>
      <xdr:col>72</xdr:col>
      <xdr:colOff>203200</xdr:colOff>
      <xdr:row>61</xdr:row>
      <xdr:rowOff>97663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8418"/>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34120</xdr:rowOff>
    </xdr:from>
    <xdr:to>
      <xdr:col>68</xdr:col>
      <xdr:colOff>152400</xdr:colOff>
      <xdr:row>61</xdr:row>
      <xdr:rowOff>79968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2570"/>
          <a:ext cx="889000" cy="4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16976</xdr:rowOff>
    </xdr:from>
    <xdr:to>
      <xdr:col>64</xdr:col>
      <xdr:colOff>152400</xdr:colOff>
      <xdr:row>62</xdr:row>
      <xdr:rowOff>118576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103353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86275</xdr:rowOff>
    </xdr:from>
    <xdr:to>
      <xdr:col>81</xdr:col>
      <xdr:colOff>95250</xdr:colOff>
      <xdr:row>62</xdr:row>
      <xdr:rowOff>16425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102802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8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14690</xdr:rowOff>
    </xdr:from>
    <xdr:to>
      <xdr:col>77</xdr:col>
      <xdr:colOff>95250</xdr:colOff>
      <xdr:row>61</xdr:row>
      <xdr:rowOff>116290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126467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46863</xdr:rowOff>
    </xdr:from>
    <xdr:to>
      <xdr:col>73</xdr:col>
      <xdr:colOff>44450</xdr:colOff>
      <xdr:row>61</xdr:row>
      <xdr:rowOff>148463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158640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29168</xdr:rowOff>
    </xdr:from>
    <xdr:to>
      <xdr:col>68</xdr:col>
      <xdr:colOff>203200</xdr:colOff>
      <xdr:row>61</xdr:row>
      <xdr:rowOff>130768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140945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5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154770</xdr:rowOff>
    </xdr:from>
    <xdr:to>
      <xdr:col>64</xdr:col>
      <xdr:colOff>152400</xdr:colOff>
      <xdr:row>61</xdr:row>
      <xdr:rowOff>84920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95097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令和元年度から令和５年度まで、実質公債費比率は上昇傾向にある。令和５年度においては、類似団体平均に対しても</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主な要因は、当町が平成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年に過疎地域に指定されたため、過疎対策事業債を積極的に活用しており、その起債償還に伴って公債費の割合が年々増加しているものと思われる。</a:t>
          </a:r>
        </a:p>
        <a:p>
          <a:r>
            <a:rPr kumimoji="1" lang="ja-JP" altLang="en-US" sz="1300">
              <a:latin typeface="ＭＳ Ｐゴシック" panose="020B0600070205080204" pitchFamily="50" charset="-128"/>
              <a:ea typeface="ＭＳ Ｐゴシック" panose="020B0600070205080204" pitchFamily="50" charset="-128"/>
            </a:rPr>
            <a:t>　今後、教育施設の建替えが見込まれている。その他、公共施設の老朽化による改修等も多く見込まれるが、施設の統廃合を検討し、新規の地方債発行は抑制を意識しつつ、効果的な活用を図っていく。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85598</xdr:rowOff>
    </xdr:from>
    <xdr:to>
      <xdr:col>81</xdr:col>
      <xdr:colOff>44450</xdr:colOff>
      <xdr:row>43</xdr:row>
      <xdr:rowOff>124206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4579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85598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4193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74439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37338</xdr:rowOff>
    </xdr:from>
    <xdr:to>
      <xdr:col>72</xdr:col>
      <xdr:colOff>203200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4096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93743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131572</xdr:rowOff>
    </xdr:from>
    <xdr:to>
      <xdr:col>68</xdr:col>
      <xdr:colOff>152400</xdr:colOff>
      <xdr:row>43</xdr:row>
      <xdr:rowOff>37338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33247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73406</xdr:rowOff>
    </xdr:from>
    <xdr:to>
      <xdr:col>81</xdr:col>
      <xdr:colOff>95250</xdr:colOff>
      <xdr:row>44</xdr:row>
      <xdr:rowOff>3556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45483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41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34798</xdr:rowOff>
    </xdr:from>
    <xdr:to>
      <xdr:col>77</xdr:col>
      <xdr:colOff>95250</xdr:colOff>
      <xdr:row>43</xdr:row>
      <xdr:rowOff>136398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121175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49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167149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類似団体平均を大幅に上回る水準にあるが、令和元年度と比較すれば半減しており、将来負担の状況は改善傾向にある。</a:t>
          </a:r>
        </a:p>
        <a:p>
          <a:r>
            <a:rPr kumimoji="1" lang="ja-JP" altLang="en-US" sz="1300">
              <a:latin typeface="ＭＳ Ｐゴシック" panose="020B0600070205080204" pitchFamily="50" charset="-128"/>
              <a:ea typeface="ＭＳ Ｐゴシック" panose="020B0600070205080204" pitchFamily="50" charset="-128"/>
            </a:rPr>
            <a:t>　主な要因としては、教育施設の建替えを見据えた充当可能基金の増が挙げられる。下水道事業や湯河原町真鶴町衛生組合への負担等、継続して事業は行われているが、事業費全体は減少してきている。</a:t>
          </a:r>
        </a:p>
        <a:p>
          <a:r>
            <a:rPr kumimoji="1" lang="ja-JP" altLang="en-US" sz="1300">
              <a:latin typeface="ＭＳ Ｐゴシック" panose="020B0600070205080204" pitchFamily="50" charset="-128"/>
              <a:ea typeface="ＭＳ Ｐゴシック" panose="020B0600070205080204" pitchFamily="50" charset="-128"/>
            </a:rPr>
            <a:t>　今後も後世への負担を少しでも軽減するよう、事業の必要性、補助金の活用などにより充当財源をより一層確保し、新規事業の実施等については総点検を図ることで、財政の健全化を図る。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88290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894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60367</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31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88290</xdr:rowOff>
    </xdr:from>
    <xdr:to>
      <xdr:col>81</xdr:col>
      <xdr:colOff>133350</xdr:colOff>
      <xdr:row>19</xdr:row>
      <xdr:rowOff>88290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34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117856</xdr:rowOff>
    </xdr:from>
    <xdr:to>
      <xdr:col>81</xdr:col>
      <xdr:colOff>44450</xdr:colOff>
      <xdr:row>18</xdr:row>
      <xdr:rowOff>169977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3203956"/>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169977</xdr:rowOff>
    </xdr:from>
    <xdr:to>
      <xdr:col>77</xdr:col>
      <xdr:colOff>44450</xdr:colOff>
      <xdr:row>20</xdr:row>
      <xdr:rowOff>45212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3256077"/>
          <a:ext cx="889000" cy="2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45212</xdr:rowOff>
    </xdr:from>
    <xdr:to>
      <xdr:col>72</xdr:col>
      <xdr:colOff>203200</xdr:colOff>
      <xdr:row>22</xdr:row>
      <xdr:rowOff>31445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3474212"/>
          <a:ext cx="889000" cy="3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31445</xdr:rowOff>
    </xdr:from>
    <xdr:to>
      <xdr:col>68</xdr:col>
      <xdr:colOff>152400</xdr:colOff>
      <xdr:row>22</xdr:row>
      <xdr:rowOff>148234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803345"/>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32817</xdr:rowOff>
    </xdr:from>
    <xdr:to>
      <xdr:col>68</xdr:col>
      <xdr:colOff>203200</xdr:colOff>
      <xdr:row>14</xdr:row>
      <xdr:rowOff>134417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144594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28956</xdr:rowOff>
    </xdr:from>
    <xdr:to>
      <xdr:col>64</xdr:col>
      <xdr:colOff>152400</xdr:colOff>
      <xdr:row>14</xdr:row>
      <xdr:rowOff>130556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2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140733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67056</xdr:rowOff>
    </xdr:from>
    <xdr:to>
      <xdr:col>81</xdr:col>
      <xdr:colOff>95250</xdr:colOff>
      <xdr:row>18</xdr:row>
      <xdr:rowOff>168656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39133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119177</xdr:rowOff>
    </xdr:from>
    <xdr:to>
      <xdr:col>77</xdr:col>
      <xdr:colOff>95250</xdr:colOff>
      <xdr:row>19</xdr:row>
      <xdr:rowOff>49327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32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34104</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29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165862</xdr:rowOff>
    </xdr:from>
    <xdr:to>
      <xdr:col>73</xdr:col>
      <xdr:colOff>44450</xdr:colOff>
      <xdr:row>20</xdr:row>
      <xdr:rowOff>96012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80789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50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152095</xdr:rowOff>
    </xdr:from>
    <xdr:to>
      <xdr:col>68</xdr:col>
      <xdr:colOff>203200</xdr:colOff>
      <xdr:row>22</xdr:row>
      <xdr:rowOff>82245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67022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83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97434</xdr:rowOff>
    </xdr:from>
    <xdr:to>
      <xdr:col>64</xdr:col>
      <xdr:colOff>152400</xdr:colOff>
      <xdr:row>23</xdr:row>
      <xdr:rowOff>27584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86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12361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95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
6,632
7.05
3,925,155
3,746,068
177,637
2,504,478
2,991,549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人件費に係る経常収支比率は、令和５年度において</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％となった。令和元年度から常に類似団体平均に比べて高い水準にあるが、神奈川県平均は下回っている状態が継続している。</a:t>
          </a:r>
        </a:p>
        <a:p>
          <a:r>
            <a:rPr kumimoji="1" lang="ja-JP" altLang="en-US" sz="1300">
              <a:latin typeface="ＭＳ Ｐゴシック" panose="020B0600070205080204" pitchFamily="50" charset="-128"/>
              <a:ea typeface="ＭＳ Ｐゴシック" panose="020B0600070205080204" pitchFamily="50" charset="-128"/>
            </a:rPr>
            <a:t>　これは、人口当たりの職員数が類似団体平均より少なく、また、ラスパイレス指数が低いことが主な要因と思われる。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xdr:rowOff>
    </xdr:from>
    <xdr:to>
      <xdr:col>15</xdr:col>
      <xdr:colOff>98425</xdr:colOff>
      <xdr:row>40</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278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40</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54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96537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45720</xdr:rowOff>
    </xdr:from>
    <xdr:to>
      <xdr:col>24</xdr:col>
      <xdr:colOff>76200</xdr:colOff>
      <xdr:row>38</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156210</xdr:rowOff>
    </xdr:from>
    <xdr:to>
      <xdr:col>11</xdr:col>
      <xdr:colOff>60325</xdr:colOff>
      <xdr:row>40</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物件費に係る経常収支比率は、類似団体平均と比較し、</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ポイント低い状況となっている。この傾向は過去より続いている。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主な要因としては、需用費、委託料などが類似団体に比べ少ないことによるものと考えられる。道路補修や草刈りなどを直営で行っていることも多いため、コストカットが図られている。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117856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38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53848</xdr:rowOff>
    </xdr:from>
    <xdr:to>
      <xdr:col>78</xdr:col>
      <xdr:colOff>69850</xdr:colOff>
      <xdr:row>16</xdr:row>
      <xdr:rowOff>94996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97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53848</xdr:rowOff>
    </xdr:from>
    <xdr:to>
      <xdr:col>73</xdr:col>
      <xdr:colOff>180975</xdr:colOff>
      <xdr:row>16</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97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16</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19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91711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67056</xdr:rowOff>
    </xdr:from>
    <xdr:to>
      <xdr:col>82</xdr:col>
      <xdr:colOff>158750</xdr:colOff>
      <xdr:row>16</xdr:row>
      <xdr:rowOff>168656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83583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5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xdr:rowOff>
    </xdr:from>
    <xdr:to>
      <xdr:col>74</xdr:col>
      <xdr:colOff>31750</xdr:colOff>
      <xdr:row>16</xdr:row>
      <xdr:rowOff>104648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114825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扶助費に係る経常収支比率は、令和２年度、令和３年度は類似団体平均と同一であったが、令和４年度には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ポイント低くなり、令和５年度には逆転し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ポイント高くなった。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傾向としてはほぼ横ばいと考えられるものの、神奈川県内でも高齢化率が高いため、今後は増加していくと思われる。生活保護に係る資格審査等の適正化や独自制度の見直しを進めていくことで、財政を圧迫することのないよう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499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85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その他に係る経常収支比率は、令和５年度は、前年度に比べて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ポイント減少したが、引き続き類似団体平均、全国平均、神奈川県平均に比べると全て高い水準にある。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は、水道事業への貸付けを行ったことが上ぶれの原因と思われるが、依然高い水準にある要因としては、公共施設の老朽化に伴う維持補修費、及び、高齢化等に伴う特別会計繰出金の増大が考え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04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58</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196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46990</xdr:rowOff>
    </xdr:from>
    <xdr:to>
      <xdr:col>73</xdr:col>
      <xdr:colOff>180975</xdr:colOff>
      <xdr:row>58</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1964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111760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60960</xdr:rowOff>
    </xdr:from>
    <xdr:to>
      <xdr:col>69</xdr:col>
      <xdr:colOff>142875</xdr:colOff>
      <xdr:row>58</xdr:row>
      <xdr:rowOff>162560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147337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補助費等に係る経常収支比率は、類似団体平均と比較し、令和元年度から令和５年度まで常に高い水準にある。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主な要因は、ごみ処理の一部組合である湯河原町真鶴町衛生組合への負担金、消防事務を委託している湯河原町への負担金などで、工事費、人件費の増大があるためと考えられる。</a:t>
          </a:r>
        </a:p>
        <a:p>
          <a:r>
            <a:rPr kumimoji="1" lang="ja-JP" altLang="en-US" sz="1300">
              <a:latin typeface="ＭＳ Ｐゴシック" panose="020B0600070205080204" pitchFamily="50" charset="-128"/>
              <a:ea typeface="ＭＳ Ｐゴシック" panose="020B0600070205080204" pitchFamily="50" charset="-128"/>
            </a:rPr>
            <a:t>　今後は、抑制することが可能なものを効率的に抑制し、適正な水準になるように検討していく。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17272</xdr:rowOff>
    </xdr:from>
    <xdr:to>
      <xdr:col>82</xdr:col>
      <xdr:colOff>107950</xdr:colOff>
      <xdr:row>38</xdr:row>
      <xdr:rowOff>168148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3237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095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095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26416</xdr:rowOff>
    </xdr:from>
    <xdr:to>
      <xdr:col>69</xdr:col>
      <xdr:colOff>92075</xdr:colOff>
      <xdr:row>38</xdr:row>
      <xdr:rowOff>72136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117348</xdr:rowOff>
    </xdr:from>
    <xdr:to>
      <xdr:col>82</xdr:col>
      <xdr:colOff>158750</xdr:colOff>
      <xdr:row>39</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89425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137922</xdr:rowOff>
    </xdr:from>
    <xdr:to>
      <xdr:col>78</xdr:col>
      <xdr:colOff>120650</xdr:colOff>
      <xdr:row>38</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52849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147066</xdr:rowOff>
    </xdr:from>
    <xdr:to>
      <xdr:col>65</xdr:col>
      <xdr:colOff>53975</xdr:colOff>
      <xdr:row>38</xdr:row>
      <xdr:rowOff>77215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61993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公債費に係る経常収支比率は、令和５年度、類似団体平均との差が</a:t>
          </a:r>
          <a:r>
            <a:rPr kumimoji="1" lang="en-US" altLang="ja-JP" sz="1150">
              <a:latin typeface="ＭＳ Ｐゴシック" panose="020B0600070205080204" pitchFamily="50" charset="-128"/>
              <a:ea typeface="ＭＳ Ｐゴシック" panose="020B0600070205080204" pitchFamily="50" charset="-128"/>
            </a:rPr>
            <a:t>0.2</a:t>
          </a:r>
          <a:r>
            <a:rPr kumimoji="1" lang="ja-JP" altLang="en-US" sz="1150">
              <a:latin typeface="ＭＳ Ｐゴシック" panose="020B0600070205080204" pitchFamily="50" charset="-128"/>
              <a:ea typeface="ＭＳ Ｐゴシック" panose="020B0600070205080204" pitchFamily="50" charset="-128"/>
            </a:rPr>
            <a:t>ポイントとなった。前年度に比較し、さらに</a:t>
          </a:r>
          <a:r>
            <a:rPr kumimoji="1" lang="en-US" altLang="ja-JP" sz="1150">
              <a:latin typeface="ＭＳ Ｐゴシック" panose="020B0600070205080204" pitchFamily="50" charset="-128"/>
              <a:ea typeface="ＭＳ Ｐゴシック" panose="020B0600070205080204" pitchFamily="50" charset="-128"/>
            </a:rPr>
            <a:t>0.1</a:t>
          </a:r>
          <a:r>
            <a:rPr kumimoji="1" lang="ja-JP" altLang="en-US" sz="1150">
              <a:latin typeface="ＭＳ Ｐゴシック" panose="020B0600070205080204" pitchFamily="50" charset="-128"/>
              <a:ea typeface="ＭＳ Ｐゴシック" panose="020B0600070205080204" pitchFamily="50" charset="-128"/>
            </a:rPr>
            <a:t>ポイント縮まっている。</a:t>
          </a:r>
        </a:p>
        <a:p>
          <a:r>
            <a:rPr kumimoji="1" lang="ja-JP" altLang="en-US" sz="1150">
              <a:latin typeface="ＭＳ Ｐゴシック" panose="020B0600070205080204" pitchFamily="50" charset="-128"/>
              <a:ea typeface="ＭＳ Ｐゴシック" panose="020B0600070205080204" pitchFamily="50" charset="-128"/>
            </a:rPr>
            <a:t>　令和３年度に</a:t>
          </a:r>
          <a:r>
            <a:rPr kumimoji="1" lang="en-US" altLang="ja-JP" sz="1150">
              <a:latin typeface="ＭＳ Ｐゴシック" panose="020B0600070205080204" pitchFamily="50" charset="-128"/>
              <a:ea typeface="ＭＳ Ｐゴシック" panose="020B0600070205080204" pitchFamily="50" charset="-128"/>
            </a:rPr>
            <a:t>14.9</a:t>
          </a:r>
          <a:r>
            <a:rPr kumimoji="1" lang="ja-JP" altLang="en-US" sz="1150">
              <a:latin typeface="ＭＳ Ｐゴシック" panose="020B0600070205080204" pitchFamily="50" charset="-128"/>
              <a:ea typeface="ＭＳ Ｐゴシック" panose="020B0600070205080204" pitchFamily="50" charset="-128"/>
            </a:rPr>
            <a:t>％まで減少した数値が、令和５年度、令和６年度と増加傾向にある。平成</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年以降の過疎対策事業債等の活用により、順次、償還が開始となっていることが要因と思われる。</a:t>
          </a:r>
        </a:p>
        <a:p>
          <a:r>
            <a:rPr kumimoji="1" lang="ja-JP" altLang="en-US" sz="1150">
              <a:latin typeface="ＭＳ Ｐゴシック" panose="020B0600070205080204" pitchFamily="50" charset="-128"/>
              <a:ea typeface="ＭＳ Ｐゴシック" panose="020B0600070205080204" pitchFamily="50" charset="-128"/>
            </a:rPr>
            <a:t>　今後は教育施設の建替えも計画されていることから、今後の起債対象事業については取捨選択を的確に実施し、財政の健全化に努めていく。</a:t>
          </a:r>
          <a:endParaRPr kumimoji="1" lang="en-US" altLang="ja-JP" sz="11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92711</xdr:rowOff>
    </xdr:from>
    <xdr:to>
      <xdr:col>24</xdr:col>
      <xdr:colOff>25400</xdr:colOff>
      <xdr:row>76</xdr:row>
      <xdr:rowOff>104139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229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92711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0771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771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15239</xdr:rowOff>
    </xdr:from>
    <xdr:to>
      <xdr:col>11</xdr:col>
      <xdr:colOff>60325</xdr:colOff>
      <xdr:row>76</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127017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公債費以外に係る経常収支比率は、類似団体平均を上回っているが、神奈川県平均からは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類似団体平均と比較し、物件費は下回り、補助費等は上回る状態が続いている。補助費等は規模も大きく、さらに増加傾向にあるため、全体でみると平均を上回ってしまう要因となっているのだろうと考えられ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111761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915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31750</xdr:rowOff>
    </xdr:from>
    <xdr:to>
      <xdr:col>78</xdr:col>
      <xdr:colOff>69850</xdr:colOff>
      <xdr:row>79</xdr:row>
      <xdr:rowOff>46989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04850"/>
          <a:ext cx="889000" cy="18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80</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04850"/>
          <a:ext cx="889000" cy="40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448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123207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38100</xdr:rowOff>
    </xdr:from>
    <xdr:to>
      <xdr:col>65</xdr:col>
      <xdr:colOff>53975</xdr:colOff>
      <xdr:row>78</xdr:row>
      <xdr:rowOff>139700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149877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60961</xdr:rowOff>
    </xdr:from>
    <xdr:to>
      <xdr:col>82</xdr:col>
      <xdr:colOff>158750</xdr:colOff>
      <xdr:row>79</xdr:row>
      <xdr:rowOff>162561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33038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152400</xdr:rowOff>
    </xdr:from>
    <xdr:to>
      <xdr:col>74</xdr:col>
      <xdr:colOff>31750</xdr:colOff>
      <xdr:row>78</xdr:row>
      <xdr:rowOff>82550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67327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41911</xdr:rowOff>
    </xdr:from>
    <xdr:to>
      <xdr:col>69</xdr:col>
      <xdr:colOff>142875</xdr:colOff>
      <xdr:row>80</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72837</xdr:rowOff>
    </xdr:from>
    <xdr:to>
      <xdr:col>29</xdr:col>
      <xdr:colOff>127000</xdr:colOff>
      <xdr:row>19</xdr:row>
      <xdr:rowOff>165816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78012"/>
          <a:ext cx="647700" cy="9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165816</xdr:rowOff>
    </xdr:from>
    <xdr:to>
      <xdr:col>26</xdr:col>
      <xdr:colOff>50800</xdr:colOff>
      <xdr:row>20</xdr:row>
      <xdr:rowOff>11359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70991"/>
          <a:ext cx="698500" cy="16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155346</xdr:rowOff>
    </xdr:from>
    <xdr:to>
      <xdr:col>22</xdr:col>
      <xdr:colOff>114300</xdr:colOff>
      <xdr:row>20</xdr:row>
      <xdr:rowOff>11359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60521"/>
          <a:ext cx="698500" cy="27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155346</xdr:rowOff>
    </xdr:from>
    <xdr:to>
      <xdr:col>18</xdr:col>
      <xdr:colOff>177800</xdr:colOff>
      <xdr:row>20</xdr:row>
      <xdr:rowOff>1079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60521"/>
          <a:ext cx="698500" cy="1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159639</xdr:rowOff>
    </xdr:from>
    <xdr:to>
      <xdr:col>15</xdr:col>
      <xdr:colOff>101600</xdr:colOff>
      <xdr:row>18</xdr:row>
      <xdr:rowOff>89789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21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9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22037</xdr:rowOff>
    </xdr:from>
    <xdr:to>
      <xdr:col>29</xdr:col>
      <xdr:colOff>177800</xdr:colOff>
      <xdr:row>19</xdr:row>
      <xdr:rowOff>123637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2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165564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9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115016</xdr:rowOff>
    </xdr:from>
    <xdr:to>
      <xdr:col>26</xdr:col>
      <xdr:colOff>101600</xdr:colOff>
      <xdr:row>20</xdr:row>
      <xdr:rowOff>45166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0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29943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06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132009</xdr:rowOff>
    </xdr:from>
    <xdr:to>
      <xdr:col>22</xdr:col>
      <xdr:colOff>165100</xdr:colOff>
      <xdr:row>20</xdr:row>
      <xdr:rowOff>62159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46936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104546</xdr:rowOff>
    </xdr:from>
    <xdr:to>
      <xdr:col>19</xdr:col>
      <xdr:colOff>38100</xdr:colOff>
      <xdr:row>20</xdr:row>
      <xdr:rowOff>34696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09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19473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9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121729</xdr:rowOff>
    </xdr:from>
    <xdr:to>
      <xdr:col>15</xdr:col>
      <xdr:colOff>101600</xdr:colOff>
      <xdr:row>20</xdr:row>
      <xdr:rowOff>51879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2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36656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1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267426</xdr:rowOff>
    </xdr:from>
    <xdr:to>
      <xdr:col>29</xdr:col>
      <xdr:colOff>127000</xdr:colOff>
      <xdr:row>36</xdr:row>
      <xdr:rowOff>12912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77776"/>
          <a:ext cx="647700" cy="8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53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12912</xdr:rowOff>
    </xdr:from>
    <xdr:to>
      <xdr:col>26</xdr:col>
      <xdr:colOff>50800</xdr:colOff>
      <xdr:row>36</xdr:row>
      <xdr:rowOff>42287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66162"/>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138378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1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42287</xdr:rowOff>
    </xdr:from>
    <xdr:to>
      <xdr:col>22</xdr:col>
      <xdr:colOff>114300</xdr:colOff>
      <xdr:row>36</xdr:row>
      <xdr:rowOff>84530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95537"/>
          <a:ext cx="698500" cy="42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164749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84530</xdr:rowOff>
    </xdr:from>
    <xdr:to>
      <xdr:col>18</xdr:col>
      <xdr:colOff>177800</xdr:colOff>
      <xdr:row>36</xdr:row>
      <xdr:rowOff>166515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37780"/>
          <a:ext cx="698500" cy="8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7619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13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94994</xdr:rowOff>
    </xdr:from>
    <xdr:to>
      <xdr:col>15</xdr:col>
      <xdr:colOff>101600</xdr:colOff>
      <xdr:row>37</xdr:row>
      <xdr:rowOff>25144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206771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216626</xdr:rowOff>
    </xdr:from>
    <xdr:to>
      <xdr:col>29</xdr:col>
      <xdr:colOff>177800</xdr:colOff>
      <xdr:row>35</xdr:row>
      <xdr:rowOff>318226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26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61703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305012</xdr:rowOff>
    </xdr:from>
    <xdr:to>
      <xdr:col>26</xdr:col>
      <xdr:colOff>101600</xdr:colOff>
      <xdr:row>36</xdr:row>
      <xdr:rowOff>63712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73889</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84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334387</xdr:rowOff>
    </xdr:from>
    <xdr:to>
      <xdr:col>22</xdr:col>
      <xdr:colOff>165100</xdr:colOff>
      <xdr:row>36</xdr:row>
      <xdr:rowOff>93087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4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103264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1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33730</xdr:rowOff>
    </xdr:from>
    <xdr:to>
      <xdr:col>19</xdr:col>
      <xdr:colOff>38100</xdr:colOff>
      <xdr:row>36</xdr:row>
      <xdr:rowOff>135330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6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145507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75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115715</xdr:rowOff>
    </xdr:from>
    <xdr:to>
      <xdr:col>15</xdr:col>
      <xdr:colOff>101600</xdr:colOff>
      <xdr:row>37</xdr:row>
      <xdr:rowOff>45865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6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30642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
6,632
7.05
3,925,155
3,746,068
177,637
2,504,478
2,991,549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43810</xdr:rowOff>
    </xdr:from>
    <xdr:to>
      <xdr:col>24</xdr:col>
      <xdr:colOff>63500</xdr:colOff>
      <xdr:row>36</xdr:row>
      <xdr:rowOff>122684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6010"/>
          <a:ext cx="838200" cy="7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122684</xdr:rowOff>
    </xdr:from>
    <xdr:to>
      <xdr:col>19</xdr:col>
      <xdr:colOff>177800</xdr:colOff>
      <xdr:row>36</xdr:row>
      <xdr:rowOff>124338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94884"/>
          <a:ext cx="889000" cy="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101128</xdr:rowOff>
    </xdr:from>
    <xdr:to>
      <xdr:col>15</xdr:col>
      <xdr:colOff>50800</xdr:colOff>
      <xdr:row>36</xdr:row>
      <xdr:rowOff>124338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3328"/>
          <a:ext cx="889000" cy="2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101128</xdr:rowOff>
    </xdr:from>
    <xdr:to>
      <xdr:col>10</xdr:col>
      <xdr:colOff>114300</xdr:colOff>
      <xdr:row>37</xdr:row>
      <xdr:rowOff>54066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3328"/>
          <a:ext cx="889000" cy="12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143307</xdr:rowOff>
    </xdr:from>
    <xdr:to>
      <xdr:col>6</xdr:col>
      <xdr:colOff>38100</xdr:colOff>
      <xdr:row>36</xdr:row>
      <xdr:rowOff>73457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89984</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164460</xdr:rowOff>
    </xdr:from>
    <xdr:to>
      <xdr:col>24</xdr:col>
      <xdr:colOff>114300</xdr:colOff>
      <xdr:row>36</xdr:row>
      <xdr:rowOff>94610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142887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71884</xdr:rowOff>
    </xdr:from>
    <xdr:to>
      <xdr:col>20</xdr:col>
      <xdr:colOff>38100</xdr:colOff>
      <xdr:row>37</xdr:row>
      <xdr:rowOff>2034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164611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73538</xdr:rowOff>
    </xdr:from>
    <xdr:to>
      <xdr:col>15</xdr:col>
      <xdr:colOff>101600</xdr:colOff>
      <xdr:row>37</xdr:row>
      <xdr:rowOff>3688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166265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3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50328</xdr:rowOff>
    </xdr:from>
    <xdr:to>
      <xdr:col>10</xdr:col>
      <xdr:colOff>165100</xdr:colOff>
      <xdr:row>36</xdr:row>
      <xdr:rowOff>151928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143055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3266</xdr:rowOff>
    </xdr:from>
    <xdr:to>
      <xdr:col>6</xdr:col>
      <xdr:colOff>38100</xdr:colOff>
      <xdr:row>37</xdr:row>
      <xdr:rowOff>104866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4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3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136554</xdr:rowOff>
    </xdr:from>
    <xdr:to>
      <xdr:col>24</xdr:col>
      <xdr:colOff>63500</xdr:colOff>
      <xdr:row>58</xdr:row>
      <xdr:rowOff>141174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80654"/>
          <a:ext cx="838200" cy="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136554</xdr:rowOff>
    </xdr:from>
    <xdr:to>
      <xdr:col>19</xdr:col>
      <xdr:colOff>177800</xdr:colOff>
      <xdr:row>58</xdr:row>
      <xdr:rowOff>140802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80654"/>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140802</xdr:rowOff>
    </xdr:from>
    <xdr:to>
      <xdr:col>15</xdr:col>
      <xdr:colOff>50800</xdr:colOff>
      <xdr:row>58</xdr:row>
      <xdr:rowOff>153248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84902"/>
          <a:ext cx="889000" cy="1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137581</xdr:rowOff>
    </xdr:from>
    <xdr:to>
      <xdr:col>10</xdr:col>
      <xdr:colOff>114300</xdr:colOff>
      <xdr:row>58</xdr:row>
      <xdr:rowOff>153248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10081681"/>
          <a:ext cx="889000" cy="1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12198</xdr:rowOff>
    </xdr:from>
    <xdr:to>
      <xdr:col>6</xdr:col>
      <xdr:colOff>38100</xdr:colOff>
      <xdr:row>58</xdr:row>
      <xdr:rowOff>113798</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5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130325</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73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90374</xdr:rowOff>
    </xdr:from>
    <xdr:to>
      <xdr:col>24</xdr:col>
      <xdr:colOff>114300</xdr:colOff>
      <xdr:row>59</xdr:row>
      <xdr:rowOff>20524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3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5301</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85754</xdr:rowOff>
    </xdr:from>
    <xdr:to>
      <xdr:col>20</xdr:col>
      <xdr:colOff>38100</xdr:colOff>
      <xdr:row>59</xdr:row>
      <xdr:rowOff>15904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2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7031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2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90002</xdr:rowOff>
    </xdr:from>
    <xdr:to>
      <xdr:col>15</xdr:col>
      <xdr:colOff>101600</xdr:colOff>
      <xdr:row>59</xdr:row>
      <xdr:rowOff>20152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3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11279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102448</xdr:rowOff>
    </xdr:from>
    <xdr:to>
      <xdr:col>10</xdr:col>
      <xdr:colOff>165100</xdr:colOff>
      <xdr:row>59</xdr:row>
      <xdr:rowOff>32598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23725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86781</xdr:rowOff>
    </xdr:from>
    <xdr:to>
      <xdr:col>6</xdr:col>
      <xdr:colOff>38100</xdr:colOff>
      <xdr:row>59</xdr:row>
      <xdr:rowOff>16931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3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8058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2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104820</xdr:rowOff>
    </xdr:from>
    <xdr:to>
      <xdr:col>24</xdr:col>
      <xdr:colOff>63500</xdr:colOff>
      <xdr:row>78</xdr:row>
      <xdr:rowOff>107448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77920"/>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117263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104820</xdr:rowOff>
    </xdr:from>
    <xdr:to>
      <xdr:col>19</xdr:col>
      <xdr:colOff>177800</xdr:colOff>
      <xdr:row>78</xdr:row>
      <xdr:rowOff>112858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77920"/>
          <a:ext cx="889000" cy="8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57027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112858</xdr:rowOff>
    </xdr:from>
    <xdr:to>
      <xdr:col>15</xdr:col>
      <xdr:colOff>50800</xdr:colOff>
      <xdr:row>78</xdr:row>
      <xdr:rowOff>120611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85958"/>
          <a:ext cx="889000" cy="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62704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110840</xdr:rowOff>
    </xdr:from>
    <xdr:to>
      <xdr:col>10</xdr:col>
      <xdr:colOff>114300</xdr:colOff>
      <xdr:row>78</xdr:row>
      <xdr:rowOff>120611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483940"/>
          <a:ext cx="889000" cy="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87450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167824</xdr:rowOff>
    </xdr:from>
    <xdr:to>
      <xdr:col>6</xdr:col>
      <xdr:colOff>38100</xdr:colOff>
      <xdr:row>78</xdr:row>
      <xdr:rowOff>97974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114501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56648</xdr:rowOff>
    </xdr:from>
    <xdr:to>
      <xdr:col>24</xdr:col>
      <xdr:colOff>114300</xdr:colOff>
      <xdr:row>78</xdr:row>
      <xdr:rowOff>158248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143025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4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54020</xdr:rowOff>
    </xdr:from>
    <xdr:to>
      <xdr:col>20</xdr:col>
      <xdr:colOff>38100</xdr:colOff>
      <xdr:row>78</xdr:row>
      <xdr:rowOff>155620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146747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1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62058</xdr:rowOff>
    </xdr:from>
    <xdr:to>
      <xdr:col>15</xdr:col>
      <xdr:colOff>101600</xdr:colOff>
      <xdr:row>78</xdr:row>
      <xdr:rowOff>163658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154785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69811</xdr:rowOff>
    </xdr:from>
    <xdr:to>
      <xdr:col>10</xdr:col>
      <xdr:colOff>165100</xdr:colOff>
      <xdr:row>78</xdr:row>
      <xdr:rowOff>171411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4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162538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3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60040</xdr:rowOff>
    </xdr:from>
    <xdr:to>
      <xdr:col>6</xdr:col>
      <xdr:colOff>38100</xdr:colOff>
      <xdr:row>78</xdr:row>
      <xdr:rowOff>161640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152767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103975</xdr:rowOff>
    </xdr:from>
    <xdr:to>
      <xdr:col>24</xdr:col>
      <xdr:colOff>63500</xdr:colOff>
      <xdr:row>98</xdr:row>
      <xdr:rowOff>12653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34625"/>
          <a:ext cx="838200" cy="8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80959</xdr:rowOff>
    </xdr:from>
    <xdr:to>
      <xdr:col>19</xdr:col>
      <xdr:colOff>177800</xdr:colOff>
      <xdr:row>98</xdr:row>
      <xdr:rowOff>12653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11609"/>
          <a:ext cx="889000" cy="10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80959</xdr:rowOff>
    </xdr:from>
    <xdr:to>
      <xdr:col>15</xdr:col>
      <xdr:colOff>50800</xdr:colOff>
      <xdr:row>98</xdr:row>
      <xdr:rowOff>80347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11609"/>
          <a:ext cx="889000" cy="17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80347</xdr:rowOff>
    </xdr:from>
    <xdr:to>
      <xdr:col>10</xdr:col>
      <xdr:colOff>114300</xdr:colOff>
      <xdr:row>98</xdr:row>
      <xdr:rowOff>92097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82447"/>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75002</xdr:rowOff>
    </xdr:from>
    <xdr:to>
      <xdr:col>6</xdr:col>
      <xdr:colOff>38100</xdr:colOff>
      <xdr:row>98</xdr:row>
      <xdr:rowOff>5152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70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21679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53175</xdr:rowOff>
    </xdr:from>
    <xdr:to>
      <xdr:col>24</xdr:col>
      <xdr:colOff>114300</xdr:colOff>
      <xdr:row>97</xdr:row>
      <xdr:rowOff>154775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31602</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6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133303</xdr:rowOff>
    </xdr:from>
    <xdr:to>
      <xdr:col>20</xdr:col>
      <xdr:colOff>38100</xdr:colOff>
      <xdr:row>98</xdr:row>
      <xdr:rowOff>63453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6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54580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5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30159</xdr:rowOff>
    </xdr:from>
    <xdr:to>
      <xdr:col>15</xdr:col>
      <xdr:colOff>101600</xdr:colOff>
      <xdr:row>97</xdr:row>
      <xdr:rowOff>131759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6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122886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5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29547</xdr:rowOff>
    </xdr:from>
    <xdr:to>
      <xdr:col>10</xdr:col>
      <xdr:colOff>165100</xdr:colOff>
      <xdr:row>98</xdr:row>
      <xdr:rowOff>131147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122274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41297</xdr:rowOff>
    </xdr:from>
    <xdr:to>
      <xdr:col>6</xdr:col>
      <xdr:colOff>38100</xdr:colOff>
      <xdr:row>98</xdr:row>
      <xdr:rowOff>142897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134024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47793</xdr:rowOff>
    </xdr:from>
    <xdr:to>
      <xdr:col>55</xdr:col>
      <xdr:colOff>0</xdr:colOff>
      <xdr:row>37</xdr:row>
      <xdr:rowOff>59099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91443"/>
          <a:ext cx="838200" cy="1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59099</xdr:rowOff>
    </xdr:from>
    <xdr:to>
      <xdr:col>50</xdr:col>
      <xdr:colOff>114300</xdr:colOff>
      <xdr:row>37</xdr:row>
      <xdr:rowOff>102151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02749"/>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104045</xdr:rowOff>
    </xdr:from>
    <xdr:to>
      <xdr:col>45</xdr:col>
      <xdr:colOff>177800</xdr:colOff>
      <xdr:row>37</xdr:row>
      <xdr:rowOff>102151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104795"/>
          <a:ext cx="889000" cy="34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104045</xdr:rowOff>
    </xdr:from>
    <xdr:to>
      <xdr:col>41</xdr:col>
      <xdr:colOff>50800</xdr:colOff>
      <xdr:row>37</xdr:row>
      <xdr:rowOff>165388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04795"/>
          <a:ext cx="889000" cy="40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17488</xdr:rowOff>
    </xdr:from>
    <xdr:to>
      <xdr:col>36</xdr:col>
      <xdr:colOff>165100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135615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168443</xdr:rowOff>
    </xdr:from>
    <xdr:to>
      <xdr:col>55</xdr:col>
      <xdr:colOff>50800</xdr:colOff>
      <xdr:row>37</xdr:row>
      <xdr:rowOff>98593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4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146870</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8299</xdr:rowOff>
    </xdr:from>
    <xdr:to>
      <xdr:col>50</xdr:col>
      <xdr:colOff>165100</xdr:colOff>
      <xdr:row>37</xdr:row>
      <xdr:rowOff>109899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5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101026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4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51351</xdr:rowOff>
    </xdr:from>
    <xdr:to>
      <xdr:col>46</xdr:col>
      <xdr:colOff>38100</xdr:colOff>
      <xdr:row>37</xdr:row>
      <xdr:rowOff>152951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9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144078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8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53245</xdr:rowOff>
    </xdr:from>
    <xdr:to>
      <xdr:col>41</xdr:col>
      <xdr:colOff>101600</xdr:colOff>
      <xdr:row>35</xdr:row>
      <xdr:rowOff>154845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145972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114588</xdr:rowOff>
    </xdr:from>
    <xdr:to>
      <xdr:col>36</xdr:col>
      <xdr:colOff>165100</xdr:colOff>
      <xdr:row>38</xdr:row>
      <xdr:rowOff>44738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5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35865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5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127123</xdr:rowOff>
    </xdr:from>
    <xdr:to>
      <xdr:col>55</xdr:col>
      <xdr:colOff>0</xdr:colOff>
      <xdr:row>58</xdr:row>
      <xdr:rowOff>135062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71223"/>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127123</xdr:rowOff>
    </xdr:from>
    <xdr:to>
      <xdr:col>50</xdr:col>
      <xdr:colOff>114300</xdr:colOff>
      <xdr:row>58</xdr:row>
      <xdr:rowOff>129406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71223"/>
          <a:ext cx="889000" cy="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112409</xdr:rowOff>
    </xdr:from>
    <xdr:to>
      <xdr:col>45</xdr:col>
      <xdr:colOff>177800</xdr:colOff>
      <xdr:row>58</xdr:row>
      <xdr:rowOff>129406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56509"/>
          <a:ext cx="889000" cy="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94905</xdr:rowOff>
    </xdr:from>
    <xdr:to>
      <xdr:col>41</xdr:col>
      <xdr:colOff>50800</xdr:colOff>
      <xdr:row>58</xdr:row>
      <xdr:rowOff>112409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39005"/>
          <a:ext cx="889000" cy="1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22543</xdr:rowOff>
    </xdr:from>
    <xdr:to>
      <xdr:col>36</xdr:col>
      <xdr:colOff>165100</xdr:colOff>
      <xdr:row>58</xdr:row>
      <xdr:rowOff>124143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140670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4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84262</xdr:rowOff>
    </xdr:from>
    <xdr:to>
      <xdr:col>55</xdr:col>
      <xdr:colOff>50800</xdr:colOff>
      <xdr:row>59</xdr:row>
      <xdr:rowOff>14412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170639</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4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76323</xdr:rowOff>
    </xdr:from>
    <xdr:to>
      <xdr:col>50</xdr:col>
      <xdr:colOff>165100</xdr:colOff>
      <xdr:row>59</xdr:row>
      <xdr:rowOff>6473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169050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78606</xdr:rowOff>
    </xdr:from>
    <xdr:to>
      <xdr:col>46</xdr:col>
      <xdr:colOff>38100</xdr:colOff>
      <xdr:row>59</xdr:row>
      <xdr:rowOff>8756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171333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61609</xdr:rowOff>
    </xdr:from>
    <xdr:to>
      <xdr:col>41</xdr:col>
      <xdr:colOff>101600</xdr:colOff>
      <xdr:row>58</xdr:row>
      <xdr:rowOff>163209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0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154336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9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44105</xdr:rowOff>
    </xdr:from>
    <xdr:to>
      <xdr:col>36</xdr:col>
      <xdr:colOff>165100</xdr:colOff>
      <xdr:row>58</xdr:row>
      <xdr:rowOff>145705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136832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8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138737</xdr:rowOff>
    </xdr:from>
    <xdr:to>
      <xdr:col>55</xdr:col>
      <xdr:colOff>0</xdr:colOff>
      <xdr:row>78</xdr:row>
      <xdr:rowOff>139247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1837"/>
          <a:ext cx="8382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137795</xdr:rowOff>
    </xdr:from>
    <xdr:to>
      <xdr:col>50</xdr:col>
      <xdr:colOff>114300</xdr:colOff>
      <xdr:row>78</xdr:row>
      <xdr:rowOff>138737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0895"/>
          <a:ext cx="889000" cy="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135599</xdr:rowOff>
    </xdr:from>
    <xdr:to>
      <xdr:col>45</xdr:col>
      <xdr:colOff>177800</xdr:colOff>
      <xdr:row>78</xdr:row>
      <xdr:rowOff>137795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699"/>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126814</xdr:rowOff>
    </xdr:from>
    <xdr:to>
      <xdr:col>41</xdr:col>
      <xdr:colOff>50800</xdr:colOff>
      <xdr:row>78</xdr:row>
      <xdr:rowOff>135599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99914"/>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65677</xdr:rowOff>
    </xdr:from>
    <xdr:to>
      <xdr:col>36</xdr:col>
      <xdr:colOff>165100</xdr:colOff>
      <xdr:row>78</xdr:row>
      <xdr:rowOff>167277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12354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1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88447</xdr:rowOff>
    </xdr:from>
    <xdr:to>
      <xdr:col>55</xdr:col>
      <xdr:colOff>50800</xdr:colOff>
      <xdr:row>79</xdr:row>
      <xdr:rowOff>18597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38894</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87937</xdr:rowOff>
    </xdr:from>
    <xdr:to>
      <xdr:col>50</xdr:col>
      <xdr:colOff>165100</xdr:colOff>
      <xdr:row>79</xdr:row>
      <xdr:rowOff>18087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9214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86995</xdr:rowOff>
    </xdr:from>
    <xdr:to>
      <xdr:col>46</xdr:col>
      <xdr:colOff>38100</xdr:colOff>
      <xdr:row>79</xdr:row>
      <xdr:rowOff>17145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8272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84799</xdr:rowOff>
    </xdr:from>
    <xdr:to>
      <xdr:col>41</xdr:col>
      <xdr:colOff>101600</xdr:colOff>
      <xdr:row>79</xdr:row>
      <xdr:rowOff>14949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6076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76014</xdr:rowOff>
    </xdr:from>
    <xdr:to>
      <xdr:col>36</xdr:col>
      <xdr:colOff>165100</xdr:colOff>
      <xdr:row>79</xdr:row>
      <xdr:rowOff>6164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4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168741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26432</xdr:rowOff>
    </xdr:from>
    <xdr:to>
      <xdr:col>55</xdr:col>
      <xdr:colOff>0</xdr:colOff>
      <xdr:row>99</xdr:row>
      <xdr:rowOff>79773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999982"/>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26432</xdr:rowOff>
    </xdr:from>
    <xdr:to>
      <xdr:col>50</xdr:col>
      <xdr:colOff>114300</xdr:colOff>
      <xdr:row>99</xdr:row>
      <xdr:rowOff>55970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99982"/>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118701</xdr:rowOff>
    </xdr:from>
    <xdr:to>
      <xdr:col>45</xdr:col>
      <xdr:colOff>177800</xdr:colOff>
      <xdr:row>99</xdr:row>
      <xdr:rowOff>55970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920801"/>
          <a:ext cx="889000" cy="10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118701</xdr:rowOff>
    </xdr:from>
    <xdr:to>
      <xdr:col>41</xdr:col>
      <xdr:colOff>50800</xdr:colOff>
      <xdr:row>98</xdr:row>
      <xdr:rowOff>118963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920801"/>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135489</xdr:rowOff>
    </xdr:from>
    <xdr:to>
      <xdr:col>36</xdr:col>
      <xdr:colOff>165100</xdr:colOff>
      <xdr:row>98</xdr:row>
      <xdr:rowOff>65639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7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82166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5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28973</xdr:rowOff>
    </xdr:from>
    <xdr:to>
      <xdr:col>55</xdr:col>
      <xdr:colOff>50800</xdr:colOff>
      <xdr:row>99</xdr:row>
      <xdr:rowOff>130573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700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115350</xdr:rowOff>
    </xdr:from>
    <xdr:ext cx="469744"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1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147082</xdr:rowOff>
    </xdr:from>
    <xdr:to>
      <xdr:col>50</xdr:col>
      <xdr:colOff>165100</xdr:colOff>
      <xdr:row>99</xdr:row>
      <xdr:rowOff>77232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68359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5170</xdr:rowOff>
    </xdr:from>
    <xdr:to>
      <xdr:col>46</xdr:col>
      <xdr:colOff>38100</xdr:colOff>
      <xdr:row>99</xdr:row>
      <xdr:rowOff>106770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97897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67901</xdr:rowOff>
    </xdr:from>
    <xdr:to>
      <xdr:col>41</xdr:col>
      <xdr:colOff>101600</xdr:colOff>
      <xdr:row>98</xdr:row>
      <xdr:rowOff>169501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7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160628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68163</xdr:rowOff>
    </xdr:from>
    <xdr:to>
      <xdr:col>36</xdr:col>
      <xdr:colOff>165100</xdr:colOff>
      <xdr:row>98</xdr:row>
      <xdr:rowOff>169763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160890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9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61083</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47633"/>
          <a:ext cx="8890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61083</xdr:rowOff>
    </xdr:from>
    <xdr:to>
      <xdr:col>76</xdr:col>
      <xdr:colOff>114300</xdr:colOff>
      <xdr:row>39</xdr:row>
      <xdr:rowOff>85685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3703300" y="6747633"/>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73558</xdr:rowOff>
    </xdr:from>
    <xdr:to>
      <xdr:col>71</xdr:col>
      <xdr:colOff>177800</xdr:colOff>
      <xdr:row>39</xdr:row>
      <xdr:rowOff>85685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60108"/>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81704</xdr:rowOff>
    </xdr:from>
    <xdr:to>
      <xdr:col>67</xdr:col>
      <xdr:colOff>101600</xdr:colOff>
      <xdr:row>39</xdr:row>
      <xdr:rowOff>11854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5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28382</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3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10283</xdr:rowOff>
    </xdr:from>
    <xdr:to>
      <xdr:col>76</xdr:col>
      <xdr:colOff>165100</xdr:colOff>
      <xdr:row>39</xdr:row>
      <xdr:rowOff>111883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9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103010</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357428" y="678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34885</xdr:rowOff>
    </xdr:from>
    <xdr:to>
      <xdr:col>72</xdr:col>
      <xdr:colOff>38100</xdr:colOff>
      <xdr:row>39</xdr:row>
      <xdr:rowOff>136485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127612</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22758</xdr:rowOff>
    </xdr:from>
    <xdr:to>
      <xdr:col>67</xdr:col>
      <xdr:colOff>101600</xdr:colOff>
      <xdr:row>39</xdr:row>
      <xdr:rowOff>124358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0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115485</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579428" y="68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147382</xdr:rowOff>
    </xdr:from>
    <xdr:to>
      <xdr:col>85</xdr:col>
      <xdr:colOff>127000</xdr:colOff>
      <xdr:row>77</xdr:row>
      <xdr:rowOff>162731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349032"/>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162731</xdr:rowOff>
    </xdr:from>
    <xdr:to>
      <xdr:col>81</xdr:col>
      <xdr:colOff>50800</xdr:colOff>
      <xdr:row>78</xdr:row>
      <xdr:rowOff>5631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364381"/>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5631</xdr:rowOff>
    </xdr:from>
    <xdr:to>
      <xdr:col>76</xdr:col>
      <xdr:colOff>114300</xdr:colOff>
      <xdr:row>78</xdr:row>
      <xdr:rowOff>22668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78731"/>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22668</xdr:rowOff>
    </xdr:from>
    <xdr:to>
      <xdr:col>71</xdr:col>
      <xdr:colOff>177800</xdr:colOff>
      <xdr:row>78</xdr:row>
      <xdr:rowOff>43509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9576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63697</xdr:rowOff>
    </xdr:from>
    <xdr:to>
      <xdr:col>67</xdr:col>
      <xdr:colOff>101600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96582</xdr:rowOff>
    </xdr:from>
    <xdr:to>
      <xdr:col>85</xdr:col>
      <xdr:colOff>177800</xdr:colOff>
      <xdr:row>78</xdr:row>
      <xdr:rowOff>26732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9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75009</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111931</xdr:rowOff>
    </xdr:from>
    <xdr:to>
      <xdr:col>81</xdr:col>
      <xdr:colOff>101600</xdr:colOff>
      <xdr:row>78</xdr:row>
      <xdr:rowOff>42081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3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33208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126281</xdr:rowOff>
    </xdr:from>
    <xdr:to>
      <xdr:col>76</xdr:col>
      <xdr:colOff>165100</xdr:colOff>
      <xdr:row>78</xdr:row>
      <xdr:rowOff>56431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3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47558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2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143318</xdr:rowOff>
    </xdr:from>
    <xdr:to>
      <xdr:col>72</xdr:col>
      <xdr:colOff>38100</xdr:colOff>
      <xdr:row>78</xdr:row>
      <xdr:rowOff>73468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3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64595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3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164159</xdr:rowOff>
    </xdr:from>
    <xdr:to>
      <xdr:col>67</xdr:col>
      <xdr:colOff>101600</xdr:colOff>
      <xdr:row>78</xdr:row>
      <xdr:rowOff>94309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85436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29590</xdr:rowOff>
    </xdr:from>
    <xdr:to>
      <xdr:col>85</xdr:col>
      <xdr:colOff>127000</xdr:colOff>
      <xdr:row>98</xdr:row>
      <xdr:rowOff>99062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31690"/>
          <a:ext cx="838200" cy="6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23935</xdr:rowOff>
    </xdr:from>
    <xdr:to>
      <xdr:col>81</xdr:col>
      <xdr:colOff>50800</xdr:colOff>
      <xdr:row>98</xdr:row>
      <xdr:rowOff>29590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2603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23935</xdr:rowOff>
    </xdr:from>
    <xdr:to>
      <xdr:col>76</xdr:col>
      <xdr:colOff>114300</xdr:colOff>
      <xdr:row>98</xdr:row>
      <xdr:rowOff>89574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26035"/>
          <a:ext cx="889000" cy="6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89574</xdr:rowOff>
    </xdr:from>
    <xdr:to>
      <xdr:col>71</xdr:col>
      <xdr:colOff>177800</xdr:colOff>
      <xdr:row>98</xdr:row>
      <xdr:rowOff>135576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91674"/>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147996</xdr:rowOff>
    </xdr:from>
    <xdr:to>
      <xdr:col>67</xdr:col>
      <xdr:colOff>101600</xdr:colOff>
      <xdr:row>98</xdr:row>
      <xdr:rowOff>78146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94673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48262</xdr:rowOff>
    </xdr:from>
    <xdr:to>
      <xdr:col>85</xdr:col>
      <xdr:colOff>177800</xdr:colOff>
      <xdr:row>98</xdr:row>
      <xdr:rowOff>149862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5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134639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6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150240</xdr:rowOff>
    </xdr:from>
    <xdr:to>
      <xdr:col>81</xdr:col>
      <xdr:colOff>101600</xdr:colOff>
      <xdr:row>98</xdr:row>
      <xdr:rowOff>80390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71517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7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144585</xdr:rowOff>
    </xdr:from>
    <xdr:to>
      <xdr:col>76</xdr:col>
      <xdr:colOff>165100</xdr:colOff>
      <xdr:row>98</xdr:row>
      <xdr:rowOff>74735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65862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6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38774</xdr:rowOff>
    </xdr:from>
    <xdr:to>
      <xdr:col>72</xdr:col>
      <xdr:colOff>38100</xdr:colOff>
      <xdr:row>98</xdr:row>
      <xdr:rowOff>140374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131501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84776</xdr:rowOff>
    </xdr:from>
    <xdr:to>
      <xdr:col>67</xdr:col>
      <xdr:colOff>101600</xdr:colOff>
      <xdr:row>99</xdr:row>
      <xdr:rowOff>14926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6053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78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56238</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571338"/>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148368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2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56238</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71338"/>
          <a:ext cx="889000" cy="8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158952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55593</xdr:rowOff>
    </xdr:from>
    <xdr:to>
      <xdr:col>98</xdr:col>
      <xdr:colOff>38100</xdr:colOff>
      <xdr:row>38</xdr:row>
      <xdr:rowOff>157193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2270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5438</xdr:rowOff>
    </xdr:from>
    <xdr:to>
      <xdr:col>107</xdr:col>
      <xdr:colOff>101600</xdr:colOff>
      <xdr:row>38</xdr:row>
      <xdr:rowOff>107038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52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123565</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9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105849</xdr:rowOff>
    </xdr:from>
    <xdr:to>
      <xdr:col>116</xdr:col>
      <xdr:colOff>63500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049949"/>
          <a:ext cx="8382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105849</xdr:rowOff>
    </xdr:from>
    <xdr:to>
      <xdr:col>111</xdr:col>
      <xdr:colOff>177800</xdr:colOff>
      <xdr:row>58</xdr:row>
      <xdr:rowOff>137250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49949"/>
          <a:ext cx="889000" cy="3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137250</xdr:rowOff>
    </xdr:from>
    <xdr:to>
      <xdr:col>107</xdr:col>
      <xdr:colOff>50800</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81350"/>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73844</xdr:rowOff>
    </xdr:from>
    <xdr:to>
      <xdr:col>98</xdr:col>
      <xdr:colOff>38100</xdr:colOff>
      <xdr:row>59</xdr:row>
      <xdr:rowOff>3994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20521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55049</xdr:rowOff>
    </xdr:from>
    <xdr:to>
      <xdr:col>112</xdr:col>
      <xdr:colOff>38100</xdr:colOff>
      <xdr:row>58</xdr:row>
      <xdr:rowOff>156649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147776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86450</xdr:rowOff>
    </xdr:from>
    <xdr:to>
      <xdr:col>107</xdr:col>
      <xdr:colOff>101600</xdr:colOff>
      <xdr:row>59</xdr:row>
      <xdr:rowOff>16600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7727</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84150</xdr:rowOff>
    </xdr:from>
    <xdr:to>
      <xdr:col>116</xdr:col>
      <xdr:colOff>63500</xdr:colOff>
      <xdr:row>76</xdr:row>
      <xdr:rowOff>29197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323300" y="12942900"/>
          <a:ext cx="838200" cy="11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84150</xdr:rowOff>
    </xdr:from>
    <xdr:to>
      <xdr:col>111</xdr:col>
      <xdr:colOff>177800</xdr:colOff>
      <xdr:row>75</xdr:row>
      <xdr:rowOff>141465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942900"/>
          <a:ext cx="889000" cy="5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42639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62788</xdr:rowOff>
    </xdr:from>
    <xdr:to>
      <xdr:col>107</xdr:col>
      <xdr:colOff>50800</xdr:colOff>
      <xdr:row>75</xdr:row>
      <xdr:rowOff>141465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921538"/>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62234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09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62788</xdr:rowOff>
    </xdr:from>
    <xdr:to>
      <xdr:col>102</xdr:col>
      <xdr:colOff>114300</xdr:colOff>
      <xdr:row>75</xdr:row>
      <xdr:rowOff>168745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921538"/>
          <a:ext cx="889000" cy="10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23970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0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85776</xdr:rowOff>
    </xdr:from>
    <xdr:to>
      <xdr:col>98</xdr:col>
      <xdr:colOff>38100</xdr:colOff>
      <xdr:row>76</xdr:row>
      <xdr:rowOff>15926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94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32453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149847</xdr:rowOff>
    </xdr:from>
    <xdr:to>
      <xdr:col>116</xdr:col>
      <xdr:colOff>114300</xdr:colOff>
      <xdr:row>76</xdr:row>
      <xdr:rowOff>79997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00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128274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9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33350</xdr:rowOff>
    </xdr:from>
    <xdr:to>
      <xdr:col>112</xdr:col>
      <xdr:colOff>38100</xdr:colOff>
      <xdr:row>75</xdr:row>
      <xdr:rowOff>134950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8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151477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6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90665</xdr:rowOff>
    </xdr:from>
    <xdr:to>
      <xdr:col>107</xdr:col>
      <xdr:colOff>101600</xdr:colOff>
      <xdr:row>76</xdr:row>
      <xdr:rowOff>20814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9494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37342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72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11988</xdr:rowOff>
    </xdr:from>
    <xdr:to>
      <xdr:col>102</xdr:col>
      <xdr:colOff>165100</xdr:colOff>
      <xdr:row>75</xdr:row>
      <xdr:rowOff>113588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130115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64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117945</xdr:rowOff>
    </xdr:from>
    <xdr:to>
      <xdr:col>98</xdr:col>
      <xdr:colOff>38100</xdr:colOff>
      <xdr:row>76</xdr:row>
      <xdr:rowOff>48095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9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39222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0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558,281</a:t>
          </a:r>
          <a:r>
            <a:rPr kumimoji="1" lang="ja-JP" altLang="en-US" sz="1300">
              <a:latin typeface="ＭＳ Ｐゴシック" panose="020B0600070205080204" pitchFamily="50" charset="-128"/>
              <a:ea typeface="ＭＳ Ｐゴシック" panose="020B0600070205080204" pitchFamily="50" charset="-128"/>
            </a:rPr>
            <a:t>円となっており、前年度よりも</a:t>
          </a:r>
          <a:r>
            <a:rPr kumimoji="1" lang="en-US" altLang="ja-JP" sz="1300">
              <a:latin typeface="ＭＳ Ｐゴシック" panose="020B0600070205080204" pitchFamily="50" charset="-128"/>
              <a:ea typeface="ＭＳ Ｐゴシック" panose="020B0600070205080204" pitchFamily="50" charset="-128"/>
            </a:rPr>
            <a:t>40,694</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・主な構成要素である人件費は、住民一人当たり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117,584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25,823</a:t>
          </a:r>
          <a:r>
            <a:rPr kumimoji="1" lang="ja-JP" altLang="en-US" sz="1300">
              <a:latin typeface="ＭＳ Ｐゴシック" panose="020B0600070205080204" pitchFamily="50" charset="-128"/>
              <a:ea typeface="ＭＳ Ｐゴシック" panose="020B0600070205080204" pitchFamily="50" charset="-128"/>
            </a:rPr>
            <a:t>円低い水準となっている。これは、以前から職員数、ラスパイレス指数が低いことなどが影響している。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10,146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円となっており、類似団体平均と比較すると最も低い状況となっている。これは、令和５年度に大規模な工事等がなかったことが要因と考えられる。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・その他、物件費は住民一人当たり</a:t>
          </a:r>
          <a:r>
            <a:rPr kumimoji="1" lang="en-US" altLang="ja-JP" sz="1300">
              <a:latin typeface="ＭＳ Ｐゴシック" panose="020B0600070205080204" pitchFamily="50" charset="-128"/>
              <a:ea typeface="ＭＳ Ｐゴシック" panose="020B0600070205080204" pitchFamily="50" charset="-128"/>
            </a:rPr>
            <a:t>79,097</a:t>
          </a:r>
          <a:r>
            <a:rPr kumimoji="1" lang="ja-JP" altLang="en-US" sz="1300">
              <a:latin typeface="ＭＳ Ｐゴシック" panose="020B0600070205080204" pitchFamily="50" charset="-128"/>
              <a:ea typeface="ＭＳ Ｐゴシック" panose="020B0600070205080204" pitchFamily="50" charset="-128"/>
            </a:rPr>
            <a:t>円、維持補修費</a:t>
          </a:r>
          <a:r>
            <a:rPr kumimoji="1" lang="en-US" altLang="ja-JP" sz="1300">
              <a:latin typeface="ＭＳ Ｐゴシック" panose="020B0600070205080204" pitchFamily="50" charset="-128"/>
              <a:ea typeface="ＭＳ Ｐゴシック" panose="020B0600070205080204" pitchFamily="50" charset="-128"/>
            </a:rPr>
            <a:t>5,693</a:t>
          </a:r>
          <a:r>
            <a:rPr kumimoji="1" lang="ja-JP" altLang="en-US" sz="1300">
              <a:latin typeface="ＭＳ Ｐゴシック" panose="020B0600070205080204" pitchFamily="50" charset="-128"/>
              <a:ea typeface="ＭＳ Ｐゴシック" panose="020B0600070205080204" pitchFamily="50" charset="-128"/>
            </a:rPr>
            <a:t>円、扶助費</a:t>
          </a:r>
          <a:r>
            <a:rPr kumimoji="1" lang="en-US" altLang="ja-JP" sz="1300">
              <a:latin typeface="ＭＳ Ｐゴシック" panose="020B0600070205080204" pitchFamily="50" charset="-128"/>
              <a:ea typeface="ＭＳ Ｐゴシック" panose="020B0600070205080204" pitchFamily="50" charset="-128"/>
            </a:rPr>
            <a:t>72,657</a:t>
          </a:r>
          <a:r>
            <a:rPr kumimoji="1" lang="ja-JP" altLang="en-US" sz="1300">
              <a:latin typeface="ＭＳ Ｐゴシック" panose="020B0600070205080204" pitchFamily="50" charset="-128"/>
              <a:ea typeface="ＭＳ Ｐゴシック" panose="020B0600070205080204" pitchFamily="50" charset="-128"/>
            </a:rPr>
            <a:t>円、補助費等</a:t>
          </a:r>
          <a:r>
            <a:rPr kumimoji="1" lang="en-US" altLang="ja-JP" sz="1300">
              <a:latin typeface="ＭＳ Ｐゴシック" panose="020B0600070205080204" pitchFamily="50" charset="-128"/>
              <a:ea typeface="ＭＳ Ｐゴシック" panose="020B0600070205080204" pitchFamily="50" charset="-128"/>
            </a:rPr>
            <a:t>120,643</a:t>
          </a:r>
          <a:r>
            <a:rPr kumimoji="1" lang="ja-JP" altLang="en-US" sz="1300">
              <a:latin typeface="ＭＳ Ｐゴシック" panose="020B0600070205080204" pitchFamily="50" charset="-128"/>
              <a:ea typeface="ＭＳ Ｐゴシック" panose="020B0600070205080204" pitchFamily="50" charset="-128"/>
            </a:rPr>
            <a:t>円となっており、住民一人当たりコストは、類似団体平均と比較すると引き続き全て低い状況となっている。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神奈川県真鶴町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6,710
6,632
7.05
3,925,155
3,746,068
177,637
2,504,478
2,991,549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161091</xdr:rowOff>
    </xdr:from>
    <xdr:to>
      <xdr:col>24</xdr:col>
      <xdr:colOff>63500</xdr:colOff>
      <xdr:row>36</xdr:row>
      <xdr:rowOff>3846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61841"/>
          <a:ext cx="8382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4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105247</xdr:rowOff>
    </xdr:from>
    <xdr:to>
      <xdr:col>19</xdr:col>
      <xdr:colOff>177800</xdr:colOff>
      <xdr:row>36</xdr:row>
      <xdr:rowOff>3846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05997"/>
          <a:ext cx="889000" cy="7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110108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8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44178</xdr:rowOff>
    </xdr:from>
    <xdr:to>
      <xdr:col>15</xdr:col>
      <xdr:colOff>50800</xdr:colOff>
      <xdr:row>35</xdr:row>
      <xdr:rowOff>105247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73478"/>
          <a:ext cx="889000" cy="2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44178</xdr:rowOff>
    </xdr:from>
    <xdr:to>
      <xdr:col>10</xdr:col>
      <xdr:colOff>114300</xdr:colOff>
      <xdr:row>34</xdr:row>
      <xdr:rowOff>129413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73478"/>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114680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140825</xdr:rowOff>
    </xdr:from>
    <xdr:to>
      <xdr:col>6</xdr:col>
      <xdr:colOff>38100</xdr:colOff>
      <xdr:row>36</xdr:row>
      <xdr:rowOff>70975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4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62102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3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110291</xdr:rowOff>
    </xdr:from>
    <xdr:to>
      <xdr:col>24</xdr:col>
      <xdr:colOff>114300</xdr:colOff>
      <xdr:row>36</xdr:row>
      <xdr:rowOff>40441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133168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124496</xdr:rowOff>
    </xdr:from>
    <xdr:to>
      <xdr:col>20</xdr:col>
      <xdr:colOff>38100</xdr:colOff>
      <xdr:row>36</xdr:row>
      <xdr:rowOff>54646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71173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0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54447</xdr:rowOff>
    </xdr:from>
    <xdr:to>
      <xdr:col>15</xdr:col>
      <xdr:colOff>101600</xdr:colOff>
      <xdr:row>35</xdr:row>
      <xdr:rowOff>156047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5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1124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83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164828</xdr:rowOff>
    </xdr:from>
    <xdr:to>
      <xdr:col>10</xdr:col>
      <xdr:colOff>165100</xdr:colOff>
      <xdr:row>34</xdr:row>
      <xdr:rowOff>94978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2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111505</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9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78613</xdr:rowOff>
    </xdr:from>
    <xdr:to>
      <xdr:col>6</xdr:col>
      <xdr:colOff>38100</xdr:colOff>
      <xdr:row>35</xdr:row>
      <xdr:rowOff>8763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0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25290</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68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126657</xdr:rowOff>
    </xdr:from>
    <xdr:to>
      <xdr:col>24</xdr:col>
      <xdr:colOff>63500</xdr:colOff>
      <xdr:row>59</xdr:row>
      <xdr:rowOff>177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70757"/>
          <a:ext cx="838200" cy="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126657</xdr:rowOff>
    </xdr:from>
    <xdr:to>
      <xdr:col>19</xdr:col>
      <xdr:colOff>177800</xdr:colOff>
      <xdr:row>58</xdr:row>
      <xdr:rowOff>129670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70757"/>
          <a:ext cx="889000" cy="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42215</xdr:rowOff>
    </xdr:from>
    <xdr:to>
      <xdr:col>15</xdr:col>
      <xdr:colOff>50800</xdr:colOff>
      <xdr:row>58</xdr:row>
      <xdr:rowOff>129670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86315"/>
          <a:ext cx="889000" cy="8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42215</xdr:rowOff>
    </xdr:from>
    <xdr:to>
      <xdr:col>10</xdr:col>
      <xdr:colOff>114300</xdr:colOff>
      <xdr:row>58</xdr:row>
      <xdr:rowOff>152961</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86315"/>
          <a:ext cx="889000" cy="11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37207</xdr:rowOff>
    </xdr:from>
    <xdr:to>
      <xdr:col>6</xdr:col>
      <xdr:colOff>38100</xdr:colOff>
      <xdr:row>58</xdr:row>
      <xdr:rowOff>138807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155334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5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120827</xdr:rowOff>
    </xdr:from>
    <xdr:to>
      <xdr:col>24</xdr:col>
      <xdr:colOff>114300</xdr:colOff>
      <xdr:row>59</xdr:row>
      <xdr:rowOff>50977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35754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7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75857</xdr:rowOff>
    </xdr:from>
    <xdr:to>
      <xdr:col>20</xdr:col>
      <xdr:colOff>38100</xdr:colOff>
      <xdr:row>59</xdr:row>
      <xdr:rowOff>6007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168584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1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78870</xdr:rowOff>
    </xdr:from>
    <xdr:to>
      <xdr:col>15</xdr:col>
      <xdr:colOff>101600</xdr:colOff>
      <xdr:row>59</xdr:row>
      <xdr:rowOff>9020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2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1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162865</xdr:rowOff>
    </xdr:from>
    <xdr:to>
      <xdr:col>10</xdr:col>
      <xdr:colOff>165100</xdr:colOff>
      <xdr:row>58</xdr:row>
      <xdr:rowOff>93015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84142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2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102161</xdr:rowOff>
    </xdr:from>
    <xdr:to>
      <xdr:col>6</xdr:col>
      <xdr:colOff>38100</xdr:colOff>
      <xdr:row>59</xdr:row>
      <xdr:rowOff>32311</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4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23438</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3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2521</xdr:rowOff>
    </xdr:from>
    <xdr:to>
      <xdr:col>24</xdr:col>
      <xdr:colOff>63500</xdr:colOff>
      <xdr:row>78</xdr:row>
      <xdr:rowOff>66799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75621"/>
          <a:ext cx="838200" cy="6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31938</xdr:rowOff>
    </xdr:from>
    <xdr:to>
      <xdr:col>19</xdr:col>
      <xdr:colOff>177800</xdr:colOff>
      <xdr:row>78</xdr:row>
      <xdr:rowOff>66799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405038"/>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31938</xdr:rowOff>
    </xdr:from>
    <xdr:to>
      <xdr:col>15</xdr:col>
      <xdr:colOff>50800</xdr:colOff>
      <xdr:row>78</xdr:row>
      <xdr:rowOff>98884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503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98884</xdr:rowOff>
    </xdr:from>
    <xdr:to>
      <xdr:col>10</xdr:col>
      <xdr:colOff>114300</xdr:colOff>
      <xdr:row>78</xdr:row>
      <xdr:rowOff>123667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71984"/>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68604</xdr:rowOff>
    </xdr:from>
    <xdr:to>
      <xdr:col>6</xdr:col>
      <xdr:colOff>38100</xdr:colOff>
      <xdr:row>77</xdr:row>
      <xdr:rowOff>170204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7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15281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123171</xdr:rowOff>
    </xdr:from>
    <xdr:to>
      <xdr:col>24</xdr:col>
      <xdr:colOff>114300</xdr:colOff>
      <xdr:row>78</xdr:row>
      <xdr:rowOff>53321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38098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15999</xdr:rowOff>
    </xdr:from>
    <xdr:to>
      <xdr:col>20</xdr:col>
      <xdr:colOff>38100</xdr:colOff>
      <xdr:row>78</xdr:row>
      <xdr:rowOff>117599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108726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81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152588</xdr:rowOff>
    </xdr:from>
    <xdr:to>
      <xdr:col>15</xdr:col>
      <xdr:colOff>101600</xdr:colOff>
      <xdr:row>78</xdr:row>
      <xdr:rowOff>82738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73865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4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48084</xdr:rowOff>
    </xdr:from>
    <xdr:to>
      <xdr:col>10</xdr:col>
      <xdr:colOff>165100</xdr:colOff>
      <xdr:row>78</xdr:row>
      <xdr:rowOff>149684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42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140811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513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72867</xdr:rowOff>
    </xdr:from>
    <xdr:to>
      <xdr:col>6</xdr:col>
      <xdr:colOff>38100</xdr:colOff>
      <xdr:row>79</xdr:row>
      <xdr:rowOff>3017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165594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92187</xdr:rowOff>
    </xdr:from>
    <xdr:to>
      <xdr:col>24</xdr:col>
      <xdr:colOff>63500</xdr:colOff>
      <xdr:row>98</xdr:row>
      <xdr:rowOff>104319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94287"/>
          <a:ext cx="8382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92187</xdr:rowOff>
    </xdr:from>
    <xdr:to>
      <xdr:col>19</xdr:col>
      <xdr:colOff>177800</xdr:colOff>
      <xdr:row>98</xdr:row>
      <xdr:rowOff>95427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94287"/>
          <a:ext cx="889000" cy="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138757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95427</xdr:rowOff>
    </xdr:from>
    <xdr:to>
      <xdr:col>15</xdr:col>
      <xdr:colOff>50800</xdr:colOff>
      <xdr:row>98</xdr:row>
      <xdr:rowOff>98223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7527"/>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142090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4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98223</xdr:rowOff>
    </xdr:from>
    <xdr:to>
      <xdr:col>10</xdr:col>
      <xdr:colOff>114300</xdr:colOff>
      <xdr:row>98</xdr:row>
      <xdr:rowOff>103200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0323"/>
          <a:ext cx="889000" cy="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146530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55896</xdr:rowOff>
    </xdr:from>
    <xdr:to>
      <xdr:col>6</xdr:col>
      <xdr:colOff>38100</xdr:colOff>
      <xdr:row>98</xdr:row>
      <xdr:rowOff>157496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148623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53519</xdr:rowOff>
    </xdr:from>
    <xdr:to>
      <xdr:col>24</xdr:col>
      <xdr:colOff>114300</xdr:colOff>
      <xdr:row>98</xdr:row>
      <xdr:rowOff>155119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41387</xdr:rowOff>
    </xdr:from>
    <xdr:to>
      <xdr:col>20</xdr:col>
      <xdr:colOff>38100</xdr:colOff>
      <xdr:row>98</xdr:row>
      <xdr:rowOff>142987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4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159514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497795" y="1661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44627</xdr:rowOff>
    </xdr:from>
    <xdr:to>
      <xdr:col>15</xdr:col>
      <xdr:colOff>101600</xdr:colOff>
      <xdr:row>98</xdr:row>
      <xdr:rowOff>146227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162754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2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47423</xdr:rowOff>
    </xdr:from>
    <xdr:to>
      <xdr:col>10</xdr:col>
      <xdr:colOff>165100</xdr:colOff>
      <xdr:row>98</xdr:row>
      <xdr:rowOff>149023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52400</xdr:rowOff>
    </xdr:from>
    <xdr:to>
      <xdr:col>6</xdr:col>
      <xdr:colOff>38100</xdr:colOff>
      <xdr:row>98</xdr:row>
      <xdr:rowOff>154000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170527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117320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89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35005</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2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45350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7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33520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205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77699</xdr:rowOff>
    </xdr:from>
    <xdr:to>
      <xdr:col>36</xdr:col>
      <xdr:colOff>165100</xdr:colOff>
      <xdr:row>38</xdr:row>
      <xdr:rowOff>7849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24376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72871</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41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100486</xdr:rowOff>
    </xdr:from>
    <xdr:to>
      <xdr:col>55</xdr:col>
      <xdr:colOff>0</xdr:colOff>
      <xdr:row>58</xdr:row>
      <xdr:rowOff>101826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44586"/>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96184</xdr:rowOff>
    </xdr:from>
    <xdr:to>
      <xdr:col>50</xdr:col>
      <xdr:colOff>114300</xdr:colOff>
      <xdr:row>58</xdr:row>
      <xdr:rowOff>101826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40284"/>
          <a:ext cx="8890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55201</xdr:rowOff>
    </xdr:from>
    <xdr:to>
      <xdr:col>45</xdr:col>
      <xdr:colOff>177800</xdr:colOff>
      <xdr:row>58</xdr:row>
      <xdr:rowOff>96184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999301"/>
          <a:ext cx="889000" cy="4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55201</xdr:rowOff>
    </xdr:from>
    <xdr:to>
      <xdr:col>41</xdr:col>
      <xdr:colOff>50800</xdr:colOff>
      <xdr:row>58</xdr:row>
      <xdr:rowOff>108483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99301"/>
          <a:ext cx="889000" cy="5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45027</xdr:rowOff>
    </xdr:from>
    <xdr:to>
      <xdr:col>36</xdr:col>
      <xdr:colOff>165100</xdr:colOff>
      <xdr:row>57</xdr:row>
      <xdr:rowOff>146627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163154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49686</xdr:rowOff>
    </xdr:from>
    <xdr:to>
      <xdr:col>55</xdr:col>
      <xdr:colOff>50800</xdr:colOff>
      <xdr:row>58</xdr:row>
      <xdr:rowOff>151286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136063</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51026</xdr:rowOff>
    </xdr:from>
    <xdr:to>
      <xdr:col>50</xdr:col>
      <xdr:colOff>165100</xdr:colOff>
      <xdr:row>58</xdr:row>
      <xdr:rowOff>152626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143753</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45384</xdr:rowOff>
    </xdr:from>
    <xdr:to>
      <xdr:col>46</xdr:col>
      <xdr:colOff>38100</xdr:colOff>
      <xdr:row>58</xdr:row>
      <xdr:rowOff>146984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8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138111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4401</xdr:rowOff>
    </xdr:from>
    <xdr:to>
      <xdr:col>41</xdr:col>
      <xdr:colOff>101600</xdr:colOff>
      <xdr:row>58</xdr:row>
      <xdr:rowOff>106001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97128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57683</xdr:rowOff>
    </xdr:from>
    <xdr:to>
      <xdr:col>36</xdr:col>
      <xdr:colOff>165100</xdr:colOff>
      <xdr:row>58</xdr:row>
      <xdr:rowOff>159283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150410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164323</xdr:rowOff>
    </xdr:from>
    <xdr:to>
      <xdr:col>55</xdr:col>
      <xdr:colOff>0</xdr:colOff>
      <xdr:row>79</xdr:row>
      <xdr:rowOff>2845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537423"/>
          <a:ext cx="838200" cy="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171216</xdr:rowOff>
    </xdr:from>
    <xdr:to>
      <xdr:col>50</xdr:col>
      <xdr:colOff>114300</xdr:colOff>
      <xdr:row>79</xdr:row>
      <xdr:rowOff>2845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44316"/>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103281</xdr:rowOff>
    </xdr:from>
    <xdr:to>
      <xdr:col>45</xdr:col>
      <xdr:colOff>177800</xdr:colOff>
      <xdr:row>78</xdr:row>
      <xdr:rowOff>171216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76381"/>
          <a:ext cx="889000" cy="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103281</xdr:rowOff>
    </xdr:from>
    <xdr:to>
      <xdr:col>41</xdr:col>
      <xdr:colOff>50800</xdr:colOff>
      <xdr:row>78</xdr:row>
      <xdr:rowOff>169692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76381"/>
          <a:ext cx="889000" cy="6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27262</xdr:rowOff>
    </xdr:from>
    <xdr:to>
      <xdr:col>36</xdr:col>
      <xdr:colOff>165100</xdr:colOff>
      <xdr:row>78</xdr:row>
      <xdr:rowOff>128862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145389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113523</xdr:rowOff>
    </xdr:from>
    <xdr:to>
      <xdr:col>55</xdr:col>
      <xdr:colOff>50800</xdr:colOff>
      <xdr:row>79</xdr:row>
      <xdr:rowOff>43673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28450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123495</xdr:rowOff>
    </xdr:from>
    <xdr:to>
      <xdr:col>50</xdr:col>
      <xdr:colOff>165100</xdr:colOff>
      <xdr:row>79</xdr:row>
      <xdr:rowOff>53645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44772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120416</xdr:rowOff>
    </xdr:from>
    <xdr:to>
      <xdr:col>46</xdr:col>
      <xdr:colOff>38100</xdr:colOff>
      <xdr:row>79</xdr:row>
      <xdr:rowOff>50566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41693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8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52481</xdr:rowOff>
    </xdr:from>
    <xdr:to>
      <xdr:col>41</xdr:col>
      <xdr:colOff>101600</xdr:colOff>
      <xdr:row>78</xdr:row>
      <xdr:rowOff>154081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145208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118892</xdr:rowOff>
    </xdr:from>
    <xdr:to>
      <xdr:col>36</xdr:col>
      <xdr:colOff>165100</xdr:colOff>
      <xdr:row>79</xdr:row>
      <xdr:rowOff>49042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9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40169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96540</xdr:rowOff>
    </xdr:from>
    <xdr:to>
      <xdr:col>55</xdr:col>
      <xdr:colOff>0</xdr:colOff>
      <xdr:row>97</xdr:row>
      <xdr:rowOff>109333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27190"/>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96540</xdr:rowOff>
    </xdr:from>
    <xdr:to>
      <xdr:col>50</xdr:col>
      <xdr:colOff>114300</xdr:colOff>
      <xdr:row>97</xdr:row>
      <xdr:rowOff>124526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7190"/>
          <a:ext cx="889000" cy="2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124526</xdr:rowOff>
    </xdr:from>
    <xdr:to>
      <xdr:col>45</xdr:col>
      <xdr:colOff>177800</xdr:colOff>
      <xdr:row>97</xdr:row>
      <xdr:rowOff>147673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55176"/>
          <a:ext cx="889000" cy="2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147673</xdr:rowOff>
    </xdr:from>
    <xdr:to>
      <xdr:col>41</xdr:col>
      <xdr:colOff>50800</xdr:colOff>
      <xdr:row>97</xdr:row>
      <xdr:rowOff>157042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778323"/>
          <a:ext cx="889000" cy="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13728</xdr:rowOff>
    </xdr:from>
    <xdr:to>
      <xdr:col>36</xdr:col>
      <xdr:colOff>165100</xdr:colOff>
      <xdr:row>96</xdr:row>
      <xdr:rowOff>115328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131855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58533</xdr:rowOff>
    </xdr:from>
    <xdr:to>
      <xdr:col>55</xdr:col>
      <xdr:colOff>50800</xdr:colOff>
      <xdr:row>97</xdr:row>
      <xdr:rowOff>160133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144910</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45740</xdr:rowOff>
    </xdr:from>
    <xdr:to>
      <xdr:col>50</xdr:col>
      <xdr:colOff>165100</xdr:colOff>
      <xdr:row>97</xdr:row>
      <xdr:rowOff>147340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138467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73726</xdr:rowOff>
    </xdr:from>
    <xdr:to>
      <xdr:col>46</xdr:col>
      <xdr:colOff>38100</xdr:colOff>
      <xdr:row>98</xdr:row>
      <xdr:rowOff>3876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166453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9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96873</xdr:rowOff>
    </xdr:from>
    <xdr:to>
      <xdr:col>41</xdr:col>
      <xdr:colOff>101600</xdr:colOff>
      <xdr:row>98</xdr:row>
      <xdr:rowOff>27023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18150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106242</xdr:rowOff>
    </xdr:from>
    <xdr:to>
      <xdr:col>36</xdr:col>
      <xdr:colOff>165100</xdr:colOff>
      <xdr:row>98</xdr:row>
      <xdr:rowOff>36392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27519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2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121396</xdr:rowOff>
    </xdr:from>
    <xdr:to>
      <xdr:col>85</xdr:col>
      <xdr:colOff>127000</xdr:colOff>
      <xdr:row>38</xdr:row>
      <xdr:rowOff>125429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36496"/>
          <a:ext cx="8382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118865</xdr:rowOff>
    </xdr:from>
    <xdr:to>
      <xdr:col>81</xdr:col>
      <xdr:colOff>50800</xdr:colOff>
      <xdr:row>38</xdr:row>
      <xdr:rowOff>125429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33965"/>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80607</xdr:rowOff>
    </xdr:from>
    <xdr:to>
      <xdr:col>76</xdr:col>
      <xdr:colOff>114300</xdr:colOff>
      <xdr:row>38</xdr:row>
      <xdr:rowOff>118865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95707"/>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104300</xdr:rowOff>
    </xdr:from>
    <xdr:to>
      <xdr:col>71</xdr:col>
      <xdr:colOff>177800</xdr:colOff>
      <xdr:row>38</xdr:row>
      <xdr:rowOff>80607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105050"/>
          <a:ext cx="889000" cy="49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119680</xdr:rowOff>
    </xdr:from>
    <xdr:to>
      <xdr:col>67</xdr:col>
      <xdr:colOff>101600</xdr:colOff>
      <xdr:row>38</xdr:row>
      <xdr:rowOff>49830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6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5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70596</xdr:rowOff>
    </xdr:from>
    <xdr:to>
      <xdr:col>85</xdr:col>
      <xdr:colOff>177800</xdr:colOff>
      <xdr:row>39</xdr:row>
      <xdr:rowOff>746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49023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74629</xdr:rowOff>
    </xdr:from>
    <xdr:to>
      <xdr:col>81</xdr:col>
      <xdr:colOff>101600</xdr:colOff>
      <xdr:row>39</xdr:row>
      <xdr:rowOff>4779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8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167356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68065</xdr:rowOff>
    </xdr:from>
    <xdr:to>
      <xdr:col>76</xdr:col>
      <xdr:colOff>165100</xdr:colOff>
      <xdr:row>38</xdr:row>
      <xdr:rowOff>169665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160792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29807</xdr:rowOff>
    </xdr:from>
    <xdr:to>
      <xdr:col>72</xdr:col>
      <xdr:colOff>38100</xdr:colOff>
      <xdr:row>38</xdr:row>
      <xdr:rowOff>131407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4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122534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53500</xdr:rowOff>
    </xdr:from>
    <xdr:to>
      <xdr:col>67</xdr:col>
      <xdr:colOff>101600</xdr:colOff>
      <xdr:row>35</xdr:row>
      <xdr:rowOff>155100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05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135741</xdr:rowOff>
    </xdr:from>
    <xdr:to>
      <xdr:col>85</xdr:col>
      <xdr:colOff>127000</xdr:colOff>
      <xdr:row>57</xdr:row>
      <xdr:rowOff>157866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908391"/>
          <a:ext cx="838200" cy="2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157866</xdr:rowOff>
    </xdr:from>
    <xdr:to>
      <xdr:col>81</xdr:col>
      <xdr:colOff>50800</xdr:colOff>
      <xdr:row>58</xdr:row>
      <xdr:rowOff>30010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0516"/>
          <a:ext cx="889000" cy="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166881</xdr:rowOff>
    </xdr:from>
    <xdr:to>
      <xdr:col>76</xdr:col>
      <xdr:colOff>114300</xdr:colOff>
      <xdr:row>58</xdr:row>
      <xdr:rowOff>30010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39531"/>
          <a:ext cx="889000" cy="3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166881</xdr:rowOff>
    </xdr:from>
    <xdr:to>
      <xdr:col>71</xdr:col>
      <xdr:colOff>177800</xdr:colOff>
      <xdr:row>57</xdr:row>
      <xdr:rowOff>169681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39531"/>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16094</xdr:rowOff>
    </xdr:from>
    <xdr:to>
      <xdr:col>67</xdr:col>
      <xdr:colOff>101600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84941</xdr:rowOff>
    </xdr:from>
    <xdr:to>
      <xdr:col>85</xdr:col>
      <xdr:colOff>177800</xdr:colOff>
      <xdr:row>58</xdr:row>
      <xdr:rowOff>15091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171318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7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107066</xdr:rowOff>
    </xdr:from>
    <xdr:to>
      <xdr:col>81</xdr:col>
      <xdr:colOff>101600</xdr:colOff>
      <xdr:row>58</xdr:row>
      <xdr:rowOff>37216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7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28343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7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150660</xdr:rowOff>
    </xdr:from>
    <xdr:to>
      <xdr:col>76</xdr:col>
      <xdr:colOff>165100</xdr:colOff>
      <xdr:row>58</xdr:row>
      <xdr:rowOff>80810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71937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116081</xdr:rowOff>
    </xdr:from>
    <xdr:to>
      <xdr:col>72</xdr:col>
      <xdr:colOff>38100</xdr:colOff>
      <xdr:row>58</xdr:row>
      <xdr:rowOff>46231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8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37358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118881</xdr:rowOff>
    </xdr:from>
    <xdr:to>
      <xdr:col>67</xdr:col>
      <xdr:colOff>101600</xdr:colOff>
      <xdr:row>58</xdr:row>
      <xdr:rowOff>49031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40158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61083</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05633"/>
          <a:ext cx="8890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61083</xdr:rowOff>
    </xdr:from>
    <xdr:to>
      <xdr:col>76</xdr:col>
      <xdr:colOff>114300</xdr:colOff>
      <xdr:row>79</xdr:row>
      <xdr:rowOff>85685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05633"/>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73558</xdr:rowOff>
    </xdr:from>
    <xdr:to>
      <xdr:col>71</xdr:col>
      <xdr:colOff>177800</xdr:colOff>
      <xdr:row>79</xdr:row>
      <xdr:rowOff>85685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18108"/>
          <a:ext cx="889000" cy="1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81705</xdr:rowOff>
    </xdr:from>
    <xdr:to>
      <xdr:col>67</xdr:col>
      <xdr:colOff>101600</xdr:colOff>
      <xdr:row>79</xdr:row>
      <xdr:rowOff>11855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5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28382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10283</xdr:rowOff>
    </xdr:from>
    <xdr:to>
      <xdr:col>76</xdr:col>
      <xdr:colOff>165100</xdr:colOff>
      <xdr:row>79</xdr:row>
      <xdr:rowOff>111883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5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103010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4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34885</xdr:rowOff>
    </xdr:from>
    <xdr:to>
      <xdr:col>72</xdr:col>
      <xdr:colOff>38100</xdr:colOff>
      <xdr:row>79</xdr:row>
      <xdr:rowOff>136485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127612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72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22758</xdr:rowOff>
    </xdr:from>
    <xdr:to>
      <xdr:col>67</xdr:col>
      <xdr:colOff>101600</xdr:colOff>
      <xdr:row>79</xdr:row>
      <xdr:rowOff>124358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115485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6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147382</xdr:rowOff>
    </xdr:from>
    <xdr:to>
      <xdr:col>85</xdr:col>
      <xdr:colOff>127000</xdr:colOff>
      <xdr:row>97</xdr:row>
      <xdr:rowOff>162731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78032"/>
          <a:ext cx="838200" cy="1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162731</xdr:rowOff>
    </xdr:from>
    <xdr:to>
      <xdr:col>81</xdr:col>
      <xdr:colOff>50800</xdr:colOff>
      <xdr:row>98</xdr:row>
      <xdr:rowOff>5631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793381"/>
          <a:ext cx="889000" cy="1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5631</xdr:rowOff>
    </xdr:from>
    <xdr:to>
      <xdr:col>76</xdr:col>
      <xdr:colOff>114300</xdr:colOff>
      <xdr:row>98</xdr:row>
      <xdr:rowOff>22668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07731"/>
          <a:ext cx="889000" cy="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22668</xdr:rowOff>
    </xdr:from>
    <xdr:to>
      <xdr:col>71</xdr:col>
      <xdr:colOff>177800</xdr:colOff>
      <xdr:row>98</xdr:row>
      <xdr:rowOff>43509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2476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63697</xdr:rowOff>
    </xdr:from>
    <xdr:to>
      <xdr:col>67</xdr:col>
      <xdr:colOff>101600</xdr:colOff>
      <xdr:row>97</xdr:row>
      <xdr:rowOff>165297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96582</xdr:rowOff>
    </xdr:from>
    <xdr:to>
      <xdr:col>85</xdr:col>
      <xdr:colOff>177800</xdr:colOff>
      <xdr:row>98</xdr:row>
      <xdr:rowOff>26732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7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75009</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111931</xdr:rowOff>
    </xdr:from>
    <xdr:to>
      <xdr:col>81</xdr:col>
      <xdr:colOff>101600</xdr:colOff>
      <xdr:row>98</xdr:row>
      <xdr:rowOff>42081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33208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126281</xdr:rowOff>
    </xdr:from>
    <xdr:to>
      <xdr:col>76</xdr:col>
      <xdr:colOff>165100</xdr:colOff>
      <xdr:row>98</xdr:row>
      <xdr:rowOff>56431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75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143318</xdr:rowOff>
    </xdr:from>
    <xdr:to>
      <xdr:col>72</xdr:col>
      <xdr:colOff>38100</xdr:colOff>
      <xdr:row>98</xdr:row>
      <xdr:rowOff>73468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77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64595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164159</xdr:rowOff>
    </xdr:from>
    <xdr:to>
      <xdr:col>67</xdr:col>
      <xdr:colOff>101600</xdr:colOff>
      <xdr:row>98</xdr:row>
      <xdr:rowOff>94309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9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85436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8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73218</xdr:rowOff>
    </xdr:from>
    <xdr:to>
      <xdr:col>98</xdr:col>
      <xdr:colOff>38100</xdr:colOff>
      <xdr:row>39</xdr:row>
      <xdr:rowOff>3368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19895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・議会費は、住民一人当たりコスト </a:t>
          </a:r>
          <a:r>
            <a:rPr kumimoji="1" lang="en-US" altLang="ja-JP" sz="1300">
              <a:latin typeface="ＭＳ Ｐゴシック" panose="020B0600070205080204" pitchFamily="50" charset="-128"/>
              <a:ea typeface="ＭＳ Ｐゴシック" panose="020B0600070205080204" pitchFamily="50" charset="-128"/>
            </a:rPr>
            <a:t>9,819</a:t>
          </a:r>
          <a:r>
            <a:rPr kumimoji="1" lang="ja-JP" altLang="en-US" sz="1300">
              <a:latin typeface="ＭＳ Ｐゴシック" panose="020B0600070205080204" pitchFamily="50" charset="-128"/>
              <a:ea typeface="ＭＳ Ｐゴシック" panose="020B0600070205080204" pitchFamily="50" charset="-128"/>
            </a:rPr>
            <a:t>円となっており、引き続き類似団体平均を上回っている。令和３年度に議員定数が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名→</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名になったので差は縮まったが、それ以上に人口減少のスピードが早いことが主な要因と思われる。</a:t>
          </a:r>
        </a:p>
        <a:p>
          <a:r>
            <a:rPr kumimoji="1" lang="ja-JP" altLang="en-US" sz="1300">
              <a:latin typeface="ＭＳ Ｐゴシック" panose="020B0600070205080204" pitchFamily="50" charset="-128"/>
              <a:ea typeface="ＭＳ Ｐゴシック" panose="020B0600070205080204" pitchFamily="50" charset="-128"/>
            </a:rPr>
            <a:t>・総務費は、住民一人当たりコスト</a:t>
          </a:r>
          <a:r>
            <a:rPr kumimoji="1" lang="en-US" altLang="ja-JP" sz="1300">
              <a:latin typeface="ＭＳ Ｐゴシック" panose="020B0600070205080204" pitchFamily="50" charset="-128"/>
              <a:ea typeface="ＭＳ Ｐゴシック" panose="020B0600070205080204" pitchFamily="50" charset="-128"/>
            </a:rPr>
            <a:t>90,671</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円となっており、類似団体平均より低い水準である。令和５年度は財政調整基金の積立てができなかったので、前年度比で</a:t>
          </a:r>
          <a:r>
            <a:rPr kumimoji="1" lang="en-US" altLang="ja-JP" sz="1300">
              <a:latin typeface="ＭＳ Ｐゴシック" panose="020B0600070205080204" pitchFamily="50" charset="-128"/>
              <a:ea typeface="ＭＳ Ｐゴシック" panose="020B0600070205080204" pitchFamily="50" charset="-128"/>
            </a:rPr>
            <a:t>41,311</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・衛生費は、住民一人当たりコスト</a:t>
          </a:r>
          <a:r>
            <a:rPr kumimoji="1" lang="en-US" altLang="ja-JP" sz="1300">
              <a:latin typeface="ＭＳ Ｐゴシック" panose="020B0600070205080204" pitchFamily="50" charset="-128"/>
              <a:ea typeface="ＭＳ Ｐゴシック" panose="020B0600070205080204" pitchFamily="50" charset="-128"/>
            </a:rPr>
            <a:t>77,386</a:t>
          </a:r>
          <a:r>
            <a:rPr kumimoji="1" lang="ja-JP" altLang="en-US" sz="1300">
              <a:latin typeface="ＭＳ Ｐゴシック" panose="020B0600070205080204" pitchFamily="50" charset="-128"/>
              <a:ea typeface="ＭＳ Ｐゴシック" panose="020B0600070205080204" pitchFamily="50" charset="-128"/>
            </a:rPr>
            <a:t>円となっており、前年度まで類似団体平均を上回っていたものの逆転した。新型コロナウイルス感染症に係るワクチン接種が落ち着きを見せたことが主な要因である。今後は、湯河原町真鶴町衛生組合の施設整備に係る負担金が増大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・土木費は、住民一人当たりコスト</a:t>
          </a:r>
          <a:r>
            <a:rPr kumimoji="1" lang="en-US" altLang="ja-JP" sz="1300">
              <a:latin typeface="ＭＳ Ｐゴシック" panose="020B0600070205080204" pitchFamily="50" charset="-128"/>
              <a:ea typeface="ＭＳ Ｐゴシック" panose="020B0600070205080204" pitchFamily="50" charset="-128"/>
            </a:rPr>
            <a:t>44,142</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円となっており、類似団体平均に比べて大幅に低い数値にはなるが、神奈川県平均には近い水準となっている。これは、新規の道路改良・道路維持工事等が少ないためである。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・消防費は、住民一人当たりコスト</a:t>
          </a:r>
          <a:r>
            <a:rPr kumimoji="1" lang="en-US" altLang="ja-JP" sz="1300">
              <a:latin typeface="ＭＳ Ｐゴシック" panose="020B0600070205080204" pitchFamily="50" charset="-128"/>
              <a:ea typeface="ＭＳ Ｐゴシック" panose="020B0600070205080204" pitchFamily="50" charset="-128"/>
            </a:rPr>
            <a:t>29,121</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だが、これは湯河原町に事務を委託しているためである。令和元年度は自立・分散型エネルギー設備等導入推進事業及び消防車両購入事業により一時的に上振れ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・教育費は、住民一人当たりコスト</a:t>
          </a:r>
          <a:r>
            <a:rPr kumimoji="1" lang="en-US" altLang="ja-JP" sz="1300">
              <a:latin typeface="ＭＳ Ｐゴシック" panose="020B0600070205080204" pitchFamily="50" charset="-128"/>
              <a:ea typeface="ＭＳ Ｐゴシック" panose="020B0600070205080204" pitchFamily="50" charset="-128"/>
            </a:rPr>
            <a:t>66,039</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円となっており、類似団体平均に比べると低い水準にあるが、今後、教育施設の建替えが予定されており、設計費・工事費の増加が見込まれる。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万まで落ち込んだ後、計画的な積立てが行われ、令和４年度末には４億</a:t>
          </a:r>
          <a:r>
            <a:rPr kumimoji="1" lang="en-US" altLang="ja-JP" sz="1400">
              <a:latin typeface="ＭＳ ゴシック" pitchFamily="49" charset="-128"/>
              <a:ea typeface="ＭＳ ゴシック" pitchFamily="49" charset="-128"/>
            </a:rPr>
            <a:t>4,500</a:t>
          </a:r>
          <a:r>
            <a:rPr kumimoji="1" lang="ja-JP" altLang="en-US" sz="1400">
              <a:latin typeface="ＭＳ ゴシック" pitchFamily="49" charset="-128"/>
              <a:ea typeface="ＭＳ ゴシック" pitchFamily="49" charset="-128"/>
            </a:rPr>
            <a:t>万円まで回復したが、令和５年度は財源不足の補てんのため取崩しのみが行われ、年度末時点で３億</a:t>
          </a:r>
          <a:r>
            <a:rPr kumimoji="1" lang="en-US" altLang="ja-JP" sz="1400">
              <a:latin typeface="ＭＳ ゴシック" pitchFamily="49" charset="-128"/>
              <a:ea typeface="ＭＳ ゴシック" pitchFamily="49" charset="-128"/>
            </a:rPr>
            <a:t>7,500</a:t>
          </a:r>
          <a:r>
            <a:rPr kumimoji="1" lang="ja-JP" altLang="en-US" sz="1400">
              <a:latin typeface="ＭＳ ゴシック" pitchFamily="49" charset="-128"/>
              <a:ea typeface="ＭＳ ゴシック" pitchFamily="49" charset="-128"/>
            </a:rPr>
            <a:t>万円となった。実質単年度収支は赤字で、前年度比</a:t>
          </a:r>
          <a:r>
            <a:rPr kumimoji="1" lang="en-US" altLang="ja-JP" sz="1400">
              <a:latin typeface="ＭＳ ゴシック" pitchFamily="49" charset="-128"/>
              <a:ea typeface="ＭＳ ゴシック" pitchFamily="49" charset="-128"/>
            </a:rPr>
            <a:t>1.03</a:t>
          </a:r>
          <a:r>
            <a:rPr kumimoji="1" lang="ja-JP" altLang="en-US" sz="1400">
              <a:latin typeface="ＭＳ ゴシック" pitchFamily="49" charset="-128"/>
              <a:ea typeface="ＭＳ ゴシック" pitchFamily="49" charset="-128"/>
            </a:rPr>
            <a:t>ポイントの減となっている。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今後は、財政健全化の取組を着実に実施し、事務事業の見直し・統廃合など、行財政改革を推進し、健全な運営に努める。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令和５年度から、下水道事業が特別会計から公営企業会計に移行した。</a:t>
          </a:r>
        </a:p>
        <a:p>
          <a:r>
            <a:rPr kumimoji="1" lang="ja-JP" altLang="en-US" sz="1400">
              <a:latin typeface="ＭＳ ゴシック" pitchFamily="49" charset="-128"/>
              <a:ea typeface="ＭＳ ゴシック" pitchFamily="49" charset="-128"/>
            </a:rPr>
            <a:t>　実質赤字は、いずれの会計においても発生していないが、標準財政規模比を見てみると、介護保険事業特別会計（保険事業勘定）を除く会計では前年度比で悪化している。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引き続き各会計において赤字が発生しないよう適切な行財政運営に努めるとともに、適正化を図っていく。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年度から増加傾向となっている。平成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年度に過疎地域に指定されたことで過疎対策事業債の活用が始まっており、償還額が年々増加している。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公営企業債に対する繰入金も増加傾向にあり、実質公債費比率の分子は前年度比</a:t>
          </a:r>
          <a:r>
            <a:rPr kumimoji="1" lang="en-US" altLang="ja-JP" sz="1400">
              <a:latin typeface="ＭＳ ゴシック" pitchFamily="49" charset="-128"/>
              <a:ea typeface="ＭＳ ゴシック" pitchFamily="49" charset="-128"/>
            </a:rPr>
            <a:t>3,000</a:t>
          </a:r>
          <a:r>
            <a:rPr kumimoji="1" lang="ja-JP" altLang="en-US" sz="1400">
              <a:latin typeface="ＭＳ ゴシック" pitchFamily="49" charset="-128"/>
              <a:ea typeface="ＭＳ ゴシック" pitchFamily="49" charset="-128"/>
            </a:rPr>
            <a:t>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事業の実施に当たっては、国県補助金の活用を積極的に行い、公債費の縮減に努めていく。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神奈川県真鶴町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将来負担比率の分子は、令和５年度で</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億円となり、前年度比</a:t>
          </a:r>
          <a:r>
            <a:rPr kumimoji="1" lang="en-US" altLang="ja-JP" sz="1400">
              <a:latin typeface="ＭＳ ゴシック" pitchFamily="49" charset="-128"/>
              <a:ea typeface="ＭＳ ゴシック" pitchFamily="49" charset="-128"/>
            </a:rPr>
            <a:t>9,100</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地方債現在高は、令和２年度をピークに減少傾向にあるが、湯河原町真鶴町衛生組合によるごみ処理施設の改修工事も進んでおり、また、今後は教育施設の建替えなども予定されていることから、新たなピーク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充当可能財源等については、基金が増加傾向にあるが、これは教育施設の建替えに向けた教育施設整備基金の積立てが進んでいるためである。</a:t>
          </a:r>
        </a:p>
        <a:p>
          <a:r>
            <a:rPr kumimoji="1" lang="ja-JP" altLang="en-US" sz="1400">
              <a:latin typeface="ＭＳ ゴシック" pitchFamily="49" charset="-128"/>
              <a:ea typeface="ＭＳ ゴシック" pitchFamily="49" charset="-128"/>
            </a:rPr>
            <a:t>　今後は、将来を見据えた効率的、効果的な事業の実施に努め、施設の統廃合などを検討し、財政の健全化に努めていく。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神奈川県真鶴町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万円取り崩した一方で、教育施設の建替えに向けた「教育整備基金」への積立てを１億円行ったこと等により、基金全体としては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教育施設整備基金は、今後見込まれる教育施設の建替えのため、引き続き積立てを続けていく。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一方で、財政調整基金の残高が減少に転じたことから、年度予算の補填的な財源、災害等への備えとして、計画的に積立てを行っていく必要がある。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は使途が明確なものではあるが、「ふるさと応援基金（いわゆる、ふるさと納税）」のように特定の使い道を想定した基金ではないものもあるため、そういったものを有効活用し、財政調整基金の取崩しを極力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・教育施設整備基金：真鶴町教育施設整備事業費に充てる。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・真鶴町過疎地域持続的発展特別事業基金：過疎地域の持続的発展の支援に関する特別措置法（令和３年法律第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条第２項に規定する過疎地域における持続的な発展を促すために必要な事業を実施することに要する経費の財源とする。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・真鶴町ふるさと応援基金：真鶴町のまちづくりを応援する個人又は団体からの寄附金を財源として、元気で住みよいふるさとまちづくりを推進する。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・真鶴町感染症対策基金：感染症に対する経費に充てる。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自ら考え、自ら行う地域づくり事業の趣旨に沿い、地域における多様な歴史、文化、産業等を活用し、独創的、個性的な地域づくり事業を、町が自主的、主体的に推進する際に、必要な経費として積み立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・教育施設整備基金：教育施設の建替えを想定し、計画的に積み立てているため増加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・過疎地域持続的発展特別事業基金：増減なし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・ふるさと応援基金：基金繰入金に比べ、寄附等による積立額が多かったことによる増加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・感染症対策基金：百万円単位では増減なしだが、年度中に受けた寄附金による積立てにより微増</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・まちづくり推進事業基金：増減なし</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・教育施設整備基金は、事業実施に向かって進んでいることから、今以上に計画的に積み立てていく。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・ふるさと応援基金は、いわゆる「ふるさと納税」強化による寄附の積立てと、事業への繰入額のバランスを調整していく。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・過疎地域自立促進特別事業基金は、充当すべき過疎対策事業の選定を計画的に行っていく。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・感染症対策基金は、今後の感染症の流行等を見据えて積立てを行っていく。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・まちづくり推進事業基金も目的に合わせて取崩しを計画していくが、設置目的が「ふるさと応援基金」と近い部分もあるため、今後整理を行う。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税収、地方交付税、財産収入等の一般財源の増減に伴い変動している。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令和５年度は、教育施設の建替えに備えた「教育施設整備基金」を積極的に積み立てることとしたため、財政調整基金は積立てを行わず、財源不足に充てるための取崩しのみとなった。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％の範囲内になるように努める。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令和５年度において、臨時財政対策債償還基金費として普通交付税が交付されたため、積立てを行った。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臨時財政対策債償還基金費は計画的に取り崩す。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公債費は増加が見込まれることから、今後は独自財源による積立ての必要性も検討していく。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3925155</v>
      </c>
      <c r="BO4" s="436"/>
      <c r="BP4" s="436"/>
      <c r="BQ4" s="436"/>
      <c r="BR4" s="436"/>
      <c r="BS4" s="436"/>
      <c r="BT4" s="436"/>
      <c r="BU4" s="437"/>
      <c r="BV4" s="435">
        <v>4303093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7.1</v>
      </c>
      <c r="CU4" s="576"/>
      <c r="CV4" s="576"/>
      <c r="CW4" s="576"/>
      <c r="CX4" s="576"/>
      <c r="CY4" s="576"/>
      <c r="CZ4" s="576"/>
      <c r="DA4" s="577"/>
      <c r="DB4" s="575">
        <v>7.4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3746068</v>
      </c>
      <c r="BO5" s="407"/>
      <c r="BP5" s="407"/>
      <c r="BQ5" s="407"/>
      <c r="BR5" s="407"/>
      <c r="BS5" s="407"/>
      <c r="BT5" s="407"/>
      <c r="BU5" s="408"/>
      <c r="BV5" s="406">
        <v>4120947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96.5</v>
      </c>
      <c r="CU5" s="404"/>
      <c r="CV5" s="404"/>
      <c r="CW5" s="404"/>
      <c r="CX5" s="404"/>
      <c r="CY5" s="404"/>
      <c r="CZ5" s="404"/>
      <c r="DA5" s="405"/>
      <c r="DB5" s="403">
        <v>94.5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179087</v>
      </c>
      <c r="BO6" s="407"/>
      <c r="BP6" s="407"/>
      <c r="BQ6" s="407"/>
      <c r="BR6" s="407"/>
      <c r="BS6" s="407"/>
      <c r="BT6" s="407"/>
      <c r="BU6" s="408"/>
      <c r="BV6" s="406">
        <v>182146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97.1</v>
      </c>
      <c r="CU6" s="550"/>
      <c r="CV6" s="550"/>
      <c r="CW6" s="550"/>
      <c r="CX6" s="550"/>
      <c r="CY6" s="550"/>
      <c r="CZ6" s="550"/>
      <c r="DA6" s="551"/>
      <c r="DB6" s="549">
        <v>95.9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1450</v>
      </c>
      <c r="BO7" s="407"/>
      <c r="BP7" s="407"/>
      <c r="BQ7" s="407"/>
      <c r="BR7" s="407"/>
      <c r="BS7" s="407"/>
      <c r="BT7" s="407"/>
      <c r="BU7" s="408"/>
      <c r="BV7" s="406">
        <v>225</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2504478</v>
      </c>
      <c r="CU7" s="407"/>
      <c r="CV7" s="407"/>
      <c r="CW7" s="407"/>
      <c r="CX7" s="407"/>
      <c r="CY7" s="407"/>
      <c r="CZ7" s="407"/>
      <c r="DA7" s="408"/>
      <c r="DB7" s="406">
        <v>2467769</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177637</v>
      </c>
      <c r="BO8" s="407"/>
      <c r="BP8" s="407"/>
      <c r="BQ8" s="407"/>
      <c r="BR8" s="407"/>
      <c r="BS8" s="407"/>
      <c r="BT8" s="407"/>
      <c r="BU8" s="408"/>
      <c r="BV8" s="406">
        <v>181921</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0.4</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6722</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-4284</v>
      </c>
      <c r="BO9" s="407"/>
      <c r="BP9" s="407"/>
      <c r="BQ9" s="407"/>
      <c r="BR9" s="407"/>
      <c r="BS9" s="407"/>
      <c r="BT9" s="407"/>
      <c r="BU9" s="408"/>
      <c r="BV9" s="406">
        <v>-157919</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13.1</v>
      </c>
      <c r="CU9" s="404"/>
      <c r="CV9" s="404"/>
      <c r="CW9" s="404"/>
      <c r="CX9" s="404"/>
      <c r="CY9" s="404"/>
      <c r="CZ9" s="404"/>
      <c r="DA9" s="405"/>
      <c r="DB9" s="403">
        <v>12.2</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7333</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0</v>
      </c>
      <c r="BO10" s="407"/>
      <c r="BP10" s="407"/>
      <c r="BQ10" s="407"/>
      <c r="BR10" s="407"/>
      <c r="BS10" s="407"/>
      <c r="BT10" s="407"/>
      <c r="BU10" s="408"/>
      <c r="BV10" s="406">
        <v>210000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6710</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70000</v>
      </c>
      <c r="BO12" s="407"/>
      <c r="BP12" s="407"/>
      <c r="BQ12" s="407"/>
      <c r="BR12" s="407"/>
      <c r="BS12" s="407"/>
      <c r="BT12" s="407"/>
      <c r="BU12" s="408"/>
      <c r="BV12" s="406">
        <v>100000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6632</v>
      </c>
      <c r="S13" s="494"/>
      <c r="T13" s="494"/>
      <c r="U13" s="494"/>
      <c r="V13" s="495"/>
      <c r="W13" s="496" t="s">
        <v>131</v>
      </c>
      <c r="X13" s="392"/>
      <c r="Y13" s="392"/>
      <c r="Z13" s="392"/>
      <c r="AA13" s="392"/>
      <c r="AB13" s="393"/>
      <c r="AC13" s="359">
        <v>87</v>
      </c>
      <c r="AD13" s="360"/>
      <c r="AE13" s="360"/>
      <c r="AF13" s="360"/>
      <c r="AG13" s="361"/>
      <c r="AH13" s="359">
        <v>101</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-74284</v>
      </c>
      <c r="BO13" s="407"/>
      <c r="BP13" s="407"/>
      <c r="BQ13" s="407"/>
      <c r="BR13" s="407"/>
      <c r="BS13" s="407"/>
      <c r="BT13" s="407"/>
      <c r="BU13" s="408"/>
      <c r="BV13" s="406">
        <v>-47919</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12.8</v>
      </c>
      <c r="CU13" s="404"/>
      <c r="CV13" s="404"/>
      <c r="CW13" s="404"/>
      <c r="CX13" s="404"/>
      <c r="CY13" s="404"/>
      <c r="CZ13" s="404"/>
      <c r="DA13" s="405"/>
      <c r="DB13" s="403">
        <v>12.4</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6880</v>
      </c>
      <c r="S14" s="494"/>
      <c r="T14" s="494"/>
      <c r="U14" s="494"/>
      <c r="V14" s="495"/>
      <c r="W14" s="497"/>
      <c r="X14" s="395"/>
      <c r="Y14" s="395"/>
      <c r="Z14" s="395"/>
      <c r="AA14" s="395"/>
      <c r="AB14" s="396"/>
      <c r="AC14" s="486">
        <v>2.8</v>
      </c>
      <c r="AD14" s="487"/>
      <c r="AE14" s="487"/>
      <c r="AF14" s="487"/>
      <c r="AG14" s="488"/>
      <c r="AH14" s="486">
        <v>2.9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78</v>
      </c>
      <c r="CU14" s="504"/>
      <c r="CV14" s="504"/>
      <c r="CW14" s="504"/>
      <c r="CX14" s="504"/>
      <c r="CY14" s="504"/>
      <c r="CZ14" s="504"/>
      <c r="DA14" s="505"/>
      <c r="DB14" s="503">
        <v>83.4</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6805</v>
      </c>
      <c r="S15" s="494"/>
      <c r="T15" s="494"/>
      <c r="U15" s="494"/>
      <c r="V15" s="495"/>
      <c r="W15" s="496" t="s">
        <v>137</v>
      </c>
      <c r="X15" s="392"/>
      <c r="Y15" s="392"/>
      <c r="Z15" s="392"/>
      <c r="AA15" s="392"/>
      <c r="AB15" s="393"/>
      <c r="AC15" s="359">
        <v>548</v>
      </c>
      <c r="AD15" s="360"/>
      <c r="AE15" s="360"/>
      <c r="AF15" s="360"/>
      <c r="AG15" s="361"/>
      <c r="AH15" s="359">
        <v>720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850473</v>
      </c>
      <c r="BO15" s="436"/>
      <c r="BP15" s="436"/>
      <c r="BQ15" s="436"/>
      <c r="BR15" s="436"/>
      <c r="BS15" s="436"/>
      <c r="BT15" s="436"/>
      <c r="BU15" s="437"/>
      <c r="BV15" s="435">
        <v>835642</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17.899999999999999</v>
      </c>
      <c r="AD16" s="487"/>
      <c r="AE16" s="487"/>
      <c r="AF16" s="487"/>
      <c r="AG16" s="488"/>
      <c r="AH16" s="486">
        <v>21</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2258317</v>
      </c>
      <c r="BO16" s="407"/>
      <c r="BP16" s="407"/>
      <c r="BQ16" s="407"/>
      <c r="BR16" s="407"/>
      <c r="BS16" s="407"/>
      <c r="BT16" s="407"/>
      <c r="BU16" s="408"/>
      <c r="BV16" s="406">
        <v>2203511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141</v>
      </c>
      <c r="S17" s="484"/>
      <c r="T17" s="484"/>
      <c r="U17" s="484"/>
      <c r="V17" s="485"/>
      <c r="W17" s="496" t="s">
        <v>144</v>
      </c>
      <c r="X17" s="392"/>
      <c r="Y17" s="392"/>
      <c r="Z17" s="392"/>
      <c r="AA17" s="392"/>
      <c r="AB17" s="393"/>
      <c r="AC17" s="359">
        <v>2422</v>
      </c>
      <c r="AD17" s="360"/>
      <c r="AE17" s="360"/>
      <c r="AF17" s="360"/>
      <c r="AG17" s="361"/>
      <c r="AH17" s="359">
        <v>2603</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1080105</v>
      </c>
      <c r="BO17" s="407"/>
      <c r="BP17" s="407"/>
      <c r="BQ17" s="407"/>
      <c r="BR17" s="407"/>
      <c r="BS17" s="407"/>
      <c r="BT17" s="407"/>
      <c r="BU17" s="408"/>
      <c r="BV17" s="406">
        <v>1062595</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7.05</v>
      </c>
      <c r="M18" s="459"/>
      <c r="N18" s="459"/>
      <c r="O18" s="459"/>
      <c r="P18" s="459"/>
      <c r="Q18" s="459"/>
      <c r="R18" s="460"/>
      <c r="S18" s="460"/>
      <c r="T18" s="460"/>
      <c r="U18" s="460"/>
      <c r="V18" s="461"/>
      <c r="W18" s="477"/>
      <c r="X18" s="478"/>
      <c r="Y18" s="478"/>
      <c r="Z18" s="478"/>
      <c r="AA18" s="478"/>
      <c r="AB18" s="502"/>
      <c r="AC18" s="376">
        <v>79.2</v>
      </c>
      <c r="AD18" s="377"/>
      <c r="AE18" s="377"/>
      <c r="AF18" s="377"/>
      <c r="AG18" s="462"/>
      <c r="AH18" s="376">
        <v>76</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2449540</v>
      </c>
      <c r="BO18" s="407"/>
      <c r="BP18" s="407"/>
      <c r="BQ18" s="407"/>
      <c r="BR18" s="407"/>
      <c r="BS18" s="407"/>
      <c r="BT18" s="407"/>
      <c r="BU18" s="408"/>
      <c r="BV18" s="406">
        <v>2344641</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953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3185835</v>
      </c>
      <c r="BO19" s="407"/>
      <c r="BP19" s="407"/>
      <c r="BQ19" s="407"/>
      <c r="BR19" s="407"/>
      <c r="BS19" s="407"/>
      <c r="BT19" s="407"/>
      <c r="BU19" s="408"/>
      <c r="BV19" s="406">
        <v>3290096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2963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2991549</v>
      </c>
      <c r="BO22" s="436"/>
      <c r="BP22" s="436"/>
      <c r="BQ22" s="436"/>
      <c r="BR22" s="436"/>
      <c r="BS22" s="436"/>
      <c r="BT22" s="436"/>
      <c r="BU22" s="437"/>
      <c r="BV22" s="435">
        <v>3262652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2642880</v>
      </c>
      <c r="BO23" s="407"/>
      <c r="BP23" s="407"/>
      <c r="BQ23" s="407"/>
      <c r="BR23" s="407"/>
      <c r="BS23" s="407"/>
      <c r="BT23" s="407"/>
      <c r="BU23" s="408"/>
      <c r="BV23" s="406">
        <v>2839706</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5810</v>
      </c>
      <c r="R24" s="360"/>
      <c r="S24" s="360"/>
      <c r="T24" s="360"/>
      <c r="U24" s="360"/>
      <c r="V24" s="361"/>
      <c r="W24" s="449"/>
      <c r="X24" s="386"/>
      <c r="Y24" s="387"/>
      <c r="Z24" s="362" t="s">
        <v>161</v>
      </c>
      <c r="AA24" s="363"/>
      <c r="AB24" s="363"/>
      <c r="AC24" s="363"/>
      <c r="AD24" s="363"/>
      <c r="AE24" s="363"/>
      <c r="AF24" s="363"/>
      <c r="AG24" s="364"/>
      <c r="AH24" s="359">
        <v>80</v>
      </c>
      <c r="AI24" s="360"/>
      <c r="AJ24" s="360"/>
      <c r="AK24" s="360"/>
      <c r="AL24" s="361"/>
      <c r="AM24" s="359">
        <v>210800</v>
      </c>
      <c r="AN24" s="360"/>
      <c r="AO24" s="360"/>
      <c r="AP24" s="360"/>
      <c r="AQ24" s="360"/>
      <c r="AR24" s="361"/>
      <c r="AS24" s="359">
        <v>2635</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1488527</v>
      </c>
      <c r="BO24" s="407"/>
      <c r="BP24" s="407"/>
      <c r="BQ24" s="407"/>
      <c r="BR24" s="407"/>
      <c r="BS24" s="407"/>
      <c r="BT24" s="407"/>
      <c r="BU24" s="408"/>
      <c r="BV24" s="406">
        <v>1614104</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5280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505770</v>
      </c>
      <c r="BO25" s="436"/>
      <c r="BP25" s="436"/>
      <c r="BQ25" s="436"/>
      <c r="BR25" s="436"/>
      <c r="BS25" s="436"/>
      <c r="BT25" s="436"/>
      <c r="BU25" s="437"/>
      <c r="BV25" s="435">
        <v>618631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5000</v>
      </c>
      <c r="R26" s="360"/>
      <c r="S26" s="360"/>
      <c r="T26" s="360"/>
      <c r="U26" s="360"/>
      <c r="V26" s="361"/>
      <c r="W26" s="449"/>
      <c r="X26" s="386"/>
      <c r="Y26" s="387"/>
      <c r="Z26" s="362" t="s">
        <v>167</v>
      </c>
      <c r="AA26" s="417"/>
      <c r="AB26" s="417"/>
      <c r="AC26" s="417"/>
      <c r="AD26" s="417"/>
      <c r="AE26" s="417"/>
      <c r="AF26" s="417"/>
      <c r="AG26" s="418"/>
      <c r="AH26" s="359">
        <v>1</v>
      </c>
      <c r="AI26" s="360"/>
      <c r="AJ26" s="360"/>
      <c r="AK26" s="360"/>
      <c r="AL26" s="361"/>
      <c r="AM26" s="359" t="s">
        <v>168</v>
      </c>
      <c r="AN26" s="360"/>
      <c r="AO26" s="360"/>
      <c r="AP26" s="360"/>
      <c r="AQ26" s="360"/>
      <c r="AR26" s="361"/>
      <c r="AS26" s="359" t="s">
        <v>168</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3370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13165</v>
      </c>
      <c r="AN27" s="360"/>
      <c r="AO27" s="360"/>
      <c r="AP27" s="360"/>
      <c r="AQ27" s="360"/>
      <c r="AR27" s="361"/>
      <c r="AS27" s="359">
        <v>3291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2570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375000</v>
      </c>
      <c r="BO28" s="436"/>
      <c r="BP28" s="436"/>
      <c r="BQ28" s="436"/>
      <c r="BR28" s="436"/>
      <c r="BS28" s="436"/>
      <c r="BT28" s="436"/>
      <c r="BU28" s="437"/>
      <c r="BV28" s="435">
        <v>445000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8</v>
      </c>
      <c r="M29" s="360"/>
      <c r="N29" s="360"/>
      <c r="O29" s="360"/>
      <c r="P29" s="361"/>
      <c r="Q29" s="359">
        <v>2420</v>
      </c>
      <c r="R29" s="360"/>
      <c r="S29" s="360"/>
      <c r="T29" s="360"/>
      <c r="U29" s="360"/>
      <c r="V29" s="361"/>
      <c r="W29" s="450"/>
      <c r="X29" s="451"/>
      <c r="Y29" s="452"/>
      <c r="Z29" s="362" t="s">
        <v>177</v>
      </c>
      <c r="AA29" s="363"/>
      <c r="AB29" s="363"/>
      <c r="AC29" s="363"/>
      <c r="AD29" s="363"/>
      <c r="AE29" s="363"/>
      <c r="AF29" s="363"/>
      <c r="AG29" s="364"/>
      <c r="AH29" s="359">
        <v>84</v>
      </c>
      <c r="AI29" s="360"/>
      <c r="AJ29" s="360"/>
      <c r="AK29" s="360"/>
      <c r="AL29" s="361"/>
      <c r="AM29" s="359">
        <v>223965</v>
      </c>
      <c r="AN29" s="360"/>
      <c r="AO29" s="360"/>
      <c r="AP29" s="360"/>
      <c r="AQ29" s="360"/>
      <c r="AR29" s="361"/>
      <c r="AS29" s="359">
        <v>2666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12520</v>
      </c>
      <c r="BO29" s="407"/>
      <c r="BP29" s="407"/>
      <c r="BQ29" s="407"/>
      <c r="BR29" s="407"/>
      <c r="BS29" s="407"/>
      <c r="BT29" s="407"/>
      <c r="BU29" s="408"/>
      <c r="BV29" s="406">
        <v>1</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91.5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418005</v>
      </c>
      <c r="BO30" s="441"/>
      <c r="BP30" s="441"/>
      <c r="BQ30" s="441"/>
      <c r="BR30" s="441"/>
      <c r="BS30" s="441"/>
      <c r="BT30" s="441"/>
      <c r="BU30" s="442"/>
      <c r="BV30" s="440">
        <v>315089</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国民健康保険事業特別会計（事業勘定）</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IF('各会計、関係団体の財政状況及び健全化判断比率'!B33="","",'各会計、関係団体の財政状況及び健全化判断比率'!B33)</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神奈川県市町村職員退職手当組合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15</v>
      </c>
      <c r="CP34" s="354"/>
      <c r="CQ34" s="355" t="str">
        <f>IF('各会計、関係団体の財政状況及び健全化判断比率'!BS7="","",'各会計、関係団体の財政状況及び健全化判断比率'!BS7)</f>
        <v>公益財団法人かながわ海岸美化財団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真鶴魚座・ケープ真鶴特別会計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国民健康保険事業特別会計（施設勘定）</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IF('各会計、関係団体の財政状況及び健全化判断比率'!B34="","",'各会計、関係団体の財政状況及び健全化判断比率'!B34)</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湯河原町真鶴町衛生組合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介護保険事業特別会計（保険事業勘定）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神奈川県後期高齢者医療広域連合（一般会計）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介護保険事業特別会計（介護サービス事業勘定）</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神奈川県後期高齢者医療広域連合（後期高齢者医療特別会計）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f t="shared" si="4"/>
        <v>7</v>
      </c>
      <c r="V38" s="354"/>
      <c r="W38" s="355" t="str">
        <f>IF('各会計、関係団体の財政状況及び健全化判断比率'!B32="","",'各会計、関係団体の財政状況及び健全化判断比率'!B32)</f>
        <v>後期高齢者医療特別会計</v>
      </c>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神奈川県町村情報システム共同事業組合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t3VlRpklticFOP2Ejklr0uAJBCpWfN4MM93XUIgUyUORbVnGMSwNEP0r+Gr1RzScxfRpjfhXlLUrXY/VJHuqbA==" saltValue="S6FYsFSXTG6szq7MGfXt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913989</v>
      </c>
      <c r="S5" s="664"/>
      <c r="T5" s="664"/>
      <c r="U5" s="664"/>
      <c r="V5" s="664"/>
      <c r="W5" s="664"/>
      <c r="X5" s="664"/>
      <c r="Y5" s="689"/>
      <c r="Z5" s="702">
        <v>23.3</v>
      </c>
      <c r="AA5" s="702"/>
      <c r="AB5" s="702"/>
      <c r="AC5" s="702"/>
      <c r="AD5" s="703">
        <v>913989</v>
      </c>
      <c r="AE5" s="703"/>
      <c r="AF5" s="703"/>
      <c r="AG5" s="703"/>
      <c r="AH5" s="703"/>
      <c r="AI5" s="703"/>
      <c r="AJ5" s="703"/>
      <c r="AK5" s="703"/>
      <c r="AL5" s="690">
        <v>36.200000000000003</v>
      </c>
      <c r="AM5" s="672"/>
      <c r="AN5" s="672"/>
      <c r="AO5" s="691"/>
      <c r="AP5" s="666" t="s">
        <v>216</v>
      </c>
      <c r="AQ5" s="667"/>
      <c r="AR5" s="667"/>
      <c r="AS5" s="667"/>
      <c r="AT5" s="667"/>
      <c r="AU5" s="667"/>
      <c r="AV5" s="667"/>
      <c r="AW5" s="667"/>
      <c r="AX5" s="667"/>
      <c r="AY5" s="667"/>
      <c r="AZ5" s="667"/>
      <c r="BA5" s="667"/>
      <c r="BB5" s="667"/>
      <c r="BC5" s="667"/>
      <c r="BD5" s="667"/>
      <c r="BE5" s="667"/>
      <c r="BF5" s="668"/>
      <c r="BG5" s="608">
        <v>913989</v>
      </c>
      <c r="BH5" s="609"/>
      <c r="BI5" s="609"/>
      <c r="BJ5" s="609"/>
      <c r="BK5" s="609"/>
      <c r="BL5" s="609"/>
      <c r="BM5" s="609"/>
      <c r="BN5" s="610"/>
      <c r="BO5" s="646">
        <v>100</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17389</v>
      </c>
      <c r="S6" s="609"/>
      <c r="T6" s="609"/>
      <c r="U6" s="609"/>
      <c r="V6" s="609"/>
      <c r="W6" s="609"/>
      <c r="X6" s="609"/>
      <c r="Y6" s="610"/>
      <c r="Z6" s="646">
        <v>0.4</v>
      </c>
      <c r="AA6" s="646"/>
      <c r="AB6" s="646"/>
      <c r="AC6" s="646"/>
      <c r="AD6" s="647">
        <v>17389</v>
      </c>
      <c r="AE6" s="647"/>
      <c r="AF6" s="647"/>
      <c r="AG6" s="647"/>
      <c r="AH6" s="647"/>
      <c r="AI6" s="647"/>
      <c r="AJ6" s="647"/>
      <c r="AK6" s="647"/>
      <c r="AL6" s="611">
        <v>0.7</v>
      </c>
      <c r="AM6" s="612"/>
      <c r="AN6" s="612"/>
      <c r="AO6" s="648"/>
      <c r="AP6" s="605" t="s">
        <v>221</v>
      </c>
      <c r="AQ6" s="606"/>
      <c r="AR6" s="606"/>
      <c r="AS6" s="606"/>
      <c r="AT6" s="606"/>
      <c r="AU6" s="606"/>
      <c r="AV6" s="606"/>
      <c r="AW6" s="606"/>
      <c r="AX6" s="606"/>
      <c r="AY6" s="606"/>
      <c r="AZ6" s="606"/>
      <c r="BA6" s="606"/>
      <c r="BB6" s="606"/>
      <c r="BC6" s="606"/>
      <c r="BD6" s="606"/>
      <c r="BE6" s="606"/>
      <c r="BF6" s="607"/>
      <c r="BG6" s="608">
        <v>913989</v>
      </c>
      <c r="BH6" s="609"/>
      <c r="BI6" s="609"/>
      <c r="BJ6" s="609"/>
      <c r="BK6" s="609"/>
      <c r="BL6" s="609"/>
      <c r="BM6" s="609"/>
      <c r="BN6" s="610"/>
      <c r="BO6" s="646">
        <v>100</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65887</v>
      </c>
      <c r="CS6" s="609"/>
      <c r="CT6" s="609"/>
      <c r="CU6" s="609"/>
      <c r="CV6" s="609"/>
      <c r="CW6" s="609"/>
      <c r="CX6" s="609"/>
      <c r="CY6" s="610"/>
      <c r="CZ6" s="690">
        <v>1.8</v>
      </c>
      <c r="DA6" s="672"/>
      <c r="DB6" s="672"/>
      <c r="DC6" s="692"/>
      <c r="DD6" s="614" t="s">
        <v>122</v>
      </c>
      <c r="DE6" s="609"/>
      <c r="DF6" s="609"/>
      <c r="DG6" s="609"/>
      <c r="DH6" s="609"/>
      <c r="DI6" s="609"/>
      <c r="DJ6" s="609"/>
      <c r="DK6" s="609"/>
      <c r="DL6" s="609"/>
      <c r="DM6" s="609"/>
      <c r="DN6" s="609"/>
      <c r="DO6" s="609"/>
      <c r="DP6" s="610"/>
      <c r="DQ6" s="614">
        <v>65887</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257</v>
      </c>
      <c r="S7" s="609"/>
      <c r="T7" s="609"/>
      <c r="U7" s="609"/>
      <c r="V7" s="609"/>
      <c r="W7" s="609"/>
      <c r="X7" s="609"/>
      <c r="Y7" s="610"/>
      <c r="Z7" s="646">
        <v>0</v>
      </c>
      <c r="AA7" s="646"/>
      <c r="AB7" s="646"/>
      <c r="AC7" s="646"/>
      <c r="AD7" s="647">
        <v>257</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363747</v>
      </c>
      <c r="BH7" s="609"/>
      <c r="BI7" s="609"/>
      <c r="BJ7" s="609"/>
      <c r="BK7" s="609"/>
      <c r="BL7" s="609"/>
      <c r="BM7" s="609"/>
      <c r="BN7" s="610"/>
      <c r="BO7" s="646">
        <v>39.799999999999997</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608403</v>
      </c>
      <c r="CS7" s="609"/>
      <c r="CT7" s="609"/>
      <c r="CU7" s="609"/>
      <c r="CV7" s="609"/>
      <c r="CW7" s="609"/>
      <c r="CX7" s="609"/>
      <c r="CY7" s="610"/>
      <c r="CZ7" s="646">
        <v>16.2</v>
      </c>
      <c r="DA7" s="646"/>
      <c r="DB7" s="646"/>
      <c r="DC7" s="646"/>
      <c r="DD7" s="614">
        <v>4085</v>
      </c>
      <c r="DE7" s="609"/>
      <c r="DF7" s="609"/>
      <c r="DG7" s="609"/>
      <c r="DH7" s="609"/>
      <c r="DI7" s="609"/>
      <c r="DJ7" s="609"/>
      <c r="DK7" s="609"/>
      <c r="DL7" s="609"/>
      <c r="DM7" s="609"/>
      <c r="DN7" s="609"/>
      <c r="DO7" s="609"/>
      <c r="DP7" s="610"/>
      <c r="DQ7" s="614">
        <v>499376</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6352</v>
      </c>
      <c r="S8" s="609"/>
      <c r="T8" s="609"/>
      <c r="U8" s="609"/>
      <c r="V8" s="609"/>
      <c r="W8" s="609"/>
      <c r="X8" s="609"/>
      <c r="Y8" s="610"/>
      <c r="Z8" s="646">
        <v>0.2</v>
      </c>
      <c r="AA8" s="646"/>
      <c r="AB8" s="646"/>
      <c r="AC8" s="646"/>
      <c r="AD8" s="647">
        <v>6352</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13288</v>
      </c>
      <c r="BH8" s="609"/>
      <c r="BI8" s="609"/>
      <c r="BJ8" s="609"/>
      <c r="BK8" s="609"/>
      <c r="BL8" s="609"/>
      <c r="BM8" s="609"/>
      <c r="BN8" s="610"/>
      <c r="BO8" s="646">
        <v>1.5</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1046793</v>
      </c>
      <c r="CS8" s="609"/>
      <c r="CT8" s="609"/>
      <c r="CU8" s="609"/>
      <c r="CV8" s="609"/>
      <c r="CW8" s="609"/>
      <c r="CX8" s="609"/>
      <c r="CY8" s="610"/>
      <c r="CZ8" s="646">
        <v>27.9</v>
      </c>
      <c r="DA8" s="646"/>
      <c r="DB8" s="646"/>
      <c r="DC8" s="646"/>
      <c r="DD8" s="614" t="s">
        <v>122</v>
      </c>
      <c r="DE8" s="609"/>
      <c r="DF8" s="609"/>
      <c r="DG8" s="609"/>
      <c r="DH8" s="609"/>
      <c r="DI8" s="609"/>
      <c r="DJ8" s="609"/>
      <c r="DK8" s="609"/>
      <c r="DL8" s="609"/>
      <c r="DM8" s="609"/>
      <c r="DN8" s="609"/>
      <c r="DO8" s="609"/>
      <c r="DP8" s="610"/>
      <c r="DQ8" s="614">
        <v>690048</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7007</v>
      </c>
      <c r="S9" s="609"/>
      <c r="T9" s="609"/>
      <c r="U9" s="609"/>
      <c r="V9" s="609"/>
      <c r="W9" s="609"/>
      <c r="X9" s="609"/>
      <c r="Y9" s="610"/>
      <c r="Z9" s="646">
        <v>0.2</v>
      </c>
      <c r="AA9" s="646"/>
      <c r="AB9" s="646"/>
      <c r="AC9" s="646"/>
      <c r="AD9" s="647">
        <v>7007</v>
      </c>
      <c r="AE9" s="647"/>
      <c r="AF9" s="647"/>
      <c r="AG9" s="647"/>
      <c r="AH9" s="647"/>
      <c r="AI9" s="647"/>
      <c r="AJ9" s="647"/>
      <c r="AK9" s="647"/>
      <c r="AL9" s="611">
        <v>0.3</v>
      </c>
      <c r="AM9" s="612"/>
      <c r="AN9" s="612"/>
      <c r="AO9" s="648"/>
      <c r="AP9" s="605" t="s">
        <v>230</v>
      </c>
      <c r="AQ9" s="606"/>
      <c r="AR9" s="606"/>
      <c r="AS9" s="606"/>
      <c r="AT9" s="606"/>
      <c r="AU9" s="606"/>
      <c r="AV9" s="606"/>
      <c r="AW9" s="606"/>
      <c r="AX9" s="606"/>
      <c r="AY9" s="606"/>
      <c r="AZ9" s="606"/>
      <c r="BA9" s="606"/>
      <c r="BB9" s="606"/>
      <c r="BC9" s="606"/>
      <c r="BD9" s="606"/>
      <c r="BE9" s="606"/>
      <c r="BF9" s="607"/>
      <c r="BG9" s="608">
        <v>319466</v>
      </c>
      <c r="BH9" s="609"/>
      <c r="BI9" s="609"/>
      <c r="BJ9" s="609"/>
      <c r="BK9" s="609"/>
      <c r="BL9" s="609"/>
      <c r="BM9" s="609"/>
      <c r="BN9" s="610"/>
      <c r="BO9" s="646">
        <v>35</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519262</v>
      </c>
      <c r="CS9" s="609"/>
      <c r="CT9" s="609"/>
      <c r="CU9" s="609"/>
      <c r="CV9" s="609"/>
      <c r="CW9" s="609"/>
      <c r="CX9" s="609"/>
      <c r="CY9" s="610"/>
      <c r="CZ9" s="646">
        <v>13.9</v>
      </c>
      <c r="DA9" s="646"/>
      <c r="DB9" s="646"/>
      <c r="DC9" s="646"/>
      <c r="DD9" s="614">
        <v>118</v>
      </c>
      <c r="DE9" s="609"/>
      <c r="DF9" s="609"/>
      <c r="DG9" s="609"/>
      <c r="DH9" s="609"/>
      <c r="DI9" s="609"/>
      <c r="DJ9" s="609"/>
      <c r="DK9" s="609"/>
      <c r="DL9" s="609"/>
      <c r="DM9" s="609"/>
      <c r="DN9" s="609"/>
      <c r="DO9" s="609"/>
      <c r="DP9" s="610"/>
      <c r="DQ9" s="614">
        <v>405073</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18370</v>
      </c>
      <c r="BH10" s="609"/>
      <c r="BI10" s="609"/>
      <c r="BJ10" s="609"/>
      <c r="BK10" s="609"/>
      <c r="BL10" s="609"/>
      <c r="BM10" s="609"/>
      <c r="BN10" s="610"/>
      <c r="BO10" s="646">
        <v>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141945</v>
      </c>
      <c r="S11" s="609"/>
      <c r="T11" s="609"/>
      <c r="U11" s="609"/>
      <c r="V11" s="609"/>
      <c r="W11" s="609"/>
      <c r="X11" s="609"/>
      <c r="Y11" s="610"/>
      <c r="Z11" s="611">
        <v>3.6</v>
      </c>
      <c r="AA11" s="612"/>
      <c r="AB11" s="612"/>
      <c r="AC11" s="613"/>
      <c r="AD11" s="614">
        <v>141945</v>
      </c>
      <c r="AE11" s="609"/>
      <c r="AF11" s="609"/>
      <c r="AG11" s="609"/>
      <c r="AH11" s="609"/>
      <c r="AI11" s="609"/>
      <c r="AJ11" s="609"/>
      <c r="AK11" s="610"/>
      <c r="AL11" s="611">
        <v>5.6</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12623</v>
      </c>
      <c r="BH11" s="609"/>
      <c r="BI11" s="609"/>
      <c r="BJ11" s="609"/>
      <c r="BK11" s="609"/>
      <c r="BL11" s="609"/>
      <c r="BM11" s="609"/>
      <c r="BN11" s="610"/>
      <c r="BO11" s="646">
        <v>1.4</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57551</v>
      </c>
      <c r="CS11" s="609"/>
      <c r="CT11" s="609"/>
      <c r="CU11" s="609"/>
      <c r="CV11" s="609"/>
      <c r="CW11" s="609"/>
      <c r="CX11" s="609"/>
      <c r="CY11" s="610"/>
      <c r="CZ11" s="646">
        <v>1.5</v>
      </c>
      <c r="DA11" s="646"/>
      <c r="DB11" s="646"/>
      <c r="DC11" s="646"/>
      <c r="DD11" s="614">
        <v>18362</v>
      </c>
      <c r="DE11" s="609"/>
      <c r="DF11" s="609"/>
      <c r="DG11" s="609"/>
      <c r="DH11" s="609"/>
      <c r="DI11" s="609"/>
      <c r="DJ11" s="609"/>
      <c r="DK11" s="609"/>
      <c r="DL11" s="609"/>
      <c r="DM11" s="609"/>
      <c r="DN11" s="609"/>
      <c r="DO11" s="609"/>
      <c r="DP11" s="610"/>
      <c r="DQ11" s="614">
        <v>16960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484857</v>
      </c>
      <c r="BH12" s="609"/>
      <c r="BI12" s="609"/>
      <c r="BJ12" s="609"/>
      <c r="BK12" s="609"/>
      <c r="BL12" s="609"/>
      <c r="BM12" s="609"/>
      <c r="BN12" s="610"/>
      <c r="BO12" s="646">
        <v>53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90836</v>
      </c>
      <c r="CS12" s="609"/>
      <c r="CT12" s="609"/>
      <c r="CU12" s="609"/>
      <c r="CV12" s="609"/>
      <c r="CW12" s="609"/>
      <c r="CX12" s="609"/>
      <c r="CY12" s="610"/>
      <c r="CZ12" s="646">
        <v>2.4</v>
      </c>
      <c r="DA12" s="646"/>
      <c r="DB12" s="646"/>
      <c r="DC12" s="646"/>
      <c r="DD12" s="614">
        <v>3277</v>
      </c>
      <c r="DE12" s="609"/>
      <c r="DF12" s="609"/>
      <c r="DG12" s="609"/>
      <c r="DH12" s="609"/>
      <c r="DI12" s="609"/>
      <c r="DJ12" s="609"/>
      <c r="DK12" s="609"/>
      <c r="DL12" s="609"/>
      <c r="DM12" s="609"/>
      <c r="DN12" s="609"/>
      <c r="DO12" s="609"/>
      <c r="DP12" s="610"/>
      <c r="DQ12" s="614">
        <v>79613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484857</v>
      </c>
      <c r="BH13" s="609"/>
      <c r="BI13" s="609"/>
      <c r="BJ13" s="609"/>
      <c r="BK13" s="609"/>
      <c r="BL13" s="609"/>
      <c r="BM13" s="609"/>
      <c r="BN13" s="610"/>
      <c r="BO13" s="646">
        <v>53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296193</v>
      </c>
      <c r="CS13" s="609"/>
      <c r="CT13" s="609"/>
      <c r="CU13" s="609"/>
      <c r="CV13" s="609"/>
      <c r="CW13" s="609"/>
      <c r="CX13" s="609"/>
      <c r="CY13" s="610"/>
      <c r="CZ13" s="646">
        <v>7.9</v>
      </c>
      <c r="DA13" s="646"/>
      <c r="DB13" s="646"/>
      <c r="DC13" s="646"/>
      <c r="DD13" s="614">
        <v>23991</v>
      </c>
      <c r="DE13" s="609"/>
      <c r="DF13" s="609"/>
      <c r="DG13" s="609"/>
      <c r="DH13" s="609"/>
      <c r="DI13" s="609"/>
      <c r="DJ13" s="609"/>
      <c r="DK13" s="609"/>
      <c r="DL13" s="609"/>
      <c r="DM13" s="609"/>
      <c r="DN13" s="609"/>
      <c r="DO13" s="609"/>
      <c r="DP13" s="610"/>
      <c r="DQ13" s="614">
        <v>237836</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140</v>
      </c>
      <c r="S14" s="609"/>
      <c r="T14" s="609"/>
      <c r="U14" s="609"/>
      <c r="V14" s="609"/>
      <c r="W14" s="609"/>
      <c r="X14" s="609"/>
      <c r="Y14" s="610"/>
      <c r="Z14" s="646">
        <v>0</v>
      </c>
      <c r="AA14" s="646"/>
      <c r="AB14" s="646"/>
      <c r="AC14" s="646"/>
      <c r="AD14" s="647">
        <v>140</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18186</v>
      </c>
      <c r="BH14" s="609"/>
      <c r="BI14" s="609"/>
      <c r="BJ14" s="609"/>
      <c r="BK14" s="609"/>
      <c r="BL14" s="609"/>
      <c r="BM14" s="609"/>
      <c r="BN14" s="610"/>
      <c r="BO14" s="646">
        <v>2</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195403</v>
      </c>
      <c r="CS14" s="609"/>
      <c r="CT14" s="609"/>
      <c r="CU14" s="609"/>
      <c r="CV14" s="609"/>
      <c r="CW14" s="609"/>
      <c r="CX14" s="609"/>
      <c r="CY14" s="610"/>
      <c r="CZ14" s="646">
        <v>5.2</v>
      </c>
      <c r="DA14" s="646"/>
      <c r="DB14" s="646"/>
      <c r="DC14" s="646"/>
      <c r="DD14" s="614">
        <v>10048</v>
      </c>
      <c r="DE14" s="609"/>
      <c r="DF14" s="609"/>
      <c r="DG14" s="609"/>
      <c r="DH14" s="609"/>
      <c r="DI14" s="609"/>
      <c r="DJ14" s="609"/>
      <c r="DK14" s="609"/>
      <c r="DL14" s="609"/>
      <c r="DM14" s="609"/>
      <c r="DN14" s="609"/>
      <c r="DO14" s="609"/>
      <c r="DP14" s="610"/>
      <c r="DQ14" s="614">
        <v>182838</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47199</v>
      </c>
      <c r="BH15" s="609"/>
      <c r="BI15" s="609"/>
      <c r="BJ15" s="609"/>
      <c r="BK15" s="609"/>
      <c r="BL15" s="609"/>
      <c r="BM15" s="609"/>
      <c r="BN15" s="610"/>
      <c r="BO15" s="646">
        <v>5.2</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443120</v>
      </c>
      <c r="CS15" s="609"/>
      <c r="CT15" s="609"/>
      <c r="CU15" s="609"/>
      <c r="CV15" s="609"/>
      <c r="CW15" s="609"/>
      <c r="CX15" s="609"/>
      <c r="CY15" s="610"/>
      <c r="CZ15" s="646">
        <v>11.8</v>
      </c>
      <c r="DA15" s="646"/>
      <c r="DB15" s="646"/>
      <c r="DC15" s="646"/>
      <c r="DD15" s="614">
        <v>8198</v>
      </c>
      <c r="DE15" s="609"/>
      <c r="DF15" s="609"/>
      <c r="DG15" s="609"/>
      <c r="DH15" s="609"/>
      <c r="DI15" s="609"/>
      <c r="DJ15" s="609"/>
      <c r="DK15" s="609"/>
      <c r="DL15" s="609"/>
      <c r="DM15" s="609"/>
      <c r="DN15" s="609"/>
      <c r="DO15" s="609"/>
      <c r="DP15" s="610"/>
      <c r="DQ15" s="614">
        <v>413189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4341</v>
      </c>
      <c r="S16" s="609"/>
      <c r="T16" s="609"/>
      <c r="U16" s="609"/>
      <c r="V16" s="609"/>
      <c r="W16" s="609"/>
      <c r="X16" s="609"/>
      <c r="Y16" s="610"/>
      <c r="Z16" s="646">
        <v>0.1</v>
      </c>
      <c r="AA16" s="646"/>
      <c r="AB16" s="646"/>
      <c r="AC16" s="646"/>
      <c r="AD16" s="647">
        <v>4341</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9657</v>
      </c>
      <c r="S17" s="609"/>
      <c r="T17" s="609"/>
      <c r="U17" s="609"/>
      <c r="V17" s="609"/>
      <c r="W17" s="609"/>
      <c r="X17" s="609"/>
      <c r="Y17" s="610"/>
      <c r="Z17" s="646">
        <v>0.2</v>
      </c>
      <c r="AA17" s="646"/>
      <c r="AB17" s="646"/>
      <c r="AC17" s="646"/>
      <c r="AD17" s="647">
        <v>9657</v>
      </c>
      <c r="AE17" s="647"/>
      <c r="AF17" s="647"/>
      <c r="AG17" s="647"/>
      <c r="AH17" s="647"/>
      <c r="AI17" s="647"/>
      <c r="AJ17" s="647"/>
      <c r="AK17" s="647"/>
      <c r="AL17" s="611">
        <v>0.4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422620</v>
      </c>
      <c r="CS17" s="609"/>
      <c r="CT17" s="609"/>
      <c r="CU17" s="609"/>
      <c r="CV17" s="609"/>
      <c r="CW17" s="609"/>
      <c r="CX17" s="609"/>
      <c r="CY17" s="610"/>
      <c r="CZ17" s="646">
        <v>11.3</v>
      </c>
      <c r="DA17" s="646"/>
      <c r="DB17" s="646"/>
      <c r="DC17" s="646"/>
      <c r="DD17" s="614" t="s">
        <v>122</v>
      </c>
      <c r="DE17" s="609"/>
      <c r="DF17" s="609"/>
      <c r="DG17" s="609"/>
      <c r="DH17" s="609"/>
      <c r="DI17" s="609"/>
      <c r="DJ17" s="609"/>
      <c r="DK17" s="609"/>
      <c r="DL17" s="609"/>
      <c r="DM17" s="609"/>
      <c r="DN17" s="609"/>
      <c r="DO17" s="609"/>
      <c r="DP17" s="610"/>
      <c r="DQ17" s="614">
        <v>415928</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2814</v>
      </c>
      <c r="S18" s="609"/>
      <c r="T18" s="609"/>
      <c r="U18" s="609"/>
      <c r="V18" s="609"/>
      <c r="W18" s="609"/>
      <c r="X18" s="609"/>
      <c r="Y18" s="610"/>
      <c r="Z18" s="646">
        <v>0.1</v>
      </c>
      <c r="AA18" s="646"/>
      <c r="AB18" s="646"/>
      <c r="AC18" s="646"/>
      <c r="AD18" s="647">
        <v>2814</v>
      </c>
      <c r="AE18" s="647"/>
      <c r="AF18" s="647"/>
      <c r="AG18" s="647"/>
      <c r="AH18" s="647"/>
      <c r="AI18" s="647"/>
      <c r="AJ18" s="647"/>
      <c r="AK18" s="647"/>
      <c r="AL18" s="611">
        <v>0.1</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2814</v>
      </c>
      <c r="S19" s="609"/>
      <c r="T19" s="609"/>
      <c r="U19" s="609"/>
      <c r="V19" s="609"/>
      <c r="W19" s="609"/>
      <c r="X19" s="609"/>
      <c r="Y19" s="610"/>
      <c r="Z19" s="646">
        <v>0.1</v>
      </c>
      <c r="AA19" s="646"/>
      <c r="AB19" s="646"/>
      <c r="AC19" s="646"/>
      <c r="AD19" s="647">
        <v>2814</v>
      </c>
      <c r="AE19" s="647"/>
      <c r="AF19" s="647"/>
      <c r="AG19" s="647"/>
      <c r="AH19" s="647"/>
      <c r="AI19" s="647"/>
      <c r="AJ19" s="647"/>
      <c r="AK19" s="647"/>
      <c r="AL19" s="611">
        <v>0.1</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3746068</v>
      </c>
      <c r="CS20" s="609"/>
      <c r="CT20" s="609"/>
      <c r="CU20" s="609"/>
      <c r="CV20" s="609"/>
      <c r="CW20" s="609"/>
      <c r="CX20" s="609"/>
      <c r="CY20" s="610"/>
      <c r="CZ20" s="646">
        <v>100</v>
      </c>
      <c r="DA20" s="646"/>
      <c r="DB20" s="646"/>
      <c r="DC20" s="646"/>
      <c r="DD20" s="614">
        <v>68079</v>
      </c>
      <c r="DE20" s="609"/>
      <c r="DF20" s="609"/>
      <c r="DG20" s="609"/>
      <c r="DH20" s="609"/>
      <c r="DI20" s="609"/>
      <c r="DJ20" s="609"/>
      <c r="DK20" s="609"/>
      <c r="DL20" s="609"/>
      <c r="DM20" s="609"/>
      <c r="DN20" s="609"/>
      <c r="DO20" s="609"/>
      <c r="DP20" s="610"/>
      <c r="DQ20" s="614">
        <v>3006748</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1566576</v>
      </c>
      <c r="S21" s="609"/>
      <c r="T21" s="609"/>
      <c r="U21" s="609"/>
      <c r="V21" s="609"/>
      <c r="W21" s="609"/>
      <c r="X21" s="609"/>
      <c r="Y21" s="610"/>
      <c r="Z21" s="646">
        <v>39.9</v>
      </c>
      <c r="AA21" s="646"/>
      <c r="AB21" s="646"/>
      <c r="AC21" s="646"/>
      <c r="AD21" s="647">
        <v>1407844</v>
      </c>
      <c r="AE21" s="647"/>
      <c r="AF21" s="647"/>
      <c r="AG21" s="647"/>
      <c r="AH21" s="647"/>
      <c r="AI21" s="647"/>
      <c r="AJ21" s="647"/>
      <c r="AK21" s="647"/>
      <c r="AL21" s="611">
        <v>55.8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1407844</v>
      </c>
      <c r="S22" s="609"/>
      <c r="T22" s="609"/>
      <c r="U22" s="609"/>
      <c r="V22" s="609"/>
      <c r="W22" s="609"/>
      <c r="X22" s="609"/>
      <c r="Y22" s="610"/>
      <c r="Z22" s="646">
        <v>35.9</v>
      </c>
      <c r="AA22" s="646"/>
      <c r="AB22" s="646"/>
      <c r="AC22" s="646"/>
      <c r="AD22" s="647">
        <v>1407844</v>
      </c>
      <c r="AE22" s="647"/>
      <c r="AF22" s="647"/>
      <c r="AG22" s="647"/>
      <c r="AH22" s="647"/>
      <c r="AI22" s="647"/>
      <c r="AJ22" s="647"/>
      <c r="AK22" s="647"/>
      <c r="AL22" s="611">
        <v>55.8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158732</v>
      </c>
      <c r="S23" s="609"/>
      <c r="T23" s="609"/>
      <c r="U23" s="609"/>
      <c r="V23" s="609"/>
      <c r="W23" s="609"/>
      <c r="X23" s="609"/>
      <c r="Y23" s="610"/>
      <c r="Z23" s="646">
        <v>4</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1699137</v>
      </c>
      <c r="CS24" s="664"/>
      <c r="CT24" s="664"/>
      <c r="CU24" s="664"/>
      <c r="CV24" s="664"/>
      <c r="CW24" s="664"/>
      <c r="CX24" s="664"/>
      <c r="CY24" s="689"/>
      <c r="CZ24" s="690">
        <v>45.4</v>
      </c>
      <c r="DA24" s="672"/>
      <c r="DB24" s="672"/>
      <c r="DC24" s="692"/>
      <c r="DD24" s="688">
        <v>1342998</v>
      </c>
      <c r="DE24" s="664"/>
      <c r="DF24" s="664"/>
      <c r="DG24" s="664"/>
      <c r="DH24" s="664"/>
      <c r="DI24" s="664"/>
      <c r="DJ24" s="664"/>
      <c r="DK24" s="689"/>
      <c r="DL24" s="688">
        <v>1238429</v>
      </c>
      <c r="DM24" s="664"/>
      <c r="DN24" s="664"/>
      <c r="DO24" s="664"/>
      <c r="DP24" s="664"/>
      <c r="DQ24" s="664"/>
      <c r="DR24" s="664"/>
      <c r="DS24" s="664"/>
      <c r="DT24" s="664"/>
      <c r="DU24" s="664"/>
      <c r="DV24" s="689"/>
      <c r="DW24" s="690">
        <v>48.8</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2670467</v>
      </c>
      <c r="S25" s="609"/>
      <c r="T25" s="609"/>
      <c r="U25" s="609"/>
      <c r="V25" s="609"/>
      <c r="W25" s="609"/>
      <c r="X25" s="609"/>
      <c r="Y25" s="610"/>
      <c r="Z25" s="646">
        <v>68</v>
      </c>
      <c r="AA25" s="646"/>
      <c r="AB25" s="646"/>
      <c r="AC25" s="646"/>
      <c r="AD25" s="647">
        <v>2511735</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788987</v>
      </c>
      <c r="CS25" s="621"/>
      <c r="CT25" s="621"/>
      <c r="CU25" s="621"/>
      <c r="CV25" s="621"/>
      <c r="CW25" s="621"/>
      <c r="CX25" s="621"/>
      <c r="CY25" s="622"/>
      <c r="CZ25" s="611">
        <v>21.1</v>
      </c>
      <c r="DA25" s="623"/>
      <c r="DB25" s="623"/>
      <c r="DC25" s="624"/>
      <c r="DD25" s="614">
        <v>711859</v>
      </c>
      <c r="DE25" s="621"/>
      <c r="DF25" s="621"/>
      <c r="DG25" s="621"/>
      <c r="DH25" s="621"/>
      <c r="DI25" s="621"/>
      <c r="DJ25" s="621"/>
      <c r="DK25" s="622"/>
      <c r="DL25" s="614">
        <v>700562</v>
      </c>
      <c r="DM25" s="621"/>
      <c r="DN25" s="621"/>
      <c r="DO25" s="621"/>
      <c r="DP25" s="621"/>
      <c r="DQ25" s="621"/>
      <c r="DR25" s="621"/>
      <c r="DS25" s="621"/>
      <c r="DT25" s="621"/>
      <c r="DU25" s="621"/>
      <c r="DV25" s="622"/>
      <c r="DW25" s="611">
        <v>27.6</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605</v>
      </c>
      <c r="S26" s="609"/>
      <c r="T26" s="609"/>
      <c r="U26" s="609"/>
      <c r="V26" s="609"/>
      <c r="W26" s="609"/>
      <c r="X26" s="609"/>
      <c r="Y26" s="610"/>
      <c r="Z26" s="646">
        <v>0</v>
      </c>
      <c r="AA26" s="646"/>
      <c r="AB26" s="646"/>
      <c r="AC26" s="646"/>
      <c r="AD26" s="647">
        <v>605</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437791</v>
      </c>
      <c r="CS26" s="609"/>
      <c r="CT26" s="609"/>
      <c r="CU26" s="609"/>
      <c r="CV26" s="609"/>
      <c r="CW26" s="609"/>
      <c r="CX26" s="609"/>
      <c r="CY26" s="610"/>
      <c r="CZ26" s="611">
        <v>11.7</v>
      </c>
      <c r="DA26" s="623"/>
      <c r="DB26" s="623"/>
      <c r="DC26" s="624"/>
      <c r="DD26" s="614">
        <v>401890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38891</v>
      </c>
      <c r="S27" s="609"/>
      <c r="T27" s="609"/>
      <c r="U27" s="609"/>
      <c r="V27" s="609"/>
      <c r="W27" s="609"/>
      <c r="X27" s="609"/>
      <c r="Y27" s="610"/>
      <c r="Z27" s="646">
        <v>1</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913989</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487530</v>
      </c>
      <c r="CS27" s="621"/>
      <c r="CT27" s="621"/>
      <c r="CU27" s="621"/>
      <c r="CV27" s="621"/>
      <c r="CW27" s="621"/>
      <c r="CX27" s="621"/>
      <c r="CY27" s="622"/>
      <c r="CZ27" s="611">
        <v>13</v>
      </c>
      <c r="DA27" s="623"/>
      <c r="DB27" s="623"/>
      <c r="DC27" s="624"/>
      <c r="DD27" s="614">
        <v>215211</v>
      </c>
      <c r="DE27" s="621"/>
      <c r="DF27" s="621"/>
      <c r="DG27" s="621"/>
      <c r="DH27" s="621"/>
      <c r="DI27" s="621"/>
      <c r="DJ27" s="621"/>
      <c r="DK27" s="622"/>
      <c r="DL27" s="614">
        <v>121939</v>
      </c>
      <c r="DM27" s="621"/>
      <c r="DN27" s="621"/>
      <c r="DO27" s="621"/>
      <c r="DP27" s="621"/>
      <c r="DQ27" s="621"/>
      <c r="DR27" s="621"/>
      <c r="DS27" s="621"/>
      <c r="DT27" s="621"/>
      <c r="DU27" s="621"/>
      <c r="DV27" s="622"/>
      <c r="DW27" s="611">
        <v>4.8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37154</v>
      </c>
      <c r="S28" s="609"/>
      <c r="T28" s="609"/>
      <c r="U28" s="609"/>
      <c r="V28" s="609"/>
      <c r="W28" s="609"/>
      <c r="X28" s="609"/>
      <c r="Y28" s="610"/>
      <c r="Z28" s="646">
        <v>0.9</v>
      </c>
      <c r="AA28" s="646"/>
      <c r="AB28" s="646"/>
      <c r="AC28" s="646"/>
      <c r="AD28" s="647">
        <v>3199</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422620</v>
      </c>
      <c r="CS28" s="609"/>
      <c r="CT28" s="609"/>
      <c r="CU28" s="609"/>
      <c r="CV28" s="609"/>
      <c r="CW28" s="609"/>
      <c r="CX28" s="609"/>
      <c r="CY28" s="610"/>
      <c r="CZ28" s="611">
        <v>11.3</v>
      </c>
      <c r="DA28" s="623"/>
      <c r="DB28" s="623"/>
      <c r="DC28" s="624"/>
      <c r="DD28" s="614">
        <v>415928</v>
      </c>
      <c r="DE28" s="609"/>
      <c r="DF28" s="609"/>
      <c r="DG28" s="609"/>
      <c r="DH28" s="609"/>
      <c r="DI28" s="609"/>
      <c r="DJ28" s="609"/>
      <c r="DK28" s="610"/>
      <c r="DL28" s="614">
        <v>415928</v>
      </c>
      <c r="DM28" s="609"/>
      <c r="DN28" s="609"/>
      <c r="DO28" s="609"/>
      <c r="DP28" s="609"/>
      <c r="DQ28" s="609"/>
      <c r="DR28" s="609"/>
      <c r="DS28" s="609"/>
      <c r="DT28" s="609"/>
      <c r="DU28" s="609"/>
      <c r="DV28" s="610"/>
      <c r="DW28" s="611">
        <v>16.399999999999999</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5326</v>
      </c>
      <c r="S29" s="609"/>
      <c r="T29" s="609"/>
      <c r="U29" s="609"/>
      <c r="V29" s="609"/>
      <c r="W29" s="609"/>
      <c r="X29" s="609"/>
      <c r="Y29" s="610"/>
      <c r="Z29" s="646">
        <v>0.1</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422620</v>
      </c>
      <c r="CS29" s="621"/>
      <c r="CT29" s="621"/>
      <c r="CU29" s="621"/>
      <c r="CV29" s="621"/>
      <c r="CW29" s="621"/>
      <c r="CX29" s="621"/>
      <c r="CY29" s="622"/>
      <c r="CZ29" s="611">
        <v>11.3</v>
      </c>
      <c r="DA29" s="623"/>
      <c r="DB29" s="623"/>
      <c r="DC29" s="624"/>
      <c r="DD29" s="614">
        <v>415928</v>
      </c>
      <c r="DE29" s="621"/>
      <c r="DF29" s="621"/>
      <c r="DG29" s="621"/>
      <c r="DH29" s="621"/>
      <c r="DI29" s="621"/>
      <c r="DJ29" s="621"/>
      <c r="DK29" s="622"/>
      <c r="DL29" s="614">
        <v>415928</v>
      </c>
      <c r="DM29" s="621"/>
      <c r="DN29" s="621"/>
      <c r="DO29" s="621"/>
      <c r="DP29" s="621"/>
      <c r="DQ29" s="621"/>
      <c r="DR29" s="621"/>
      <c r="DS29" s="621"/>
      <c r="DT29" s="621"/>
      <c r="DU29" s="621"/>
      <c r="DV29" s="622"/>
      <c r="DW29" s="611">
        <v>16.399999999999999</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411575</v>
      </c>
      <c r="S30" s="609"/>
      <c r="T30" s="609"/>
      <c r="U30" s="609"/>
      <c r="V30" s="609"/>
      <c r="W30" s="609"/>
      <c r="X30" s="609"/>
      <c r="Y30" s="610"/>
      <c r="Z30" s="646">
        <v>10.5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409832</v>
      </c>
      <c r="CS30" s="609"/>
      <c r="CT30" s="609"/>
      <c r="CU30" s="609"/>
      <c r="CV30" s="609"/>
      <c r="CW30" s="609"/>
      <c r="CX30" s="609"/>
      <c r="CY30" s="610"/>
      <c r="CZ30" s="611">
        <v>10.9</v>
      </c>
      <c r="DA30" s="623"/>
      <c r="DB30" s="623"/>
      <c r="DC30" s="624"/>
      <c r="DD30" s="614">
        <v>403997</v>
      </c>
      <c r="DE30" s="609"/>
      <c r="DF30" s="609"/>
      <c r="DG30" s="609"/>
      <c r="DH30" s="609"/>
      <c r="DI30" s="609"/>
      <c r="DJ30" s="609"/>
      <c r="DK30" s="610"/>
      <c r="DL30" s="614">
        <v>403997</v>
      </c>
      <c r="DM30" s="609"/>
      <c r="DN30" s="609"/>
      <c r="DO30" s="609"/>
      <c r="DP30" s="609"/>
      <c r="DQ30" s="609"/>
      <c r="DR30" s="609"/>
      <c r="DS30" s="609"/>
      <c r="DT30" s="609"/>
      <c r="DU30" s="609"/>
      <c r="DV30" s="610"/>
      <c r="DW30" s="611">
        <v>15.9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98.5</v>
      </c>
      <c r="BH31" s="671"/>
      <c r="BI31" s="671"/>
      <c r="BJ31" s="671"/>
      <c r="BK31" s="671"/>
      <c r="BL31" s="671"/>
      <c r="BM31" s="672">
        <v>93.7</v>
      </c>
      <c r="BN31" s="671"/>
      <c r="BO31" s="671"/>
      <c r="BP31" s="671"/>
      <c r="BQ31" s="673"/>
      <c r="BR31" s="670">
        <v>97.6</v>
      </c>
      <c r="BS31" s="671"/>
      <c r="BT31" s="671"/>
      <c r="BU31" s="671"/>
      <c r="BV31" s="671"/>
      <c r="BW31" s="671"/>
      <c r="BX31" s="672">
        <v>91.7</v>
      </c>
      <c r="BY31" s="671"/>
      <c r="BZ31" s="671"/>
      <c r="CA31" s="671"/>
      <c r="CB31" s="673"/>
      <c r="CD31" s="629"/>
      <c r="CE31" s="630"/>
      <c r="CF31" s="605" t="s">
        <v>300</v>
      </c>
      <c r="CG31" s="606"/>
      <c r="CH31" s="606"/>
      <c r="CI31" s="606"/>
      <c r="CJ31" s="606"/>
      <c r="CK31" s="606"/>
      <c r="CL31" s="606"/>
      <c r="CM31" s="606"/>
      <c r="CN31" s="606"/>
      <c r="CO31" s="606"/>
      <c r="CP31" s="606"/>
      <c r="CQ31" s="607"/>
      <c r="CR31" s="608">
        <v>12788</v>
      </c>
      <c r="CS31" s="621"/>
      <c r="CT31" s="621"/>
      <c r="CU31" s="621"/>
      <c r="CV31" s="621"/>
      <c r="CW31" s="621"/>
      <c r="CX31" s="621"/>
      <c r="CY31" s="622"/>
      <c r="CZ31" s="611">
        <v>0.3</v>
      </c>
      <c r="DA31" s="623"/>
      <c r="DB31" s="623"/>
      <c r="DC31" s="624"/>
      <c r="DD31" s="614">
        <v>11931</v>
      </c>
      <c r="DE31" s="621"/>
      <c r="DF31" s="621"/>
      <c r="DG31" s="621"/>
      <c r="DH31" s="621"/>
      <c r="DI31" s="621"/>
      <c r="DJ31" s="621"/>
      <c r="DK31" s="622"/>
      <c r="DL31" s="614">
        <v>11931</v>
      </c>
      <c r="DM31" s="621"/>
      <c r="DN31" s="621"/>
      <c r="DO31" s="621"/>
      <c r="DP31" s="621"/>
      <c r="DQ31" s="621"/>
      <c r="DR31" s="621"/>
      <c r="DS31" s="621"/>
      <c r="DT31" s="621"/>
      <c r="DU31" s="621"/>
      <c r="DV31" s="622"/>
      <c r="DW31" s="611">
        <v>0.5</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217145</v>
      </c>
      <c r="S32" s="609"/>
      <c r="T32" s="609"/>
      <c r="U32" s="609"/>
      <c r="V32" s="609"/>
      <c r="W32" s="609"/>
      <c r="X32" s="609"/>
      <c r="Y32" s="610"/>
      <c r="Z32" s="646">
        <v>5.5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98.5</v>
      </c>
      <c r="BH32" s="621"/>
      <c r="BI32" s="621"/>
      <c r="BJ32" s="621"/>
      <c r="BK32" s="621"/>
      <c r="BL32" s="621"/>
      <c r="BM32" s="612">
        <v>93.1</v>
      </c>
      <c r="BN32" s="621"/>
      <c r="BO32" s="621"/>
      <c r="BP32" s="621"/>
      <c r="BQ32" s="644"/>
      <c r="BR32" s="674">
        <v>97.4</v>
      </c>
      <c r="BS32" s="621"/>
      <c r="BT32" s="621"/>
      <c r="BU32" s="621"/>
      <c r="BV32" s="621"/>
      <c r="BW32" s="621"/>
      <c r="BX32" s="612">
        <v>91.5</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64965</v>
      </c>
      <c r="S33" s="609"/>
      <c r="T33" s="609"/>
      <c r="U33" s="609"/>
      <c r="V33" s="609"/>
      <c r="W33" s="609"/>
      <c r="X33" s="609"/>
      <c r="Y33" s="610"/>
      <c r="Z33" s="646">
        <v>1.7</v>
      </c>
      <c r="AA33" s="646"/>
      <c r="AB33" s="646"/>
      <c r="AC33" s="646"/>
      <c r="AD33" s="647">
        <v>5909</v>
      </c>
      <c r="AE33" s="647"/>
      <c r="AF33" s="647"/>
      <c r="AG33" s="647"/>
      <c r="AH33" s="647"/>
      <c r="AI33" s="647"/>
      <c r="AJ33" s="647"/>
      <c r="AK33" s="647"/>
      <c r="AL33" s="611">
        <v>0.2</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98.3</v>
      </c>
      <c r="BH33" s="593"/>
      <c r="BI33" s="593"/>
      <c r="BJ33" s="593"/>
      <c r="BK33" s="593"/>
      <c r="BL33" s="593"/>
      <c r="BM33" s="639">
        <v>93.8</v>
      </c>
      <c r="BN33" s="593"/>
      <c r="BO33" s="593"/>
      <c r="BP33" s="593"/>
      <c r="BQ33" s="656"/>
      <c r="BR33" s="669">
        <v>97.6</v>
      </c>
      <c r="BS33" s="593"/>
      <c r="BT33" s="593"/>
      <c r="BU33" s="593"/>
      <c r="BV33" s="593"/>
      <c r="BW33" s="593"/>
      <c r="BX33" s="639">
        <v>91.2</v>
      </c>
      <c r="BY33" s="593"/>
      <c r="BZ33" s="593"/>
      <c r="CA33" s="593"/>
      <c r="CB33" s="656"/>
      <c r="CD33" s="605" t="s">
        <v>307</v>
      </c>
      <c r="CE33" s="606"/>
      <c r="CF33" s="606"/>
      <c r="CG33" s="606"/>
      <c r="CH33" s="606"/>
      <c r="CI33" s="606"/>
      <c r="CJ33" s="606"/>
      <c r="CK33" s="606"/>
      <c r="CL33" s="606"/>
      <c r="CM33" s="606"/>
      <c r="CN33" s="606"/>
      <c r="CO33" s="606"/>
      <c r="CP33" s="606"/>
      <c r="CQ33" s="607"/>
      <c r="CR33" s="608">
        <v>1978852</v>
      </c>
      <c r="CS33" s="621"/>
      <c r="CT33" s="621"/>
      <c r="CU33" s="621"/>
      <c r="CV33" s="621"/>
      <c r="CW33" s="621"/>
      <c r="CX33" s="621"/>
      <c r="CY33" s="622"/>
      <c r="CZ33" s="611">
        <v>52.8</v>
      </c>
      <c r="DA33" s="623"/>
      <c r="DB33" s="623"/>
      <c r="DC33" s="624"/>
      <c r="DD33" s="614">
        <v>1653379</v>
      </c>
      <c r="DE33" s="621"/>
      <c r="DF33" s="621"/>
      <c r="DG33" s="621"/>
      <c r="DH33" s="621"/>
      <c r="DI33" s="621"/>
      <c r="DJ33" s="621"/>
      <c r="DK33" s="622"/>
      <c r="DL33" s="614">
        <v>1211111</v>
      </c>
      <c r="DM33" s="621"/>
      <c r="DN33" s="621"/>
      <c r="DO33" s="621"/>
      <c r="DP33" s="621"/>
      <c r="DQ33" s="621"/>
      <c r="DR33" s="621"/>
      <c r="DS33" s="621"/>
      <c r="DT33" s="621"/>
      <c r="DU33" s="621"/>
      <c r="DV33" s="622"/>
      <c r="DW33" s="611">
        <v>47.7</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9333</v>
      </c>
      <c r="S34" s="609"/>
      <c r="T34" s="609"/>
      <c r="U34" s="609"/>
      <c r="V34" s="609"/>
      <c r="W34" s="609"/>
      <c r="X34" s="609"/>
      <c r="Y34" s="610"/>
      <c r="Z34" s="646">
        <v>0.2</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530739</v>
      </c>
      <c r="CS34" s="609"/>
      <c r="CT34" s="609"/>
      <c r="CU34" s="609"/>
      <c r="CV34" s="609"/>
      <c r="CW34" s="609"/>
      <c r="CX34" s="609"/>
      <c r="CY34" s="610"/>
      <c r="CZ34" s="611">
        <v>14.2</v>
      </c>
      <c r="DA34" s="623"/>
      <c r="DB34" s="623"/>
      <c r="DC34" s="624"/>
      <c r="DD34" s="614">
        <v>385742</v>
      </c>
      <c r="DE34" s="609"/>
      <c r="DF34" s="609"/>
      <c r="DG34" s="609"/>
      <c r="DH34" s="609"/>
      <c r="DI34" s="609"/>
      <c r="DJ34" s="609"/>
      <c r="DK34" s="610"/>
      <c r="DL34" s="614">
        <v>313436</v>
      </c>
      <c r="DM34" s="609"/>
      <c r="DN34" s="609"/>
      <c r="DO34" s="609"/>
      <c r="DP34" s="609"/>
      <c r="DQ34" s="609"/>
      <c r="DR34" s="609"/>
      <c r="DS34" s="609"/>
      <c r="DT34" s="609"/>
      <c r="DU34" s="609"/>
      <c r="DV34" s="610"/>
      <c r="DW34" s="611">
        <v>12.3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109019</v>
      </c>
      <c r="S35" s="609"/>
      <c r="T35" s="609"/>
      <c r="U35" s="609"/>
      <c r="V35" s="609"/>
      <c r="W35" s="609"/>
      <c r="X35" s="609"/>
      <c r="Y35" s="610"/>
      <c r="Z35" s="646">
        <v>2.8</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38197</v>
      </c>
      <c r="CS35" s="621"/>
      <c r="CT35" s="621"/>
      <c r="CU35" s="621"/>
      <c r="CV35" s="621"/>
      <c r="CW35" s="621"/>
      <c r="CX35" s="621"/>
      <c r="CY35" s="622"/>
      <c r="CZ35" s="611">
        <v>1</v>
      </c>
      <c r="DA35" s="623"/>
      <c r="DB35" s="623"/>
      <c r="DC35" s="624"/>
      <c r="DD35" s="614">
        <v>28873</v>
      </c>
      <c r="DE35" s="621"/>
      <c r="DF35" s="621"/>
      <c r="DG35" s="621"/>
      <c r="DH35" s="621"/>
      <c r="DI35" s="621"/>
      <c r="DJ35" s="621"/>
      <c r="DK35" s="622"/>
      <c r="DL35" s="614">
        <v>26338</v>
      </c>
      <c r="DM35" s="621"/>
      <c r="DN35" s="621"/>
      <c r="DO35" s="621"/>
      <c r="DP35" s="621"/>
      <c r="DQ35" s="621"/>
      <c r="DR35" s="621"/>
      <c r="DS35" s="621"/>
      <c r="DT35" s="621"/>
      <c r="DU35" s="621"/>
      <c r="DV35" s="622"/>
      <c r="DW35" s="611">
        <v>1</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182146</v>
      </c>
      <c r="S36" s="609"/>
      <c r="T36" s="609"/>
      <c r="U36" s="609"/>
      <c r="V36" s="609"/>
      <c r="W36" s="609"/>
      <c r="X36" s="609"/>
      <c r="Y36" s="610"/>
      <c r="Z36" s="646">
        <v>4.5999999999999996</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625914</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11619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809517</v>
      </c>
      <c r="CS36" s="609"/>
      <c r="CT36" s="609"/>
      <c r="CU36" s="609"/>
      <c r="CV36" s="609"/>
      <c r="CW36" s="609"/>
      <c r="CX36" s="609"/>
      <c r="CY36" s="610"/>
      <c r="CZ36" s="611">
        <v>21.6</v>
      </c>
      <c r="DA36" s="623"/>
      <c r="DB36" s="623"/>
      <c r="DC36" s="624"/>
      <c r="DD36" s="614">
        <v>714462</v>
      </c>
      <c r="DE36" s="609"/>
      <c r="DF36" s="609"/>
      <c r="DG36" s="609"/>
      <c r="DH36" s="609"/>
      <c r="DI36" s="609"/>
      <c r="DJ36" s="609"/>
      <c r="DK36" s="610"/>
      <c r="DL36" s="614">
        <v>529332</v>
      </c>
      <c r="DM36" s="609"/>
      <c r="DN36" s="609"/>
      <c r="DO36" s="609"/>
      <c r="DP36" s="609"/>
      <c r="DQ36" s="609"/>
      <c r="DR36" s="609"/>
      <c r="DS36" s="609"/>
      <c r="DT36" s="609"/>
      <c r="DU36" s="609"/>
      <c r="DV36" s="610"/>
      <c r="DW36" s="611">
        <v>20.9</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39800</v>
      </c>
      <c r="S37" s="609"/>
      <c r="T37" s="609"/>
      <c r="U37" s="609"/>
      <c r="V37" s="609"/>
      <c r="W37" s="609"/>
      <c r="X37" s="609"/>
      <c r="Y37" s="610"/>
      <c r="Z37" s="646">
        <v>1</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144800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8866</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273498</v>
      </c>
      <c r="CS37" s="621"/>
      <c r="CT37" s="621"/>
      <c r="CU37" s="621"/>
      <c r="CV37" s="621"/>
      <c r="CW37" s="621"/>
      <c r="CX37" s="621"/>
      <c r="CY37" s="622"/>
      <c r="CZ37" s="611">
        <v>7.3</v>
      </c>
      <c r="DA37" s="623"/>
      <c r="DB37" s="623"/>
      <c r="DC37" s="624"/>
      <c r="DD37" s="614">
        <v>229664</v>
      </c>
      <c r="DE37" s="621"/>
      <c r="DF37" s="621"/>
      <c r="DG37" s="621"/>
      <c r="DH37" s="621"/>
      <c r="DI37" s="621"/>
      <c r="DJ37" s="621"/>
      <c r="DK37" s="622"/>
      <c r="DL37" s="614">
        <v>227401</v>
      </c>
      <c r="DM37" s="621"/>
      <c r="DN37" s="621"/>
      <c r="DO37" s="621"/>
      <c r="DP37" s="621"/>
      <c r="DQ37" s="621"/>
      <c r="DR37" s="621"/>
      <c r="DS37" s="621"/>
      <c r="DT37" s="621"/>
      <c r="DU37" s="621"/>
      <c r="DV37" s="622"/>
      <c r="DW37" s="611">
        <v>9</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138729</v>
      </c>
      <c r="S38" s="609"/>
      <c r="T38" s="609"/>
      <c r="U38" s="609"/>
      <c r="V38" s="609"/>
      <c r="W38" s="609"/>
      <c r="X38" s="609"/>
      <c r="Y38" s="610"/>
      <c r="Z38" s="646">
        <v>3.5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13673</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1198</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481114</v>
      </c>
      <c r="CS38" s="609"/>
      <c r="CT38" s="609"/>
      <c r="CU38" s="609"/>
      <c r="CV38" s="609"/>
      <c r="CW38" s="609"/>
      <c r="CX38" s="609"/>
      <c r="CY38" s="610"/>
      <c r="CZ38" s="611">
        <v>12.8</v>
      </c>
      <c r="DA38" s="623"/>
      <c r="DB38" s="623"/>
      <c r="DC38" s="624"/>
      <c r="DD38" s="614">
        <v>409925</v>
      </c>
      <c r="DE38" s="609"/>
      <c r="DF38" s="609"/>
      <c r="DG38" s="609"/>
      <c r="DH38" s="609"/>
      <c r="DI38" s="609"/>
      <c r="DJ38" s="609"/>
      <c r="DK38" s="610"/>
      <c r="DL38" s="614">
        <v>342005</v>
      </c>
      <c r="DM38" s="609"/>
      <c r="DN38" s="609"/>
      <c r="DO38" s="609"/>
      <c r="DP38" s="609"/>
      <c r="DQ38" s="609"/>
      <c r="DR38" s="609"/>
      <c r="DS38" s="609"/>
      <c r="DT38" s="609"/>
      <c r="DU38" s="609"/>
      <c r="DV38" s="610"/>
      <c r="DW38" s="611">
        <v>13.5</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1759</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119285</v>
      </c>
      <c r="CS39" s="621"/>
      <c r="CT39" s="621"/>
      <c r="CU39" s="621"/>
      <c r="CV39" s="621"/>
      <c r="CW39" s="621"/>
      <c r="CX39" s="621"/>
      <c r="CY39" s="622"/>
      <c r="CZ39" s="611">
        <v>3.2</v>
      </c>
      <c r="DA39" s="623"/>
      <c r="DB39" s="623"/>
      <c r="DC39" s="624"/>
      <c r="DD39" s="614">
        <v>114377</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16529</v>
      </c>
      <c r="S40" s="609"/>
      <c r="T40" s="609"/>
      <c r="U40" s="609"/>
      <c r="V40" s="609"/>
      <c r="W40" s="609"/>
      <c r="X40" s="609"/>
      <c r="Y40" s="610"/>
      <c r="Z40" s="646">
        <v>0.4</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107</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3925155</v>
      </c>
      <c r="S41" s="633"/>
      <c r="T41" s="633"/>
      <c r="U41" s="633"/>
      <c r="V41" s="633"/>
      <c r="W41" s="633"/>
      <c r="X41" s="633"/>
      <c r="Y41" s="636"/>
      <c r="Z41" s="637">
        <v>100</v>
      </c>
      <c r="AA41" s="637"/>
      <c r="AB41" s="637"/>
      <c r="AC41" s="637"/>
      <c r="AD41" s="638">
        <v>2521448</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161892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305549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356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68079</v>
      </c>
      <c r="CS42" s="621"/>
      <c r="CT42" s="621"/>
      <c r="CU42" s="621"/>
      <c r="CV42" s="621"/>
      <c r="CW42" s="621"/>
      <c r="CX42" s="621"/>
      <c r="CY42" s="622"/>
      <c r="CZ42" s="611">
        <v>1.8</v>
      </c>
      <c r="DA42" s="623"/>
      <c r="DB42" s="623"/>
      <c r="DC42" s="624"/>
      <c r="DD42" s="614">
        <v>10371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1278</v>
      </c>
      <c r="CS43" s="621"/>
      <c r="CT43" s="621"/>
      <c r="CU43" s="621"/>
      <c r="CV43" s="621"/>
      <c r="CW43" s="621"/>
      <c r="CX43" s="621"/>
      <c r="CY43" s="622"/>
      <c r="CZ43" s="611">
        <v>0</v>
      </c>
      <c r="DA43" s="623"/>
      <c r="DB43" s="623"/>
      <c r="DC43" s="624"/>
      <c r="DD43" s="614">
        <v>1278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68079</v>
      </c>
      <c r="CS44" s="609"/>
      <c r="CT44" s="609"/>
      <c r="CU44" s="609"/>
      <c r="CV44" s="609"/>
      <c r="CW44" s="609"/>
      <c r="CX44" s="609"/>
      <c r="CY44" s="610"/>
      <c r="CZ44" s="611">
        <v>1.8</v>
      </c>
      <c r="DA44" s="612"/>
      <c r="DB44" s="612"/>
      <c r="DC44" s="613"/>
      <c r="DD44" s="614">
        <v>10371</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11952</v>
      </c>
      <c r="CS45" s="621"/>
      <c r="CT45" s="621"/>
      <c r="CU45" s="621"/>
      <c r="CV45" s="621"/>
      <c r="CW45" s="621"/>
      <c r="CX45" s="621"/>
      <c r="CY45" s="622"/>
      <c r="CZ45" s="611">
        <v>0.3</v>
      </c>
      <c r="DA45" s="623"/>
      <c r="DB45" s="623"/>
      <c r="DC45" s="624"/>
      <c r="DD45" s="614">
        <v>4314</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43985</v>
      </c>
      <c r="CS46" s="609"/>
      <c r="CT46" s="609"/>
      <c r="CU46" s="609"/>
      <c r="CV46" s="609"/>
      <c r="CW46" s="609"/>
      <c r="CX46" s="609"/>
      <c r="CY46" s="610"/>
      <c r="CZ46" s="611">
        <v>1.2</v>
      </c>
      <c r="DA46" s="612"/>
      <c r="DB46" s="612"/>
      <c r="DC46" s="613"/>
      <c r="DD46" s="614">
        <v>6015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3746068</v>
      </c>
      <c r="CS49" s="593"/>
      <c r="CT49" s="593"/>
      <c r="CU49" s="593"/>
      <c r="CV49" s="593"/>
      <c r="CW49" s="593"/>
      <c r="CX49" s="593"/>
      <c r="CY49" s="594"/>
      <c r="CZ49" s="595">
        <v>100</v>
      </c>
      <c r="DA49" s="596"/>
      <c r="DB49" s="596"/>
      <c r="DC49" s="597"/>
      <c r="DD49" s="598">
        <v>3006748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HGH1mXUOLHsuWDVq1V4zGfnzQQVY8snirXmBj48I/3Oax/+l7o5FBRK9wKCuio88EArdZd60SprlkI4D/UYYg==" saltValue="e+AZYtNvjC1l0foUtX2C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3932</v>
      </c>
      <c r="R7" s="1090"/>
      <c r="S7" s="1090"/>
      <c r="T7" s="1090"/>
      <c r="U7" s="1090"/>
      <c r="V7" s="1090">
        <v>3753</v>
      </c>
      <c r="W7" s="1090"/>
      <c r="X7" s="1090"/>
      <c r="Y7" s="1090"/>
      <c r="Z7" s="1090"/>
      <c r="AA7" s="1090">
        <v>179</v>
      </c>
      <c r="AB7" s="1090"/>
      <c r="AC7" s="1090"/>
      <c r="AD7" s="1090"/>
      <c r="AE7" s="1091"/>
      <c r="AF7" s="1092">
        <v>178</v>
      </c>
      <c r="AG7" s="1093"/>
      <c r="AH7" s="1093"/>
      <c r="AI7" s="1093"/>
      <c r="AJ7" s="1094"/>
      <c r="AK7" s="1095">
        <v>109</v>
      </c>
      <c r="AL7" s="1096"/>
      <c r="AM7" s="1096"/>
      <c r="AN7" s="1096"/>
      <c r="AO7" s="1096"/>
      <c r="AP7" s="1096">
        <v>2992</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555</v>
      </c>
      <c r="BT7" s="1087"/>
      <c r="BU7" s="1087"/>
      <c r="BV7" s="1087"/>
      <c r="BW7" s="1087"/>
      <c r="BX7" s="1087"/>
      <c r="BY7" s="1087"/>
      <c r="BZ7" s="1087"/>
      <c r="CA7" s="1087"/>
      <c r="CB7" s="1087"/>
      <c r="CC7" s="1087"/>
      <c r="CD7" s="1087"/>
      <c r="CE7" s="1087"/>
      <c r="CF7" s="1087"/>
      <c r="CG7" s="1099"/>
      <c r="CH7" s="1083">
        <v>5</v>
      </c>
      <c r="CI7" s="1084"/>
      <c r="CJ7" s="1084"/>
      <c r="CK7" s="1084"/>
      <c r="CL7" s="1085"/>
      <c r="CM7" s="1083">
        <v>1876</v>
      </c>
      <c r="CN7" s="1084"/>
      <c r="CO7" s="1084"/>
      <c r="CP7" s="1084"/>
      <c r="CQ7" s="1085"/>
      <c r="CR7" s="1083">
        <v>9</v>
      </c>
      <c r="CS7" s="1084"/>
      <c r="CT7" s="1084"/>
      <c r="CU7" s="1084"/>
      <c r="CV7" s="1085"/>
      <c r="CW7" s="1083">
        <v>2</v>
      </c>
      <c r="CX7" s="1084"/>
      <c r="CY7" s="1084"/>
      <c r="CZ7" s="1084"/>
      <c r="DA7" s="1085"/>
      <c r="DB7" s="1083" t="s">
        <v>489</v>
      </c>
      <c r="DC7" s="1084"/>
      <c r="DD7" s="1084"/>
      <c r="DE7" s="1084"/>
      <c r="DF7" s="1085"/>
      <c r="DG7" s="1083" t="s">
        <v>489</v>
      </c>
      <c r="DH7" s="1084"/>
      <c r="DI7" s="1084"/>
      <c r="DJ7" s="1084"/>
      <c r="DK7" s="1085"/>
      <c r="DL7" s="1083" t="s">
        <v>489</v>
      </c>
      <c r="DM7" s="1084"/>
      <c r="DN7" s="1084"/>
      <c r="DO7" s="1084"/>
      <c r="DP7" s="1085"/>
      <c r="DQ7" s="1083" t="s">
        <v>489</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25</v>
      </c>
      <c r="R8" s="1026"/>
      <c r="S8" s="1026"/>
      <c r="T8" s="1026"/>
      <c r="U8" s="1026"/>
      <c r="V8" s="1026">
        <v>25</v>
      </c>
      <c r="W8" s="1026"/>
      <c r="X8" s="1026"/>
      <c r="Y8" s="1026"/>
      <c r="Z8" s="1026"/>
      <c r="AA8" s="1026" t="s">
        <v>561</v>
      </c>
      <c r="AB8" s="1026"/>
      <c r="AC8" s="1026"/>
      <c r="AD8" s="1026"/>
      <c r="AE8" s="1027"/>
      <c r="AF8" s="1022" t="s">
        <v>122</v>
      </c>
      <c r="AG8" s="1023"/>
      <c r="AH8" s="1023"/>
      <c r="AI8" s="1023"/>
      <c r="AJ8" s="1024"/>
      <c r="AK8" s="1067">
        <v>0</v>
      </c>
      <c r="AL8" s="1068"/>
      <c r="AM8" s="1068"/>
      <c r="AN8" s="1068"/>
      <c r="AO8" s="1068"/>
      <c r="AP8" s="1068" t="s">
        <v>561</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v>3925</v>
      </c>
      <c r="R23" s="1048"/>
      <c r="S23" s="1048"/>
      <c r="T23" s="1048"/>
      <c r="U23" s="1048"/>
      <c r="V23" s="1048">
        <v>3746</v>
      </c>
      <c r="W23" s="1048"/>
      <c r="X23" s="1048"/>
      <c r="Y23" s="1048"/>
      <c r="Z23" s="1048"/>
      <c r="AA23" s="1048">
        <v>179</v>
      </c>
      <c r="AB23" s="1048"/>
      <c r="AC23" s="1048"/>
      <c r="AD23" s="1048"/>
      <c r="AE23" s="1055"/>
      <c r="AF23" s="1056">
        <v>178</v>
      </c>
      <c r="AG23" s="1048"/>
      <c r="AH23" s="1048"/>
      <c r="AI23" s="1048"/>
      <c r="AJ23" s="1057"/>
      <c r="AK23" s="1058"/>
      <c r="AL23" s="1059"/>
      <c r="AM23" s="1059"/>
      <c r="AN23" s="1059"/>
      <c r="AO23" s="1059"/>
      <c r="AP23" s="1048">
        <v>2992</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964</v>
      </c>
      <c r="R28" s="1038"/>
      <c r="S28" s="1038"/>
      <c r="T28" s="1038"/>
      <c r="U28" s="1038"/>
      <c r="V28" s="1038">
        <v>952</v>
      </c>
      <c r="W28" s="1038"/>
      <c r="X28" s="1038"/>
      <c r="Y28" s="1038"/>
      <c r="Z28" s="1038"/>
      <c r="AA28" s="1038">
        <v>12</v>
      </c>
      <c r="AB28" s="1038"/>
      <c r="AC28" s="1038"/>
      <c r="AD28" s="1038"/>
      <c r="AE28" s="1039"/>
      <c r="AF28" s="1040">
        <v>12</v>
      </c>
      <c r="AG28" s="1038"/>
      <c r="AH28" s="1038"/>
      <c r="AI28" s="1038"/>
      <c r="AJ28" s="1041"/>
      <c r="AK28" s="1029">
        <v>105</v>
      </c>
      <c r="AL28" s="1030"/>
      <c r="AM28" s="1030"/>
      <c r="AN28" s="1030"/>
      <c r="AO28" s="1030"/>
      <c r="AP28" s="1030" t="s">
        <v>561</v>
      </c>
      <c r="AQ28" s="1030"/>
      <c r="AR28" s="1030"/>
      <c r="AS28" s="1030"/>
      <c r="AT28" s="1030"/>
      <c r="AU28" s="1030" t="s">
        <v>561</v>
      </c>
      <c r="AV28" s="1030"/>
      <c r="AW28" s="1030"/>
      <c r="AX28" s="1030"/>
      <c r="AY28" s="1030"/>
      <c r="AZ28" s="1031" t="s">
        <v>561</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94</v>
      </c>
      <c r="R29" s="1026"/>
      <c r="S29" s="1026"/>
      <c r="T29" s="1026"/>
      <c r="U29" s="1026"/>
      <c r="V29" s="1026">
        <v>93</v>
      </c>
      <c r="W29" s="1026"/>
      <c r="X29" s="1026"/>
      <c r="Y29" s="1026"/>
      <c r="Z29" s="1026"/>
      <c r="AA29" s="1026">
        <v>1</v>
      </c>
      <c r="AB29" s="1026"/>
      <c r="AC29" s="1026"/>
      <c r="AD29" s="1026"/>
      <c r="AE29" s="1027"/>
      <c r="AF29" s="1022">
        <v>1</v>
      </c>
      <c r="AG29" s="1023"/>
      <c r="AH29" s="1023"/>
      <c r="AI29" s="1023"/>
      <c r="AJ29" s="1024"/>
      <c r="AK29" s="967">
        <v>73</v>
      </c>
      <c r="AL29" s="958"/>
      <c r="AM29" s="958"/>
      <c r="AN29" s="958"/>
      <c r="AO29" s="958"/>
      <c r="AP29" s="958">
        <v>123</v>
      </c>
      <c r="AQ29" s="958"/>
      <c r="AR29" s="958"/>
      <c r="AS29" s="958"/>
      <c r="AT29" s="958"/>
      <c r="AU29" s="958">
        <v>123</v>
      </c>
      <c r="AV29" s="958"/>
      <c r="AW29" s="958"/>
      <c r="AX29" s="958"/>
      <c r="AY29" s="958"/>
      <c r="AZ29" s="1028" t="s">
        <v>561</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1026</v>
      </c>
      <c r="R30" s="1026"/>
      <c r="S30" s="1026"/>
      <c r="T30" s="1026"/>
      <c r="U30" s="1026"/>
      <c r="V30" s="1026">
        <v>968</v>
      </c>
      <c r="W30" s="1026"/>
      <c r="X30" s="1026"/>
      <c r="Y30" s="1026"/>
      <c r="Z30" s="1026"/>
      <c r="AA30" s="1026">
        <v>58</v>
      </c>
      <c r="AB30" s="1026"/>
      <c r="AC30" s="1026"/>
      <c r="AD30" s="1026"/>
      <c r="AE30" s="1027"/>
      <c r="AF30" s="1022">
        <v>58</v>
      </c>
      <c r="AG30" s="1023"/>
      <c r="AH30" s="1023"/>
      <c r="AI30" s="1023"/>
      <c r="AJ30" s="1024"/>
      <c r="AK30" s="967">
        <v>211</v>
      </c>
      <c r="AL30" s="958"/>
      <c r="AM30" s="958"/>
      <c r="AN30" s="958"/>
      <c r="AO30" s="958"/>
      <c r="AP30" s="958" t="s">
        <v>561</v>
      </c>
      <c r="AQ30" s="958"/>
      <c r="AR30" s="958"/>
      <c r="AS30" s="958"/>
      <c r="AT30" s="958"/>
      <c r="AU30" s="958" t="s">
        <v>561</v>
      </c>
      <c r="AV30" s="958"/>
      <c r="AW30" s="958"/>
      <c r="AX30" s="958"/>
      <c r="AY30" s="958"/>
      <c r="AZ30" s="1028" t="s">
        <v>561</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7</v>
      </c>
      <c r="R31" s="1026"/>
      <c r="S31" s="1026"/>
      <c r="T31" s="1026"/>
      <c r="U31" s="1026"/>
      <c r="V31" s="1026">
        <v>5</v>
      </c>
      <c r="W31" s="1026"/>
      <c r="X31" s="1026"/>
      <c r="Y31" s="1026"/>
      <c r="Z31" s="1026"/>
      <c r="AA31" s="1026">
        <v>2</v>
      </c>
      <c r="AB31" s="1026"/>
      <c r="AC31" s="1026"/>
      <c r="AD31" s="1026"/>
      <c r="AE31" s="1027"/>
      <c r="AF31" s="1022">
        <v>2</v>
      </c>
      <c r="AG31" s="1023"/>
      <c r="AH31" s="1023"/>
      <c r="AI31" s="1023"/>
      <c r="AJ31" s="1024"/>
      <c r="AK31" s="967" t="s">
        <v>561</v>
      </c>
      <c r="AL31" s="958"/>
      <c r="AM31" s="958"/>
      <c r="AN31" s="958"/>
      <c r="AO31" s="958"/>
      <c r="AP31" s="958" t="s">
        <v>561</v>
      </c>
      <c r="AQ31" s="958"/>
      <c r="AR31" s="958"/>
      <c r="AS31" s="958"/>
      <c r="AT31" s="958"/>
      <c r="AU31" s="958" t="s">
        <v>561</v>
      </c>
      <c r="AV31" s="958"/>
      <c r="AW31" s="958"/>
      <c r="AX31" s="958"/>
      <c r="AY31" s="958"/>
      <c r="AZ31" s="1028" t="s">
        <v>561</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393</v>
      </c>
      <c r="C32" s="1018"/>
      <c r="D32" s="1018"/>
      <c r="E32" s="1018"/>
      <c r="F32" s="1018"/>
      <c r="G32" s="1018"/>
      <c r="H32" s="1018"/>
      <c r="I32" s="1018"/>
      <c r="J32" s="1018"/>
      <c r="K32" s="1018"/>
      <c r="L32" s="1018"/>
      <c r="M32" s="1018"/>
      <c r="N32" s="1018"/>
      <c r="O32" s="1018"/>
      <c r="P32" s="1019"/>
      <c r="Q32" s="1025">
        <v>162</v>
      </c>
      <c r="R32" s="1026"/>
      <c r="S32" s="1026"/>
      <c r="T32" s="1026"/>
      <c r="U32" s="1026"/>
      <c r="V32" s="1026">
        <v>160</v>
      </c>
      <c r="W32" s="1026"/>
      <c r="X32" s="1026"/>
      <c r="Y32" s="1026"/>
      <c r="Z32" s="1026"/>
      <c r="AA32" s="1026">
        <v>2</v>
      </c>
      <c r="AB32" s="1026"/>
      <c r="AC32" s="1026"/>
      <c r="AD32" s="1026"/>
      <c r="AE32" s="1027"/>
      <c r="AF32" s="1022">
        <v>2</v>
      </c>
      <c r="AG32" s="1023"/>
      <c r="AH32" s="1023"/>
      <c r="AI32" s="1023"/>
      <c r="AJ32" s="1024"/>
      <c r="AK32" s="967">
        <v>30</v>
      </c>
      <c r="AL32" s="958"/>
      <c r="AM32" s="958"/>
      <c r="AN32" s="958"/>
      <c r="AO32" s="958"/>
      <c r="AP32" s="958" t="s">
        <v>561</v>
      </c>
      <c r="AQ32" s="958"/>
      <c r="AR32" s="958"/>
      <c r="AS32" s="958"/>
      <c r="AT32" s="958"/>
      <c r="AU32" s="958" t="s">
        <v>561</v>
      </c>
      <c r="AV32" s="958"/>
      <c r="AW32" s="958"/>
      <c r="AX32" s="958"/>
      <c r="AY32" s="958"/>
      <c r="AZ32" s="1028" t="s">
        <v>561</v>
      </c>
      <c r="BA32" s="1028"/>
      <c r="BB32" s="1028"/>
      <c r="BC32" s="1028"/>
      <c r="BD32" s="1028"/>
      <c r="BE32" s="959"/>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394</v>
      </c>
      <c r="C33" s="1018"/>
      <c r="D33" s="1018"/>
      <c r="E33" s="1018"/>
      <c r="F33" s="1018"/>
      <c r="G33" s="1018"/>
      <c r="H33" s="1018"/>
      <c r="I33" s="1018"/>
      <c r="J33" s="1018"/>
      <c r="K33" s="1018"/>
      <c r="L33" s="1018"/>
      <c r="M33" s="1018"/>
      <c r="N33" s="1018"/>
      <c r="O33" s="1018"/>
      <c r="P33" s="1019"/>
      <c r="Q33" s="1025">
        <v>200</v>
      </c>
      <c r="R33" s="1026"/>
      <c r="S33" s="1026"/>
      <c r="T33" s="1026"/>
      <c r="U33" s="1026"/>
      <c r="V33" s="1026">
        <v>210</v>
      </c>
      <c r="W33" s="1026"/>
      <c r="X33" s="1026"/>
      <c r="Y33" s="1026"/>
      <c r="Z33" s="1026"/>
      <c r="AA33" s="1026">
        <v>-10</v>
      </c>
      <c r="AB33" s="1026"/>
      <c r="AC33" s="1026"/>
      <c r="AD33" s="1026"/>
      <c r="AE33" s="1027"/>
      <c r="AF33" s="1022">
        <v>54</v>
      </c>
      <c r="AG33" s="1023"/>
      <c r="AH33" s="1023"/>
      <c r="AI33" s="1023"/>
      <c r="AJ33" s="1024"/>
      <c r="AK33" s="967">
        <v>3</v>
      </c>
      <c r="AL33" s="958"/>
      <c r="AM33" s="958"/>
      <c r="AN33" s="958"/>
      <c r="AO33" s="958"/>
      <c r="AP33" s="958">
        <v>529</v>
      </c>
      <c r="AQ33" s="958"/>
      <c r="AR33" s="958"/>
      <c r="AS33" s="958"/>
      <c r="AT33" s="958"/>
      <c r="AU33" s="958">
        <v>5</v>
      </c>
      <c r="AV33" s="958"/>
      <c r="AW33" s="958"/>
      <c r="AX33" s="958"/>
      <c r="AY33" s="958"/>
      <c r="AZ33" s="1028" t="s">
        <v>561</v>
      </c>
      <c r="BA33" s="1028"/>
      <c r="BB33" s="1028"/>
      <c r="BC33" s="1028"/>
      <c r="BD33" s="1028"/>
      <c r="BE33" s="959" t="s">
        <v>395</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396</v>
      </c>
      <c r="C34" s="1018"/>
      <c r="D34" s="1018"/>
      <c r="E34" s="1018"/>
      <c r="F34" s="1018"/>
      <c r="G34" s="1018"/>
      <c r="H34" s="1018"/>
      <c r="I34" s="1018"/>
      <c r="J34" s="1018"/>
      <c r="K34" s="1018"/>
      <c r="L34" s="1018"/>
      <c r="M34" s="1018"/>
      <c r="N34" s="1018"/>
      <c r="O34" s="1018"/>
      <c r="P34" s="1019"/>
      <c r="Q34" s="1025">
        <v>210</v>
      </c>
      <c r="R34" s="1026"/>
      <c r="S34" s="1026"/>
      <c r="T34" s="1026"/>
      <c r="U34" s="1026"/>
      <c r="V34" s="1026">
        <v>223</v>
      </c>
      <c r="W34" s="1026"/>
      <c r="X34" s="1026"/>
      <c r="Y34" s="1026"/>
      <c r="Z34" s="1026"/>
      <c r="AA34" s="1026">
        <v>-12</v>
      </c>
      <c r="AB34" s="1026"/>
      <c r="AC34" s="1026"/>
      <c r="AD34" s="1026"/>
      <c r="AE34" s="1027"/>
      <c r="AF34" s="1022">
        <v>6</v>
      </c>
      <c r="AG34" s="1023"/>
      <c r="AH34" s="1023"/>
      <c r="AI34" s="1023"/>
      <c r="AJ34" s="1024"/>
      <c r="AK34" s="967">
        <v>147</v>
      </c>
      <c r="AL34" s="958"/>
      <c r="AM34" s="958"/>
      <c r="AN34" s="958"/>
      <c r="AO34" s="958"/>
      <c r="AP34" s="958">
        <v>1551</v>
      </c>
      <c r="AQ34" s="958"/>
      <c r="AR34" s="958"/>
      <c r="AS34" s="958"/>
      <c r="AT34" s="958"/>
      <c r="AU34" s="958">
        <v>1551</v>
      </c>
      <c r="AV34" s="958"/>
      <c r="AW34" s="958"/>
      <c r="AX34" s="958"/>
      <c r="AY34" s="958"/>
      <c r="AZ34" s="1028" t="s">
        <v>561</v>
      </c>
      <c r="BA34" s="1028"/>
      <c r="BB34" s="1028"/>
      <c r="BC34" s="1028"/>
      <c r="BD34" s="1028"/>
      <c r="BE34" s="959" t="s">
        <v>395</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397</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398</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135</v>
      </c>
      <c r="AG63" s="946"/>
      <c r="AH63" s="946"/>
      <c r="AI63" s="946"/>
      <c r="AJ63" s="1009"/>
      <c r="AK63" s="1010"/>
      <c r="AL63" s="950"/>
      <c r="AM63" s="950"/>
      <c r="AN63" s="950"/>
      <c r="AO63" s="950"/>
      <c r="AP63" s="946">
        <v>2203</v>
      </c>
      <c r="AQ63" s="946"/>
      <c r="AR63" s="946"/>
      <c r="AS63" s="946"/>
      <c r="AT63" s="946"/>
      <c r="AU63" s="946">
        <v>1679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400</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401</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552</v>
      </c>
      <c r="C68" s="973"/>
      <c r="D68" s="973"/>
      <c r="E68" s="973"/>
      <c r="F68" s="973"/>
      <c r="G68" s="973"/>
      <c r="H68" s="973"/>
      <c r="I68" s="973"/>
      <c r="J68" s="973"/>
      <c r="K68" s="973"/>
      <c r="L68" s="973"/>
      <c r="M68" s="973"/>
      <c r="N68" s="973"/>
      <c r="O68" s="973"/>
      <c r="P68" s="974"/>
      <c r="Q68" s="975">
        <v>3135</v>
      </c>
      <c r="R68" s="969"/>
      <c r="S68" s="969"/>
      <c r="T68" s="969"/>
      <c r="U68" s="969"/>
      <c r="V68" s="969">
        <v>2974</v>
      </c>
      <c r="W68" s="969"/>
      <c r="X68" s="969"/>
      <c r="Y68" s="969"/>
      <c r="Z68" s="969"/>
      <c r="AA68" s="969">
        <v>161</v>
      </c>
      <c r="AB68" s="969"/>
      <c r="AC68" s="969"/>
      <c r="AD68" s="969"/>
      <c r="AE68" s="969"/>
      <c r="AF68" s="969">
        <v>161</v>
      </c>
      <c r="AG68" s="969"/>
      <c r="AH68" s="969"/>
      <c r="AI68" s="969"/>
      <c r="AJ68" s="969"/>
      <c r="AK68" s="969">
        <v>3</v>
      </c>
      <c r="AL68" s="969"/>
      <c r="AM68" s="969"/>
      <c r="AN68" s="969"/>
      <c r="AO68" s="969"/>
      <c r="AP68" s="969" t="s">
        <v>561</v>
      </c>
      <c r="AQ68" s="969"/>
      <c r="AR68" s="969"/>
      <c r="AS68" s="969"/>
      <c r="AT68" s="969"/>
      <c r="AU68" s="969" t="s">
        <v>561</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551</v>
      </c>
      <c r="C69" s="962"/>
      <c r="D69" s="962"/>
      <c r="E69" s="962"/>
      <c r="F69" s="962"/>
      <c r="G69" s="962"/>
      <c r="H69" s="962"/>
      <c r="I69" s="962"/>
      <c r="J69" s="962"/>
      <c r="K69" s="962"/>
      <c r="L69" s="962"/>
      <c r="M69" s="962"/>
      <c r="N69" s="962"/>
      <c r="O69" s="962"/>
      <c r="P69" s="963"/>
      <c r="Q69" s="964">
        <v>1306</v>
      </c>
      <c r="R69" s="958"/>
      <c r="S69" s="958"/>
      <c r="T69" s="958"/>
      <c r="U69" s="958"/>
      <c r="V69" s="958">
        <v>1264</v>
      </c>
      <c r="W69" s="958"/>
      <c r="X69" s="958"/>
      <c r="Y69" s="958"/>
      <c r="Z69" s="958"/>
      <c r="AA69" s="958">
        <v>42</v>
      </c>
      <c r="AB69" s="958"/>
      <c r="AC69" s="958"/>
      <c r="AD69" s="958"/>
      <c r="AE69" s="958"/>
      <c r="AF69" s="958">
        <v>42</v>
      </c>
      <c r="AG69" s="958"/>
      <c r="AH69" s="958"/>
      <c r="AI69" s="958"/>
      <c r="AJ69" s="958"/>
      <c r="AK69" s="958">
        <v>46</v>
      </c>
      <c r="AL69" s="958"/>
      <c r="AM69" s="958"/>
      <c r="AN69" s="958"/>
      <c r="AO69" s="958"/>
      <c r="AP69" s="958">
        <v>4388</v>
      </c>
      <c r="AQ69" s="958"/>
      <c r="AR69" s="958"/>
      <c r="AS69" s="958"/>
      <c r="AT69" s="958"/>
      <c r="AU69" s="958">
        <v>590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553</v>
      </c>
      <c r="C70" s="962"/>
      <c r="D70" s="962"/>
      <c r="E70" s="962"/>
      <c r="F70" s="962"/>
      <c r="G70" s="962"/>
      <c r="H70" s="962"/>
      <c r="I70" s="962"/>
      <c r="J70" s="962"/>
      <c r="K70" s="962"/>
      <c r="L70" s="962"/>
      <c r="M70" s="962"/>
      <c r="N70" s="962"/>
      <c r="O70" s="962"/>
      <c r="P70" s="963"/>
      <c r="Q70" s="964">
        <v>4407</v>
      </c>
      <c r="R70" s="958"/>
      <c r="S70" s="958"/>
      <c r="T70" s="958"/>
      <c r="U70" s="958"/>
      <c r="V70" s="958">
        <v>4087</v>
      </c>
      <c r="W70" s="958"/>
      <c r="X70" s="958"/>
      <c r="Y70" s="958"/>
      <c r="Z70" s="958"/>
      <c r="AA70" s="958">
        <v>320</v>
      </c>
      <c r="AB70" s="958"/>
      <c r="AC70" s="958"/>
      <c r="AD70" s="958"/>
      <c r="AE70" s="958"/>
      <c r="AF70" s="958">
        <v>320</v>
      </c>
      <c r="AG70" s="958"/>
      <c r="AH70" s="958"/>
      <c r="AI70" s="958"/>
      <c r="AJ70" s="958"/>
      <c r="AK70" s="958">
        <v>507</v>
      </c>
      <c r="AL70" s="958"/>
      <c r="AM70" s="958"/>
      <c r="AN70" s="958"/>
      <c r="AO70" s="958"/>
      <c r="AP70" s="958" t="s">
        <v>561</v>
      </c>
      <c r="AQ70" s="958"/>
      <c r="AR70" s="958"/>
      <c r="AS70" s="958"/>
      <c r="AT70" s="958"/>
      <c r="AU70" s="958" t="s">
        <v>561</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562</v>
      </c>
      <c r="C71" s="962"/>
      <c r="D71" s="962"/>
      <c r="E71" s="962"/>
      <c r="F71" s="962"/>
      <c r="G71" s="962"/>
      <c r="H71" s="962"/>
      <c r="I71" s="962"/>
      <c r="J71" s="962"/>
      <c r="K71" s="962"/>
      <c r="L71" s="962"/>
      <c r="M71" s="962"/>
      <c r="N71" s="962"/>
      <c r="O71" s="962"/>
      <c r="P71" s="963"/>
      <c r="Q71" s="964">
        <v>1092963</v>
      </c>
      <c r="R71" s="958"/>
      <c r="S71" s="958"/>
      <c r="T71" s="958"/>
      <c r="U71" s="958"/>
      <c r="V71" s="958">
        <v>1080088</v>
      </c>
      <c r="W71" s="958"/>
      <c r="X71" s="958"/>
      <c r="Y71" s="958"/>
      <c r="Z71" s="958"/>
      <c r="AA71" s="958">
        <v>12875</v>
      </c>
      <c r="AB71" s="958"/>
      <c r="AC71" s="958"/>
      <c r="AD71" s="958"/>
      <c r="AE71" s="958"/>
      <c r="AF71" s="958">
        <v>12875</v>
      </c>
      <c r="AG71" s="958"/>
      <c r="AH71" s="958"/>
      <c r="AI71" s="958"/>
      <c r="AJ71" s="958"/>
      <c r="AK71" s="958">
        <v>8791</v>
      </c>
      <c r="AL71" s="958"/>
      <c r="AM71" s="958"/>
      <c r="AN71" s="958"/>
      <c r="AO71" s="958"/>
      <c r="AP71" s="958" t="s">
        <v>561</v>
      </c>
      <c r="AQ71" s="958"/>
      <c r="AR71" s="958"/>
      <c r="AS71" s="958"/>
      <c r="AT71" s="958"/>
      <c r="AU71" s="958" t="s">
        <v>561</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554</v>
      </c>
      <c r="C72" s="962"/>
      <c r="D72" s="962"/>
      <c r="E72" s="962"/>
      <c r="F72" s="962"/>
      <c r="G72" s="962"/>
      <c r="H72" s="962"/>
      <c r="I72" s="962"/>
      <c r="J72" s="962"/>
      <c r="K72" s="962"/>
      <c r="L72" s="962"/>
      <c r="M72" s="962"/>
      <c r="N72" s="962"/>
      <c r="O72" s="962"/>
      <c r="P72" s="963"/>
      <c r="Q72" s="964">
        <v>1205</v>
      </c>
      <c r="R72" s="958"/>
      <c r="S72" s="958"/>
      <c r="T72" s="958"/>
      <c r="U72" s="958"/>
      <c r="V72" s="958">
        <v>1167</v>
      </c>
      <c r="W72" s="958"/>
      <c r="X72" s="958"/>
      <c r="Y72" s="958"/>
      <c r="Z72" s="958"/>
      <c r="AA72" s="958">
        <v>38</v>
      </c>
      <c r="AB72" s="958"/>
      <c r="AC72" s="958"/>
      <c r="AD72" s="958"/>
      <c r="AE72" s="958"/>
      <c r="AF72" s="958">
        <v>38</v>
      </c>
      <c r="AG72" s="958"/>
      <c r="AH72" s="958"/>
      <c r="AI72" s="958"/>
      <c r="AJ72" s="958"/>
      <c r="AK72" s="958" t="s">
        <v>561</v>
      </c>
      <c r="AL72" s="958"/>
      <c r="AM72" s="958"/>
      <c r="AN72" s="958"/>
      <c r="AO72" s="958"/>
      <c r="AP72" s="958" t="s">
        <v>561</v>
      </c>
      <c r="AQ72" s="958"/>
      <c r="AR72" s="958"/>
      <c r="AS72" s="958"/>
      <c r="AT72" s="958"/>
      <c r="AU72" s="958" t="s">
        <v>561</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13436</v>
      </c>
      <c r="AG88" s="946"/>
      <c r="AH88" s="946"/>
      <c r="AI88" s="946"/>
      <c r="AJ88" s="946"/>
      <c r="AK88" s="950"/>
      <c r="AL88" s="950"/>
      <c r="AM88" s="950"/>
      <c r="AN88" s="950"/>
      <c r="AO88" s="950"/>
      <c r="AP88" s="946">
        <v>4388</v>
      </c>
      <c r="AQ88" s="946"/>
      <c r="AR88" s="946"/>
      <c r="AS88" s="946"/>
      <c r="AT88" s="946"/>
      <c r="AU88" s="946">
        <v>590</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9</v>
      </c>
      <c r="CS102" s="940"/>
      <c r="CT102" s="940"/>
      <c r="CU102" s="940"/>
      <c r="CV102" s="941"/>
      <c r="CW102" s="939">
        <v>2</v>
      </c>
      <c r="CX102" s="940"/>
      <c r="CY102" s="940"/>
      <c r="CZ102" s="940"/>
      <c r="DA102" s="941"/>
      <c r="DB102" s="939" t="s">
        <v>561</v>
      </c>
      <c r="DC102" s="940"/>
      <c r="DD102" s="940"/>
      <c r="DE102" s="940"/>
      <c r="DF102" s="941"/>
      <c r="DG102" s="939" t="s">
        <v>561</v>
      </c>
      <c r="DH102" s="940"/>
      <c r="DI102" s="940"/>
      <c r="DJ102" s="940"/>
      <c r="DK102" s="941"/>
      <c r="DL102" s="939" t="s">
        <v>561</v>
      </c>
      <c r="DM102" s="940"/>
      <c r="DN102" s="940"/>
      <c r="DO102" s="940"/>
      <c r="DP102" s="941"/>
      <c r="DQ102" s="939" t="s">
        <v>561</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411</v>
      </c>
      <c r="AB109" s="883"/>
      <c r="AC109" s="883"/>
      <c r="AD109" s="883"/>
      <c r="AE109" s="884"/>
      <c r="AF109" s="885" t="s">
        <v>412</v>
      </c>
      <c r="AG109" s="883"/>
      <c r="AH109" s="883"/>
      <c r="AI109" s="883"/>
      <c r="AJ109" s="884"/>
      <c r="AK109" s="885" t="s">
        <v>294</v>
      </c>
      <c r="AL109" s="883"/>
      <c r="AM109" s="883"/>
      <c r="AN109" s="883"/>
      <c r="AO109" s="884"/>
      <c r="AP109" s="885" t="s">
        <v>413</v>
      </c>
      <c r="AQ109" s="883"/>
      <c r="AR109" s="883"/>
      <c r="AS109" s="883"/>
      <c r="AT109" s="916"/>
      <c r="AU109" s="882"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411</v>
      </c>
      <c r="BR109" s="883"/>
      <c r="BS109" s="883"/>
      <c r="BT109" s="883"/>
      <c r="BU109" s="884"/>
      <c r="BV109" s="885" t="s">
        <v>412</v>
      </c>
      <c r="BW109" s="883"/>
      <c r="BX109" s="883"/>
      <c r="BY109" s="883"/>
      <c r="BZ109" s="884"/>
      <c r="CA109" s="885" t="s">
        <v>294</v>
      </c>
      <c r="CB109" s="883"/>
      <c r="CC109" s="883"/>
      <c r="CD109" s="883"/>
      <c r="CE109" s="884"/>
      <c r="CF109" s="923" t="s">
        <v>413</v>
      </c>
      <c r="CG109" s="923"/>
      <c r="CH109" s="923"/>
      <c r="CI109" s="923"/>
      <c r="CJ109" s="923"/>
      <c r="CK109" s="885" t="s">
        <v>414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411</v>
      </c>
      <c r="DH109" s="883"/>
      <c r="DI109" s="883"/>
      <c r="DJ109" s="883"/>
      <c r="DK109" s="884"/>
      <c r="DL109" s="885" t="s">
        <v>412</v>
      </c>
      <c r="DM109" s="883"/>
      <c r="DN109" s="883"/>
      <c r="DO109" s="883"/>
      <c r="DP109" s="884"/>
      <c r="DQ109" s="885" t="s">
        <v>294</v>
      </c>
      <c r="DR109" s="883"/>
      <c r="DS109" s="883"/>
      <c r="DT109" s="883"/>
      <c r="DU109" s="884"/>
      <c r="DV109" s="885" t="s">
        <v>413</v>
      </c>
      <c r="DW109" s="883"/>
      <c r="DX109" s="883"/>
      <c r="DY109" s="883"/>
      <c r="DZ109" s="916"/>
    </row>
    <row r="110" spans="1:131" s="224" customFormat="1" ht="26.25" customHeight="1" x14ac:dyDescent="0.2">
      <c r="A110" s="794" t="s">
        <v>415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385443</v>
      </c>
      <c r="AB110" s="876"/>
      <c r="AC110" s="876"/>
      <c r="AD110" s="876"/>
      <c r="AE110" s="877"/>
      <c r="AF110" s="878">
        <v>405608</v>
      </c>
      <c r="AG110" s="876"/>
      <c r="AH110" s="876"/>
      <c r="AI110" s="876"/>
      <c r="AJ110" s="877"/>
      <c r="AK110" s="878">
        <v>422620</v>
      </c>
      <c r="AL110" s="876"/>
      <c r="AM110" s="876"/>
      <c r="AN110" s="876"/>
      <c r="AO110" s="877"/>
      <c r="AP110" s="879">
        <v>19.399999999999999</v>
      </c>
      <c r="AQ110" s="880"/>
      <c r="AR110" s="880"/>
      <c r="AS110" s="880"/>
      <c r="AT110" s="881"/>
      <c r="AU110" s="917" t="s">
        <v>69</v>
      </c>
      <c r="AV110" s="918"/>
      <c r="AW110" s="918"/>
      <c r="AX110" s="918"/>
      <c r="AY110" s="918"/>
      <c r="AZ110" s="847" t="s">
        <v>416</v>
      </c>
      <c r="BA110" s="795"/>
      <c r="BB110" s="795"/>
      <c r="BC110" s="795"/>
      <c r="BD110" s="795"/>
      <c r="BE110" s="795"/>
      <c r="BF110" s="795"/>
      <c r="BG110" s="795"/>
      <c r="BH110" s="795"/>
      <c r="BI110" s="795"/>
      <c r="BJ110" s="795"/>
      <c r="BK110" s="795"/>
      <c r="BL110" s="795"/>
      <c r="BM110" s="795"/>
      <c r="BN110" s="795"/>
      <c r="BO110" s="795"/>
      <c r="BP110" s="796"/>
      <c r="BQ110" s="848">
        <v>3464217</v>
      </c>
      <c r="BR110" s="829"/>
      <c r="BS110" s="829"/>
      <c r="BT110" s="829"/>
      <c r="BU110" s="829"/>
      <c r="BV110" s="829">
        <v>3262652</v>
      </c>
      <c r="BW110" s="829"/>
      <c r="BX110" s="829"/>
      <c r="BY110" s="829"/>
      <c r="BZ110" s="829"/>
      <c r="CA110" s="829">
        <v>2991549</v>
      </c>
      <c r="CB110" s="829"/>
      <c r="CC110" s="829"/>
      <c r="CD110" s="829"/>
      <c r="CE110" s="829"/>
      <c r="CF110" s="853">
        <v>137.30000000000001</v>
      </c>
      <c r="CG110" s="854"/>
      <c r="CH110" s="854"/>
      <c r="CI110" s="854"/>
      <c r="CJ110" s="854"/>
      <c r="CK110" s="913" t="s">
        <v>417</v>
      </c>
      <c r="CL110" s="806"/>
      <c r="CM110" s="847" t="s">
        <v>418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419</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420</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421</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422</v>
      </c>
      <c r="B112" s="900"/>
      <c r="C112" s="739" t="s">
        <v>423</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424</v>
      </c>
      <c r="BA112" s="739"/>
      <c r="BB112" s="739"/>
      <c r="BC112" s="739"/>
      <c r="BD112" s="739"/>
      <c r="BE112" s="739"/>
      <c r="BF112" s="739"/>
      <c r="BG112" s="739"/>
      <c r="BH112" s="739"/>
      <c r="BI112" s="739"/>
      <c r="BJ112" s="739"/>
      <c r="BK112" s="739"/>
      <c r="BL112" s="739"/>
      <c r="BM112" s="739"/>
      <c r="BN112" s="739"/>
      <c r="BO112" s="739"/>
      <c r="BP112" s="740"/>
      <c r="BQ112" s="803">
        <v>1647793</v>
      </c>
      <c r="BR112" s="804"/>
      <c r="BS112" s="804"/>
      <c r="BT112" s="804"/>
      <c r="BU112" s="804"/>
      <c r="BV112" s="804">
        <v>1498272</v>
      </c>
      <c r="BW112" s="804"/>
      <c r="BX112" s="804"/>
      <c r="BY112" s="804"/>
      <c r="BZ112" s="804"/>
      <c r="CA112" s="804">
        <v>1679196</v>
      </c>
      <c r="CB112" s="804"/>
      <c r="CC112" s="804"/>
      <c r="CD112" s="804"/>
      <c r="CE112" s="804"/>
      <c r="CF112" s="862">
        <v>77.099999999999994</v>
      </c>
      <c r="CG112" s="863"/>
      <c r="CH112" s="863"/>
      <c r="CI112" s="863"/>
      <c r="CJ112" s="863"/>
      <c r="CK112" s="914"/>
      <c r="CL112" s="808"/>
      <c r="CM112" s="802" t="s">
        <v>425</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426</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97742</v>
      </c>
      <c r="AB113" s="906"/>
      <c r="AC113" s="906"/>
      <c r="AD113" s="906"/>
      <c r="AE113" s="907"/>
      <c r="AF113" s="908">
        <v>97713</v>
      </c>
      <c r="AG113" s="906"/>
      <c r="AH113" s="906"/>
      <c r="AI113" s="906"/>
      <c r="AJ113" s="907"/>
      <c r="AK113" s="908">
        <v>118653</v>
      </c>
      <c r="AL113" s="906"/>
      <c r="AM113" s="906"/>
      <c r="AN113" s="906"/>
      <c r="AO113" s="907"/>
      <c r="AP113" s="909">
        <v>5.4</v>
      </c>
      <c r="AQ113" s="910"/>
      <c r="AR113" s="910"/>
      <c r="AS113" s="910"/>
      <c r="AT113" s="911"/>
      <c r="AU113" s="919"/>
      <c r="AV113" s="920"/>
      <c r="AW113" s="920"/>
      <c r="AX113" s="920"/>
      <c r="AY113" s="920"/>
      <c r="AZ113" s="802" t="s">
        <v>427</v>
      </c>
      <c r="BA113" s="739"/>
      <c r="BB113" s="739"/>
      <c r="BC113" s="739"/>
      <c r="BD113" s="739"/>
      <c r="BE113" s="739"/>
      <c r="BF113" s="739"/>
      <c r="BG113" s="739"/>
      <c r="BH113" s="739"/>
      <c r="BI113" s="739"/>
      <c r="BJ113" s="739"/>
      <c r="BK113" s="739"/>
      <c r="BL113" s="739"/>
      <c r="BM113" s="739"/>
      <c r="BN113" s="739"/>
      <c r="BO113" s="739"/>
      <c r="BP113" s="740"/>
      <c r="BQ113" s="803">
        <v>790102</v>
      </c>
      <c r="BR113" s="804"/>
      <c r="BS113" s="804"/>
      <c r="BT113" s="804"/>
      <c r="BU113" s="804"/>
      <c r="BV113" s="804">
        <v>689926</v>
      </c>
      <c r="BW113" s="804"/>
      <c r="BX113" s="804"/>
      <c r="BY113" s="804"/>
      <c r="BZ113" s="804"/>
      <c r="CA113" s="804">
        <v>589559</v>
      </c>
      <c r="CB113" s="804"/>
      <c r="CC113" s="804"/>
      <c r="CD113" s="804"/>
      <c r="CE113" s="804"/>
      <c r="CF113" s="862">
        <v>27.1</v>
      </c>
      <c r="CG113" s="863"/>
      <c r="CH113" s="863"/>
      <c r="CI113" s="863"/>
      <c r="CJ113" s="863"/>
      <c r="CK113" s="914"/>
      <c r="CL113" s="808"/>
      <c r="CM113" s="802" t="s">
        <v>428</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429</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104579</v>
      </c>
      <c r="AB114" s="767"/>
      <c r="AC114" s="767"/>
      <c r="AD114" s="767"/>
      <c r="AE114" s="768"/>
      <c r="AF114" s="769">
        <v>94759</v>
      </c>
      <c r="AG114" s="767"/>
      <c r="AH114" s="767"/>
      <c r="AI114" s="767"/>
      <c r="AJ114" s="768"/>
      <c r="AK114" s="769">
        <v>92979</v>
      </c>
      <c r="AL114" s="767"/>
      <c r="AM114" s="767"/>
      <c r="AN114" s="767"/>
      <c r="AO114" s="768"/>
      <c r="AP114" s="811">
        <v>4.3</v>
      </c>
      <c r="AQ114" s="812"/>
      <c r="AR114" s="812"/>
      <c r="AS114" s="812"/>
      <c r="AT114" s="813"/>
      <c r="AU114" s="919"/>
      <c r="AV114" s="920"/>
      <c r="AW114" s="920"/>
      <c r="AX114" s="920"/>
      <c r="AY114" s="920"/>
      <c r="AZ114" s="802" t="s">
        <v>430</v>
      </c>
      <c r="BA114" s="739"/>
      <c r="BB114" s="739"/>
      <c r="BC114" s="739"/>
      <c r="BD114" s="739"/>
      <c r="BE114" s="739"/>
      <c r="BF114" s="739"/>
      <c r="BG114" s="739"/>
      <c r="BH114" s="739"/>
      <c r="BI114" s="739"/>
      <c r="BJ114" s="739"/>
      <c r="BK114" s="739"/>
      <c r="BL114" s="739"/>
      <c r="BM114" s="739"/>
      <c r="BN114" s="739"/>
      <c r="BO114" s="739"/>
      <c r="BP114" s="740"/>
      <c r="BQ114" s="803">
        <v>730778</v>
      </c>
      <c r="BR114" s="804"/>
      <c r="BS114" s="804"/>
      <c r="BT114" s="804"/>
      <c r="BU114" s="804"/>
      <c r="BV114" s="804">
        <v>719652</v>
      </c>
      <c r="BW114" s="804"/>
      <c r="BX114" s="804"/>
      <c r="BY114" s="804"/>
      <c r="BZ114" s="804"/>
      <c r="CA114" s="804">
        <v>697885</v>
      </c>
      <c r="CB114" s="804"/>
      <c r="CC114" s="804"/>
      <c r="CD114" s="804"/>
      <c r="CE114" s="804"/>
      <c r="CF114" s="862">
        <v>32</v>
      </c>
      <c r="CG114" s="863"/>
      <c r="CH114" s="863"/>
      <c r="CI114" s="863"/>
      <c r="CJ114" s="863"/>
      <c r="CK114" s="914"/>
      <c r="CL114" s="808"/>
      <c r="CM114" s="802" t="s">
        <v>431</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432</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433</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434</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435</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436</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437</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438</v>
      </c>
      <c r="Z117" s="884"/>
      <c r="AA117" s="889">
        <v>587764</v>
      </c>
      <c r="AB117" s="890"/>
      <c r="AC117" s="890"/>
      <c r="AD117" s="890"/>
      <c r="AE117" s="891"/>
      <c r="AF117" s="892">
        <v>598080</v>
      </c>
      <c r="AG117" s="890"/>
      <c r="AH117" s="890"/>
      <c r="AI117" s="890"/>
      <c r="AJ117" s="891"/>
      <c r="AK117" s="892">
        <v>634252</v>
      </c>
      <c r="AL117" s="890"/>
      <c r="AM117" s="890"/>
      <c r="AN117" s="890"/>
      <c r="AO117" s="891"/>
      <c r="AP117" s="893"/>
      <c r="AQ117" s="894"/>
      <c r="AR117" s="894"/>
      <c r="AS117" s="894"/>
      <c r="AT117" s="895"/>
      <c r="AU117" s="919"/>
      <c r="AV117" s="920"/>
      <c r="AW117" s="920"/>
      <c r="AX117" s="920"/>
      <c r="AY117" s="920"/>
      <c r="AZ117" s="850" t="s">
        <v>439</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440</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411</v>
      </c>
      <c r="AB118" s="883"/>
      <c r="AC118" s="883"/>
      <c r="AD118" s="883"/>
      <c r="AE118" s="884"/>
      <c r="AF118" s="885" t="s">
        <v>412</v>
      </c>
      <c r="AG118" s="883"/>
      <c r="AH118" s="883"/>
      <c r="AI118" s="883"/>
      <c r="AJ118" s="884"/>
      <c r="AK118" s="885" t="s">
        <v>294</v>
      </c>
      <c r="AL118" s="883"/>
      <c r="AM118" s="883"/>
      <c r="AN118" s="883"/>
      <c r="AO118" s="884"/>
      <c r="AP118" s="886" t="s">
        <v>413</v>
      </c>
      <c r="AQ118" s="887"/>
      <c r="AR118" s="887"/>
      <c r="AS118" s="887"/>
      <c r="AT118" s="888"/>
      <c r="AU118" s="919"/>
      <c r="AV118" s="920"/>
      <c r="AW118" s="920"/>
      <c r="AX118" s="920"/>
      <c r="AY118" s="920"/>
      <c r="AZ118" s="825" t="s">
        <v>441</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442</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417</v>
      </c>
      <c r="B119" s="806"/>
      <c r="C119" s="847" t="s">
        <v>418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443</v>
      </c>
      <c r="BP119" s="865"/>
      <c r="BQ119" s="866">
        <v>6632890</v>
      </c>
      <c r="BR119" s="832"/>
      <c r="BS119" s="832"/>
      <c r="BT119" s="832"/>
      <c r="BU119" s="832"/>
      <c r="BV119" s="832">
        <v>6170502</v>
      </c>
      <c r="BW119" s="832"/>
      <c r="BX119" s="832"/>
      <c r="BY119" s="832"/>
      <c r="BZ119" s="832"/>
      <c r="CA119" s="832">
        <v>5958189</v>
      </c>
      <c r="CB119" s="832"/>
      <c r="CC119" s="832"/>
      <c r="CD119" s="832"/>
      <c r="CE119" s="832"/>
      <c r="CF119" s="735"/>
      <c r="CG119" s="736"/>
      <c r="CH119" s="736"/>
      <c r="CI119" s="736"/>
      <c r="CJ119" s="821"/>
      <c r="CK119" s="915"/>
      <c r="CL119" s="810"/>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421</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445</v>
      </c>
      <c r="AV120" s="868"/>
      <c r="AW120" s="868"/>
      <c r="AX120" s="868"/>
      <c r="AY120" s="869"/>
      <c r="AZ120" s="847" t="s">
        <v>446</v>
      </c>
      <c r="BA120" s="795"/>
      <c r="BB120" s="795"/>
      <c r="BC120" s="795"/>
      <c r="BD120" s="795"/>
      <c r="BE120" s="795"/>
      <c r="BF120" s="795"/>
      <c r="BG120" s="795"/>
      <c r="BH120" s="795"/>
      <c r="BI120" s="795"/>
      <c r="BJ120" s="795"/>
      <c r="BK120" s="795"/>
      <c r="BL120" s="795"/>
      <c r="BM120" s="795"/>
      <c r="BN120" s="795"/>
      <c r="BO120" s="795"/>
      <c r="BP120" s="796"/>
      <c r="BQ120" s="848">
        <v>751422</v>
      </c>
      <c r="BR120" s="829"/>
      <c r="BS120" s="829"/>
      <c r="BT120" s="829"/>
      <c r="BU120" s="829"/>
      <c r="BV120" s="829">
        <v>1005505</v>
      </c>
      <c r="BW120" s="829"/>
      <c r="BX120" s="829"/>
      <c r="BY120" s="829"/>
      <c r="BZ120" s="829"/>
      <c r="CA120" s="829">
        <v>1037987</v>
      </c>
      <c r="CB120" s="829"/>
      <c r="CC120" s="829"/>
      <c r="CD120" s="829"/>
      <c r="CE120" s="829"/>
      <c r="CF120" s="853">
        <v>47.7</v>
      </c>
      <c r="CG120" s="854"/>
      <c r="CH120" s="854"/>
      <c r="CI120" s="854"/>
      <c r="CJ120" s="854"/>
      <c r="CK120" s="855" t="s">
        <v>447</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t="s">
        <v>122</v>
      </c>
      <c r="DH120" s="829"/>
      <c r="DI120" s="829"/>
      <c r="DJ120" s="829"/>
      <c r="DK120" s="829"/>
      <c r="DL120" s="829" t="s">
        <v>122</v>
      </c>
      <c r="DM120" s="829"/>
      <c r="DN120" s="829"/>
      <c r="DO120" s="829"/>
      <c r="DP120" s="829"/>
      <c r="DQ120" s="829">
        <v>1550959</v>
      </c>
      <c r="DR120" s="829"/>
      <c r="DS120" s="829"/>
      <c r="DT120" s="829"/>
      <c r="DU120" s="829"/>
      <c r="DV120" s="830">
        <v>71.2</v>
      </c>
      <c r="DW120" s="830"/>
      <c r="DX120" s="830"/>
      <c r="DY120" s="830"/>
      <c r="DZ120" s="831"/>
    </row>
    <row r="121" spans="1:130" s="224" customFormat="1" ht="26.25" customHeight="1" x14ac:dyDescent="0.2">
      <c r="A121" s="807"/>
      <c r="B121" s="808"/>
      <c r="C121" s="850" t="s">
        <v>448</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449</v>
      </c>
      <c r="BA121" s="739"/>
      <c r="BB121" s="739"/>
      <c r="BC121" s="739"/>
      <c r="BD121" s="739"/>
      <c r="BE121" s="739"/>
      <c r="BF121" s="739"/>
      <c r="BG121" s="739"/>
      <c r="BH121" s="739"/>
      <c r="BI121" s="739"/>
      <c r="BJ121" s="739"/>
      <c r="BK121" s="739"/>
      <c r="BL121" s="739"/>
      <c r="BM121" s="739"/>
      <c r="BN121" s="739"/>
      <c r="BO121" s="739"/>
      <c r="BP121" s="740"/>
      <c r="BQ121" s="803">
        <v>35427</v>
      </c>
      <c r="BR121" s="804"/>
      <c r="BS121" s="804"/>
      <c r="BT121" s="804"/>
      <c r="BU121" s="804"/>
      <c r="BV121" s="804">
        <v>31448</v>
      </c>
      <c r="BW121" s="804"/>
      <c r="BX121" s="804"/>
      <c r="BY121" s="804"/>
      <c r="BZ121" s="804"/>
      <c r="CA121" s="804">
        <v>30317</v>
      </c>
      <c r="CB121" s="804"/>
      <c r="CC121" s="804"/>
      <c r="CD121" s="804"/>
      <c r="CE121" s="804"/>
      <c r="CF121" s="862">
        <v>1.4</v>
      </c>
      <c r="CG121" s="863"/>
      <c r="CH121" s="863"/>
      <c r="CI121" s="863"/>
      <c r="CJ121" s="863"/>
      <c r="CK121" s="856"/>
      <c r="CL121" s="842"/>
      <c r="CM121" s="842"/>
      <c r="CN121" s="842"/>
      <c r="CO121" s="843"/>
      <c r="CP121" s="822" t="s">
        <v>390</v>
      </c>
      <c r="CQ121" s="823"/>
      <c r="CR121" s="823"/>
      <c r="CS121" s="823"/>
      <c r="CT121" s="823"/>
      <c r="CU121" s="823"/>
      <c r="CV121" s="823"/>
      <c r="CW121" s="823"/>
      <c r="CX121" s="823"/>
      <c r="CY121" s="823"/>
      <c r="CZ121" s="823"/>
      <c r="DA121" s="823"/>
      <c r="DB121" s="823"/>
      <c r="DC121" s="823"/>
      <c r="DD121" s="823"/>
      <c r="DE121" s="823"/>
      <c r="DF121" s="824"/>
      <c r="DG121" s="803">
        <v>174587</v>
      </c>
      <c r="DH121" s="804"/>
      <c r="DI121" s="804"/>
      <c r="DJ121" s="804"/>
      <c r="DK121" s="804"/>
      <c r="DL121" s="804">
        <v>149258</v>
      </c>
      <c r="DM121" s="804"/>
      <c r="DN121" s="804"/>
      <c r="DO121" s="804"/>
      <c r="DP121" s="804"/>
      <c r="DQ121" s="804">
        <v>123478</v>
      </c>
      <c r="DR121" s="804"/>
      <c r="DS121" s="804"/>
      <c r="DT121" s="804"/>
      <c r="DU121" s="804"/>
      <c r="DV121" s="781">
        <v>5.7</v>
      </c>
      <c r="DW121" s="781"/>
      <c r="DX121" s="781"/>
      <c r="DY121" s="781"/>
      <c r="DZ121" s="782"/>
    </row>
    <row r="122" spans="1:130" s="224" customFormat="1" ht="26.25" customHeight="1" x14ac:dyDescent="0.2">
      <c r="A122" s="807"/>
      <c r="B122" s="808"/>
      <c r="C122" s="802" t="s">
        <v>431</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450</v>
      </c>
      <c r="BA122" s="826"/>
      <c r="BB122" s="826"/>
      <c r="BC122" s="826"/>
      <c r="BD122" s="826"/>
      <c r="BE122" s="826"/>
      <c r="BF122" s="826"/>
      <c r="BG122" s="826"/>
      <c r="BH122" s="826"/>
      <c r="BI122" s="826"/>
      <c r="BJ122" s="826"/>
      <c r="BK122" s="826"/>
      <c r="BL122" s="826"/>
      <c r="BM122" s="826"/>
      <c r="BN122" s="826"/>
      <c r="BO122" s="826"/>
      <c r="BP122" s="827"/>
      <c r="BQ122" s="866">
        <v>3532509</v>
      </c>
      <c r="BR122" s="832"/>
      <c r="BS122" s="832"/>
      <c r="BT122" s="832"/>
      <c r="BU122" s="832"/>
      <c r="BV122" s="832">
        <v>3342583</v>
      </c>
      <c r="BW122" s="832"/>
      <c r="BX122" s="832"/>
      <c r="BY122" s="832"/>
      <c r="BZ122" s="832"/>
      <c r="CA122" s="832">
        <v>3189643</v>
      </c>
      <c r="CB122" s="832"/>
      <c r="CC122" s="832"/>
      <c r="CD122" s="832"/>
      <c r="CE122" s="832"/>
      <c r="CF122" s="833">
        <v>146.4</v>
      </c>
      <c r="CG122" s="834"/>
      <c r="CH122" s="834"/>
      <c r="CI122" s="834"/>
      <c r="CJ122" s="834"/>
      <c r="CK122" s="856"/>
      <c r="CL122" s="842"/>
      <c r="CM122" s="842"/>
      <c r="CN122" s="842"/>
      <c r="CO122" s="843"/>
      <c r="CP122" s="822" t="s">
        <v>394</v>
      </c>
      <c r="CQ122" s="823"/>
      <c r="CR122" s="823"/>
      <c r="CS122" s="823"/>
      <c r="CT122" s="823"/>
      <c r="CU122" s="823"/>
      <c r="CV122" s="823"/>
      <c r="CW122" s="823"/>
      <c r="CX122" s="823"/>
      <c r="CY122" s="823"/>
      <c r="CZ122" s="823"/>
      <c r="DA122" s="823"/>
      <c r="DB122" s="823"/>
      <c r="DC122" s="823"/>
      <c r="DD122" s="823"/>
      <c r="DE122" s="823"/>
      <c r="DF122" s="824"/>
      <c r="DG122" s="803">
        <v>5885</v>
      </c>
      <c r="DH122" s="804"/>
      <c r="DI122" s="804"/>
      <c r="DJ122" s="804"/>
      <c r="DK122" s="804"/>
      <c r="DL122" s="804">
        <v>5301</v>
      </c>
      <c r="DM122" s="804"/>
      <c r="DN122" s="804"/>
      <c r="DO122" s="804"/>
      <c r="DP122" s="804"/>
      <c r="DQ122" s="804">
        <v>4759</v>
      </c>
      <c r="DR122" s="804"/>
      <c r="DS122" s="804"/>
      <c r="DT122" s="804"/>
      <c r="DU122" s="804"/>
      <c r="DV122" s="781">
        <v>0.2</v>
      </c>
      <c r="DW122" s="781"/>
      <c r="DX122" s="781"/>
      <c r="DY122" s="781"/>
      <c r="DZ122" s="782"/>
    </row>
    <row r="123" spans="1:130" s="224" customFormat="1" ht="26.25" customHeight="1" x14ac:dyDescent="0.2">
      <c r="A123" s="807"/>
      <c r="B123" s="808"/>
      <c r="C123" s="802" t="s">
        <v>437</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451</v>
      </c>
      <c r="BP123" s="865"/>
      <c r="BQ123" s="819">
        <v>4319358</v>
      </c>
      <c r="BR123" s="820"/>
      <c r="BS123" s="820"/>
      <c r="BT123" s="820"/>
      <c r="BU123" s="820"/>
      <c r="BV123" s="820">
        <v>4379536</v>
      </c>
      <c r="BW123" s="820"/>
      <c r="BX123" s="820"/>
      <c r="BY123" s="820"/>
      <c r="BZ123" s="820"/>
      <c r="CA123" s="820">
        <v>4257947</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440</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106</v>
      </c>
      <c r="BR124" s="818"/>
      <c r="BS124" s="818"/>
      <c r="BT124" s="818"/>
      <c r="BU124" s="818"/>
      <c r="BV124" s="818">
        <v>83.4</v>
      </c>
      <c r="BW124" s="818"/>
      <c r="BX124" s="818"/>
      <c r="BY124" s="818"/>
      <c r="BZ124" s="818"/>
      <c r="CA124" s="818">
        <v>78</v>
      </c>
      <c r="CB124" s="818"/>
      <c r="CC124" s="818"/>
      <c r="CD124" s="818"/>
      <c r="CE124" s="818"/>
      <c r="CF124" s="713"/>
      <c r="CG124" s="714"/>
      <c r="CH124" s="714"/>
      <c r="CI124" s="714"/>
      <c r="CJ124" s="849"/>
      <c r="CK124" s="857"/>
      <c r="CL124" s="857"/>
      <c r="CM124" s="857"/>
      <c r="CN124" s="857"/>
      <c r="CO124" s="858"/>
      <c r="CP124" s="822" t="s">
        <v>453</v>
      </c>
      <c r="CQ124" s="823"/>
      <c r="CR124" s="823"/>
      <c r="CS124" s="823"/>
      <c r="CT124" s="823"/>
      <c r="CU124" s="823"/>
      <c r="CV124" s="823"/>
      <c r="CW124" s="823"/>
      <c r="CX124" s="823"/>
      <c r="CY124" s="823"/>
      <c r="CZ124" s="823"/>
      <c r="DA124" s="823"/>
      <c r="DB124" s="823"/>
      <c r="DC124" s="823"/>
      <c r="DD124" s="823"/>
      <c r="DE124" s="823"/>
      <c r="DF124" s="824"/>
      <c r="DG124" s="750">
        <v>1467321</v>
      </c>
      <c r="DH124" s="751"/>
      <c r="DI124" s="751"/>
      <c r="DJ124" s="751"/>
      <c r="DK124" s="752"/>
      <c r="DL124" s="753">
        <v>1343713</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442</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454</v>
      </c>
      <c r="CL125" s="839"/>
      <c r="CM125" s="839"/>
      <c r="CN125" s="839"/>
      <c r="CO125" s="840"/>
      <c r="CP125" s="847" t="s">
        <v>455</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444</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456</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458</v>
      </c>
      <c r="AY127" s="799"/>
      <c r="AZ127" s="799"/>
      <c r="BA127" s="799"/>
      <c r="BB127" s="799"/>
      <c r="BC127" s="799"/>
      <c r="BD127" s="799"/>
      <c r="BE127" s="800"/>
      <c r="BF127" s="798" t="s">
        <v>459</v>
      </c>
      <c r="BG127" s="799"/>
      <c r="BH127" s="799"/>
      <c r="BI127" s="799"/>
      <c r="BJ127" s="799"/>
      <c r="BK127" s="799"/>
      <c r="BL127" s="800"/>
      <c r="BM127" s="798" t="s">
        <v>460</v>
      </c>
      <c r="BN127" s="799"/>
      <c r="BO127" s="799"/>
      <c r="BP127" s="799"/>
      <c r="BQ127" s="799"/>
      <c r="BR127" s="799"/>
      <c r="BS127" s="800"/>
      <c r="BT127" s="798" t="s">
        <v>461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462</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464</v>
      </c>
      <c r="X128" s="785"/>
      <c r="Y128" s="785"/>
      <c r="Z128" s="786"/>
      <c r="AA128" s="787">
        <v>5332</v>
      </c>
      <c r="AB128" s="788"/>
      <c r="AC128" s="788"/>
      <c r="AD128" s="788"/>
      <c r="AE128" s="789"/>
      <c r="AF128" s="790">
        <v>5944</v>
      </c>
      <c r="AG128" s="788"/>
      <c r="AH128" s="788"/>
      <c r="AI128" s="788"/>
      <c r="AJ128" s="789"/>
      <c r="AK128" s="790">
        <v>6786</v>
      </c>
      <c r="AL128" s="788"/>
      <c r="AM128" s="788"/>
      <c r="AN128" s="788"/>
      <c r="AO128" s="789"/>
      <c r="AP128" s="791"/>
      <c r="AQ128" s="792"/>
      <c r="AR128" s="792"/>
      <c r="AS128" s="792"/>
      <c r="AT128" s="793"/>
      <c r="AU128" s="226"/>
      <c r="AV128" s="226"/>
      <c r="AW128" s="226"/>
      <c r="AX128" s="794" t="s">
        <v>465</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466</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467</v>
      </c>
      <c r="X129" s="764"/>
      <c r="Y129" s="764"/>
      <c r="Z129" s="765"/>
      <c r="AA129" s="766">
        <v>2501157</v>
      </c>
      <c r="AB129" s="767"/>
      <c r="AC129" s="767"/>
      <c r="AD129" s="767"/>
      <c r="AE129" s="768"/>
      <c r="AF129" s="769">
        <v>2467769</v>
      </c>
      <c r="AG129" s="767"/>
      <c r="AH129" s="767"/>
      <c r="AI129" s="767"/>
      <c r="AJ129" s="768"/>
      <c r="AK129" s="769">
        <v>2504478</v>
      </c>
      <c r="AL129" s="767"/>
      <c r="AM129" s="767"/>
      <c r="AN129" s="767"/>
      <c r="AO129" s="768"/>
      <c r="AP129" s="770"/>
      <c r="AQ129" s="771"/>
      <c r="AR129" s="771"/>
      <c r="AS129" s="771"/>
      <c r="AT129" s="772"/>
      <c r="AU129" s="227"/>
      <c r="AV129" s="227"/>
      <c r="AW129" s="227"/>
      <c r="AX129" s="738" t="s">
        <v>468</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470</v>
      </c>
      <c r="X130" s="764"/>
      <c r="Y130" s="764"/>
      <c r="Z130" s="765"/>
      <c r="AA130" s="766">
        <v>319221</v>
      </c>
      <c r="AB130" s="767"/>
      <c r="AC130" s="767"/>
      <c r="AD130" s="767"/>
      <c r="AE130" s="768"/>
      <c r="AF130" s="769">
        <v>320463</v>
      </c>
      <c r="AG130" s="767"/>
      <c r="AH130" s="767"/>
      <c r="AI130" s="767"/>
      <c r="AJ130" s="768"/>
      <c r="AK130" s="769">
        <v>326188</v>
      </c>
      <c r="AL130" s="767"/>
      <c r="AM130" s="767"/>
      <c r="AN130" s="767"/>
      <c r="AO130" s="768"/>
      <c r="AP130" s="770"/>
      <c r="AQ130" s="771"/>
      <c r="AR130" s="771"/>
      <c r="AS130" s="771"/>
      <c r="AT130" s="772"/>
      <c r="AU130" s="227"/>
      <c r="AV130" s="227"/>
      <c r="AW130" s="227"/>
      <c r="AX130" s="738" t="s">
        <v>471</v>
      </c>
      <c r="AY130" s="739"/>
      <c r="AZ130" s="739"/>
      <c r="BA130" s="739"/>
      <c r="BB130" s="739"/>
      <c r="BC130" s="739"/>
      <c r="BD130" s="739"/>
      <c r="BE130" s="740"/>
      <c r="BF130" s="741">
        <v>12.8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472</v>
      </c>
      <c r="X131" s="748"/>
      <c r="Y131" s="748"/>
      <c r="Z131" s="749"/>
      <c r="AA131" s="750">
        <v>2181936</v>
      </c>
      <c r="AB131" s="751"/>
      <c r="AC131" s="751"/>
      <c r="AD131" s="751"/>
      <c r="AE131" s="752"/>
      <c r="AF131" s="753">
        <v>2147306</v>
      </c>
      <c r="AG131" s="751"/>
      <c r="AH131" s="751"/>
      <c r="AI131" s="751"/>
      <c r="AJ131" s="752"/>
      <c r="AK131" s="753">
        <v>2178290</v>
      </c>
      <c r="AL131" s="751"/>
      <c r="AM131" s="751"/>
      <c r="AN131" s="751"/>
      <c r="AO131" s="752"/>
      <c r="AP131" s="754"/>
      <c r="AQ131" s="755"/>
      <c r="AR131" s="755"/>
      <c r="AS131" s="755"/>
      <c r="AT131" s="756"/>
      <c r="AU131" s="227"/>
      <c r="AV131" s="227"/>
      <c r="AW131" s="227"/>
      <c r="AX131" s="716" t="s">
        <v>473</v>
      </c>
      <c r="AY131" s="717"/>
      <c r="AZ131" s="717"/>
      <c r="BA131" s="717"/>
      <c r="BB131" s="717"/>
      <c r="BC131" s="717"/>
      <c r="BD131" s="717"/>
      <c r="BE131" s="718"/>
      <c r="BF131" s="719">
        <v>78</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475</v>
      </c>
      <c r="W132" s="729"/>
      <c r="X132" s="729"/>
      <c r="Y132" s="729"/>
      <c r="Z132" s="730"/>
      <c r="AA132" s="731">
        <v>12.06318609</v>
      </c>
      <c r="AB132" s="732"/>
      <c r="AC132" s="732"/>
      <c r="AD132" s="732"/>
      <c r="AE132" s="733"/>
      <c r="AF132" s="734">
        <v>12.651806499999999</v>
      </c>
      <c r="AG132" s="732"/>
      <c r="AH132" s="732"/>
      <c r="AI132" s="732"/>
      <c r="AJ132" s="733"/>
      <c r="AK132" s="734">
        <v>13.830940780000001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476</v>
      </c>
      <c r="W133" s="708"/>
      <c r="X133" s="708"/>
      <c r="Y133" s="708"/>
      <c r="Z133" s="709"/>
      <c r="AA133" s="710">
        <v>12</v>
      </c>
      <c r="AB133" s="711"/>
      <c r="AC133" s="711"/>
      <c r="AD133" s="711"/>
      <c r="AE133" s="712"/>
      <c r="AF133" s="710">
        <v>12.4</v>
      </c>
      <c r="AG133" s="711"/>
      <c r="AH133" s="711"/>
      <c r="AI133" s="711"/>
      <c r="AJ133" s="712"/>
      <c r="AK133" s="710">
        <v>12.8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1KfevDJ6MeI/VErWxWsd/HK2IJOdC6t++wiFYs+ei4+icfaOPDdxi7/of5f1SChQgmAAWbWu85dNiHBf5YXSw==" saltValue="qtLmLKfiPgvn9X5rJ0nwc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Z6GZO0fd2nOhmVg7OJLGd26z2B+tZWFBwMBxfej9Ayg9q3OwMWAGBkTkXPUQRV2WLfefzm+Oxrontlf5XHvxlg==" saltValue="lw1N+d0jgySZeATwJ/fz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eHlDIh9RI8e/dZJTWe2PMTr1uh7LpmmE7nh/dlC+Xwqy1rmz95eqWYfwnipLT63K4EkVNpSkj93wFd4wByeJWw==" saltValue="DbnVGasM0CgCvW0Ba7T9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479</v>
      </c>
      <c r="AL6" s="260"/>
      <c r="AM6" s="260"/>
      <c r="AN6" s="260"/>
    </row>
    <row r="7" spans="1:46" ht="13.5" customHeight="1" x14ac:dyDescent="0.2">
      <c r="A7" s="259"/>
      <c r="AK7" s="262"/>
      <c r="AL7" s="263"/>
      <c r="AM7" s="263"/>
      <c r="AN7" s="264"/>
      <c r="AO7" s="1105" t="s">
        <v>480</v>
      </c>
      <c r="AP7" s="265"/>
      <c r="AQ7" s="266" t="s">
        <v>481</v>
      </c>
      <c r="AR7" s="267"/>
    </row>
    <row r="8" spans="1:46" ht="13" x14ac:dyDescent="0.2">
      <c r="A8" s="259"/>
      <c r="AK8" s="268"/>
      <c r="AL8" s="269"/>
      <c r="AM8" s="269"/>
      <c r="AN8" s="270"/>
      <c r="AO8" s="1106"/>
      <c r="AP8" s="271" t="s">
        <v>482</v>
      </c>
      <c r="AQ8" s="272" t="s">
        <v>483</v>
      </c>
      <c r="AR8" s="273" t="s">
        <v>484</v>
      </c>
    </row>
    <row r="9" spans="1:46" ht="13" x14ac:dyDescent="0.2">
      <c r="A9" s="259"/>
      <c r="AK9" s="1117" t="s">
        <v>485</v>
      </c>
      <c r="AL9" s="1118"/>
      <c r="AM9" s="1118"/>
      <c r="AN9" s="1119"/>
      <c r="AO9" s="274">
        <v>788987</v>
      </c>
      <c r="AP9" s="274">
        <v>117584</v>
      </c>
      <c r="AQ9" s="275">
        <v>143407</v>
      </c>
      <c r="AR9" s="276">
        <v>-18</v>
      </c>
    </row>
    <row r="10" spans="1:46" ht="13.5" customHeight="1" x14ac:dyDescent="0.2">
      <c r="A10" s="259"/>
      <c r="AK10" s="1117" t="s">
        <v>486</v>
      </c>
      <c r="AL10" s="1118"/>
      <c r="AM10" s="1118"/>
      <c r="AN10" s="1119"/>
      <c r="AO10" s="277">
        <v>2672</v>
      </c>
      <c r="AP10" s="277">
        <v>398</v>
      </c>
      <c r="AQ10" s="278">
        <v>20271</v>
      </c>
      <c r="AR10" s="279">
        <v>-98</v>
      </c>
    </row>
    <row r="11" spans="1:46" ht="13.5" customHeight="1" x14ac:dyDescent="0.2">
      <c r="A11" s="259"/>
      <c r="AK11" s="1117" t="s">
        <v>487</v>
      </c>
      <c r="AL11" s="1118"/>
      <c r="AM11" s="1118"/>
      <c r="AN11" s="1119"/>
      <c r="AO11" s="277">
        <v>31044</v>
      </c>
      <c r="AP11" s="277">
        <v>4627</v>
      </c>
      <c r="AQ11" s="278">
        <v>1412</v>
      </c>
      <c r="AR11" s="279">
        <v>227.7</v>
      </c>
    </row>
    <row r="12" spans="1:46" ht="13.5" customHeight="1" x14ac:dyDescent="0.2">
      <c r="A12" s="259"/>
      <c r="AK12" s="1117" t="s">
        <v>488</v>
      </c>
      <c r="AL12" s="1118"/>
      <c r="AM12" s="1118"/>
      <c r="AN12" s="1119"/>
      <c r="AO12" s="277" t="s">
        <v>489</v>
      </c>
      <c r="AP12" s="277" t="s">
        <v>489</v>
      </c>
      <c r="AQ12" s="278" t="s">
        <v>489</v>
      </c>
      <c r="AR12" s="279" t="s">
        <v>489</v>
      </c>
    </row>
    <row r="13" spans="1:46" ht="13.5" customHeight="1" x14ac:dyDescent="0.2">
      <c r="A13" s="259"/>
      <c r="AK13" s="1117" t="s">
        <v>490</v>
      </c>
      <c r="AL13" s="1118"/>
      <c r="AM13" s="1118"/>
      <c r="AN13" s="1119"/>
      <c r="AO13" s="277">
        <v>52980</v>
      </c>
      <c r="AP13" s="277">
        <v>7896</v>
      </c>
      <c r="AQ13" s="278">
        <v>5234</v>
      </c>
      <c r="AR13" s="279">
        <v>50.9</v>
      </c>
    </row>
    <row r="14" spans="1:46" ht="13.5" customHeight="1" x14ac:dyDescent="0.2">
      <c r="A14" s="259"/>
      <c r="AK14" s="1117" t="s">
        <v>491</v>
      </c>
      <c r="AL14" s="1118"/>
      <c r="AM14" s="1118"/>
      <c r="AN14" s="1119"/>
      <c r="AO14" s="277">
        <v>1278</v>
      </c>
      <c r="AP14" s="277">
        <v>190</v>
      </c>
      <c r="AQ14" s="278">
        <v>3337</v>
      </c>
      <c r="AR14" s="279">
        <v>-94.3</v>
      </c>
    </row>
    <row r="15" spans="1:46" ht="13.5" customHeight="1" x14ac:dyDescent="0.2">
      <c r="A15" s="259"/>
      <c r="AK15" s="1120" t="s">
        <v>492</v>
      </c>
      <c r="AL15" s="1121"/>
      <c r="AM15" s="1121"/>
      <c r="AN15" s="1122"/>
      <c r="AO15" s="277">
        <v>-49229</v>
      </c>
      <c r="AP15" s="277">
        <v>-7337</v>
      </c>
      <c r="AQ15" s="278">
        <v>-9830</v>
      </c>
      <c r="AR15" s="279">
        <v>-25.4</v>
      </c>
    </row>
    <row r="16" spans="1:46" ht="13" x14ac:dyDescent="0.2">
      <c r="A16" s="259"/>
      <c r="AK16" s="1120" t="s">
        <v>177</v>
      </c>
      <c r="AL16" s="1121"/>
      <c r="AM16" s="1121"/>
      <c r="AN16" s="1122"/>
      <c r="AO16" s="277">
        <v>827732</v>
      </c>
      <c r="AP16" s="277">
        <v>123358</v>
      </c>
      <c r="AQ16" s="278">
        <v>163831</v>
      </c>
      <c r="AR16" s="279">
        <v>-24.7</v>
      </c>
    </row>
    <row r="17" spans="1:46" ht="13" x14ac:dyDescent="0.2">
      <c r="A17" s="259"/>
    </row>
    <row r="18" spans="1:46" ht="13" x14ac:dyDescent="0.2">
      <c r="A18" s="259"/>
      <c r="AQ18" s="280"/>
      <c r="AR18" s="280"/>
    </row>
    <row r="19" spans="1:46" ht="13" x14ac:dyDescent="0.2">
      <c r="A19" s="259"/>
      <c r="AK19" s="255" t="s">
        <v>493</v>
      </c>
    </row>
    <row r="20" spans="1:46" ht="13" x14ac:dyDescent="0.2">
      <c r="A20" s="259"/>
      <c r="AK20" s="281"/>
      <c r="AL20" s="282"/>
      <c r="AM20" s="282"/>
      <c r="AN20" s="283"/>
      <c r="AO20" s="284" t="s">
        <v>494</v>
      </c>
      <c r="AP20" s="285" t="s">
        <v>495</v>
      </c>
      <c r="AQ20" s="286" t="s">
        <v>496</v>
      </c>
      <c r="AR20" s="287"/>
    </row>
    <row r="21" spans="1:46" s="260" customFormat="1" ht="13" x14ac:dyDescent="0.2">
      <c r="A21" s="288"/>
      <c r="AK21" s="1123" t="s">
        <v>497</v>
      </c>
      <c r="AL21" s="1124"/>
      <c r="AM21" s="1124"/>
      <c r="AN21" s="1125"/>
      <c r="AO21" s="289">
        <v>12.52</v>
      </c>
      <c r="AP21" s="290">
        <v>14.18</v>
      </c>
      <c r="AQ21" s="291">
        <v>-1.66</v>
      </c>
      <c r="AS21" s="292"/>
      <c r="AT21" s="288"/>
    </row>
    <row r="22" spans="1:46" s="260" customFormat="1" ht="13" x14ac:dyDescent="0.2">
      <c r="A22" s="288"/>
      <c r="AK22" s="1123" t="s">
        <v>498</v>
      </c>
      <c r="AL22" s="1124"/>
      <c r="AM22" s="1124"/>
      <c r="AN22" s="1125"/>
      <c r="AO22" s="293">
        <v>91.5</v>
      </c>
      <c r="AP22" s="294">
        <v>95.4</v>
      </c>
      <c r="AQ22" s="295">
        <v>-3.9</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500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501</v>
      </c>
      <c r="AL29" s="260"/>
      <c r="AM29" s="260"/>
      <c r="AN29" s="260"/>
      <c r="AS29" s="302"/>
    </row>
    <row r="30" spans="1:46" ht="13.5" customHeight="1" x14ac:dyDescent="0.2">
      <c r="A30" s="259"/>
      <c r="AK30" s="262"/>
      <c r="AL30" s="263"/>
      <c r="AM30" s="263"/>
      <c r="AN30" s="264"/>
      <c r="AO30" s="1105" t="s">
        <v>480</v>
      </c>
      <c r="AP30" s="265"/>
      <c r="AQ30" s="266" t="s">
        <v>481</v>
      </c>
      <c r="AR30" s="267"/>
    </row>
    <row r="31" spans="1:46" ht="13" x14ac:dyDescent="0.2">
      <c r="A31" s="259"/>
      <c r="AK31" s="268"/>
      <c r="AL31" s="269"/>
      <c r="AM31" s="269"/>
      <c r="AN31" s="270"/>
      <c r="AO31" s="1106"/>
      <c r="AP31" s="271" t="s">
        <v>482</v>
      </c>
      <c r="AQ31" s="272" t="s">
        <v>483</v>
      </c>
      <c r="AR31" s="273" t="s">
        <v>484</v>
      </c>
    </row>
    <row r="32" spans="1:46" ht="27" customHeight="1" x14ac:dyDescent="0.2">
      <c r="A32" s="259"/>
      <c r="AK32" s="1107" t="s">
        <v>502</v>
      </c>
      <c r="AL32" s="1108"/>
      <c r="AM32" s="1108"/>
      <c r="AN32" s="1109"/>
      <c r="AO32" s="303">
        <v>422620</v>
      </c>
      <c r="AP32" s="303">
        <v>62984</v>
      </c>
      <c r="AQ32" s="304">
        <v>86321</v>
      </c>
      <c r="AR32" s="305">
        <v>-27</v>
      </c>
    </row>
    <row r="33" spans="1:46" ht="13.5" customHeight="1" x14ac:dyDescent="0.2">
      <c r="A33" s="259"/>
      <c r="AK33" s="1107" t="s">
        <v>503</v>
      </c>
      <c r="AL33" s="1108"/>
      <c r="AM33" s="1108"/>
      <c r="AN33" s="1109"/>
      <c r="AO33" s="303" t="s">
        <v>489</v>
      </c>
      <c r="AP33" s="303" t="s">
        <v>489</v>
      </c>
      <c r="AQ33" s="304" t="s">
        <v>489</v>
      </c>
      <c r="AR33" s="305" t="s">
        <v>489</v>
      </c>
    </row>
    <row r="34" spans="1:46" ht="27" customHeight="1" x14ac:dyDescent="0.2">
      <c r="A34" s="259"/>
      <c r="AK34" s="1107" t="s">
        <v>504</v>
      </c>
      <c r="AL34" s="1108"/>
      <c r="AM34" s="1108"/>
      <c r="AN34" s="1109"/>
      <c r="AO34" s="303" t="s">
        <v>489</v>
      </c>
      <c r="AP34" s="303" t="s">
        <v>489</v>
      </c>
      <c r="AQ34" s="304" t="s">
        <v>489</v>
      </c>
      <c r="AR34" s="305" t="s">
        <v>489</v>
      </c>
    </row>
    <row r="35" spans="1:46" ht="27" customHeight="1" x14ac:dyDescent="0.2">
      <c r="A35" s="259"/>
      <c r="AK35" s="1107" t="s">
        <v>505</v>
      </c>
      <c r="AL35" s="1108"/>
      <c r="AM35" s="1108"/>
      <c r="AN35" s="1109"/>
      <c r="AO35" s="303">
        <v>118653</v>
      </c>
      <c r="AP35" s="303">
        <v>17683</v>
      </c>
      <c r="AQ35" s="304">
        <v>18581</v>
      </c>
      <c r="AR35" s="305">
        <v>-4.8</v>
      </c>
    </row>
    <row r="36" spans="1:46" ht="27" customHeight="1" x14ac:dyDescent="0.2">
      <c r="A36" s="259"/>
      <c r="AK36" s="1107" t="s">
        <v>506</v>
      </c>
      <c r="AL36" s="1108"/>
      <c r="AM36" s="1108"/>
      <c r="AN36" s="1109"/>
      <c r="AO36" s="303">
        <v>92979</v>
      </c>
      <c r="AP36" s="303">
        <v>13857</v>
      </c>
      <c r="AQ36" s="304">
        <v>4521</v>
      </c>
      <c r="AR36" s="305">
        <v>206.5</v>
      </c>
    </row>
    <row r="37" spans="1:46" ht="13.5" customHeight="1" x14ac:dyDescent="0.2">
      <c r="A37" s="259"/>
      <c r="AK37" s="1107" t="s">
        <v>507</v>
      </c>
      <c r="AL37" s="1108"/>
      <c r="AM37" s="1108"/>
      <c r="AN37" s="1109"/>
      <c r="AO37" s="303" t="s">
        <v>489</v>
      </c>
      <c r="AP37" s="303" t="s">
        <v>489</v>
      </c>
      <c r="AQ37" s="304">
        <v>983</v>
      </c>
      <c r="AR37" s="305" t="s">
        <v>489</v>
      </c>
    </row>
    <row r="38" spans="1:46" ht="27" customHeight="1" x14ac:dyDescent="0.2">
      <c r="A38" s="259"/>
      <c r="AK38" s="1110" t="s">
        <v>508</v>
      </c>
      <c r="AL38" s="1111"/>
      <c r="AM38" s="1111"/>
      <c r="AN38" s="1112"/>
      <c r="AO38" s="306" t="s">
        <v>489</v>
      </c>
      <c r="AP38" s="306" t="s">
        <v>489</v>
      </c>
      <c r="AQ38" s="307">
        <v>20</v>
      </c>
      <c r="AR38" s="295" t="s">
        <v>489</v>
      </c>
      <c r="AS38" s="302"/>
    </row>
    <row r="39" spans="1:46" ht="13" x14ac:dyDescent="0.2">
      <c r="A39" s="259"/>
      <c r="AK39" s="1110" t="s">
        <v>509</v>
      </c>
      <c r="AL39" s="1111"/>
      <c r="AM39" s="1111"/>
      <c r="AN39" s="1112"/>
      <c r="AO39" s="303">
        <v>-6786</v>
      </c>
      <c r="AP39" s="303">
        <v>-1011</v>
      </c>
      <c r="AQ39" s="304">
        <v>-4212</v>
      </c>
      <c r="AR39" s="305">
        <v>-76</v>
      </c>
      <c r="AS39" s="302"/>
    </row>
    <row r="40" spans="1:46" ht="27" customHeight="1" x14ac:dyDescent="0.2">
      <c r="A40" s="259"/>
      <c r="AK40" s="1107" t="s">
        <v>510</v>
      </c>
      <c r="AL40" s="1108"/>
      <c r="AM40" s="1108"/>
      <c r="AN40" s="1109"/>
      <c r="AO40" s="303">
        <v>-326188</v>
      </c>
      <c r="AP40" s="303">
        <v>-48612</v>
      </c>
      <c r="AQ40" s="304">
        <v>-70783</v>
      </c>
      <c r="AR40" s="305">
        <v>-31.3</v>
      </c>
      <c r="AS40" s="302"/>
    </row>
    <row r="41" spans="1:46" ht="13" x14ac:dyDescent="0.2">
      <c r="A41" s="259"/>
      <c r="AK41" s="1113" t="s">
        <v>287</v>
      </c>
      <c r="AL41" s="1114"/>
      <c r="AM41" s="1114"/>
      <c r="AN41" s="1115"/>
      <c r="AO41" s="303">
        <v>301278</v>
      </c>
      <c r="AP41" s="303">
        <v>44900</v>
      </c>
      <c r="AQ41" s="304">
        <v>35432</v>
      </c>
      <c r="AR41" s="305">
        <v>26.7</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511</v>
      </c>
    </row>
    <row r="48" spans="1:46" ht="13" x14ac:dyDescent="0.2">
      <c r="A48" s="259"/>
      <c r="AK48" s="313" t="s">
        <v>512</v>
      </c>
      <c r="AL48" s="313"/>
      <c r="AM48" s="313"/>
      <c r="AN48" s="313"/>
      <c r="AO48" s="313"/>
      <c r="AP48" s="313"/>
      <c r="AQ48" s="314"/>
      <c r="AR48" s="313"/>
    </row>
    <row r="49" spans="1:44" ht="13.5" customHeight="1" x14ac:dyDescent="0.2">
      <c r="A49" s="259"/>
      <c r="AK49" s="315"/>
      <c r="AL49" s="316"/>
      <c r="AM49" s="1100" t="s">
        <v>480</v>
      </c>
      <c r="AN49" s="1102" t="s">
        <v>513</v>
      </c>
      <c r="AO49" s="1103"/>
      <c r="AP49" s="1103"/>
      <c r="AQ49" s="1103"/>
      <c r="AR49" s="1104"/>
    </row>
    <row r="50" spans="1:44" ht="13" x14ac:dyDescent="0.2">
      <c r="A50" s="259"/>
      <c r="AK50" s="317"/>
      <c r="AL50" s="318"/>
      <c r="AM50" s="1101"/>
      <c r="AN50" s="319" t="s">
        <v>514</v>
      </c>
      <c r="AO50" s="320" t="s">
        <v>515</v>
      </c>
      <c r="AP50" s="321" t="s">
        <v>516</v>
      </c>
      <c r="AQ50" s="322" t="s">
        <v>517</v>
      </c>
      <c r="AR50" s="323" t="s">
        <v>518</v>
      </c>
    </row>
    <row r="51" spans="1:44" ht="13" x14ac:dyDescent="0.2">
      <c r="A51" s="259"/>
      <c r="AK51" s="315" t="s">
        <v>519</v>
      </c>
      <c r="AL51" s="316"/>
      <c r="AM51" s="324">
        <v>705825</v>
      </c>
      <c r="AN51" s="325">
        <v>97977</v>
      </c>
      <c r="AO51" s="326">
        <v>365.6</v>
      </c>
      <c r="AP51" s="327">
        <v>145139</v>
      </c>
      <c r="AQ51" s="328">
        <v>19.5</v>
      </c>
      <c r="AR51" s="329">
        <v>346.1</v>
      </c>
    </row>
    <row r="52" spans="1:44" ht="13" x14ac:dyDescent="0.2">
      <c r="A52" s="259"/>
      <c r="AK52" s="330"/>
      <c r="AL52" s="331" t="s">
        <v>520</v>
      </c>
      <c r="AM52" s="332">
        <v>663859</v>
      </c>
      <c r="AN52" s="333">
        <v>92151</v>
      </c>
      <c r="AO52" s="334">
        <v>435.4</v>
      </c>
      <c r="AP52" s="335">
        <v>83762</v>
      </c>
      <c r="AQ52" s="336">
        <v>33.1</v>
      </c>
      <c r="AR52" s="337">
        <v>402.3</v>
      </c>
    </row>
    <row r="53" spans="1:44" ht="13" x14ac:dyDescent="0.2">
      <c r="A53" s="259"/>
      <c r="AK53" s="315" t="s">
        <v>521</v>
      </c>
      <c r="AL53" s="316"/>
      <c r="AM53" s="324">
        <v>424716</v>
      </c>
      <c r="AN53" s="325">
        <v>59693</v>
      </c>
      <c r="AO53" s="326">
        <v>-39.1</v>
      </c>
      <c r="AP53" s="327">
        <v>125391</v>
      </c>
      <c r="AQ53" s="328">
        <v>-13.6</v>
      </c>
      <c r="AR53" s="329">
        <v>-25.5</v>
      </c>
    </row>
    <row r="54" spans="1:44" ht="13" x14ac:dyDescent="0.2">
      <c r="A54" s="259"/>
      <c r="AK54" s="330"/>
      <c r="AL54" s="331" t="s">
        <v>520</v>
      </c>
      <c r="AM54" s="332">
        <v>359129</v>
      </c>
      <c r="AN54" s="333">
        <v>50475</v>
      </c>
      <c r="AO54" s="334">
        <v>-45.2</v>
      </c>
      <c r="AP54" s="335">
        <v>68516</v>
      </c>
      <c r="AQ54" s="336">
        <v>-18.2</v>
      </c>
      <c r="AR54" s="337">
        <v>-27</v>
      </c>
    </row>
    <row r="55" spans="1:44" ht="13" x14ac:dyDescent="0.2">
      <c r="A55" s="259"/>
      <c r="AK55" s="315" t="s">
        <v>522</v>
      </c>
      <c r="AL55" s="316"/>
      <c r="AM55" s="324">
        <v>157245</v>
      </c>
      <c r="AN55" s="325">
        <v>22515</v>
      </c>
      <c r="AO55" s="326">
        <v>-62.3</v>
      </c>
      <c r="AP55" s="327">
        <v>138402</v>
      </c>
      <c r="AQ55" s="328">
        <v>10.4</v>
      </c>
      <c r="AR55" s="329">
        <v>-72.7</v>
      </c>
    </row>
    <row r="56" spans="1:44" ht="13" x14ac:dyDescent="0.2">
      <c r="A56" s="259"/>
      <c r="AK56" s="330"/>
      <c r="AL56" s="331" t="s">
        <v>520</v>
      </c>
      <c r="AM56" s="332">
        <v>122780</v>
      </c>
      <c r="AN56" s="333">
        <v>17580</v>
      </c>
      <c r="AO56" s="334">
        <v>-65.2</v>
      </c>
      <c r="AP56" s="335">
        <v>70652</v>
      </c>
      <c r="AQ56" s="336">
        <v>3.1</v>
      </c>
      <c r="AR56" s="337">
        <v>-68.3</v>
      </c>
    </row>
    <row r="57" spans="1:44" ht="13" x14ac:dyDescent="0.2">
      <c r="A57" s="259"/>
      <c r="AK57" s="315" t="s">
        <v>523</v>
      </c>
      <c r="AL57" s="316"/>
      <c r="AM57" s="324">
        <v>189257</v>
      </c>
      <c r="AN57" s="325">
        <v>27508</v>
      </c>
      <c r="AO57" s="326">
        <v>22.2</v>
      </c>
      <c r="AP57" s="327">
        <v>146367</v>
      </c>
      <c r="AQ57" s="328">
        <v>5.8</v>
      </c>
      <c r="AR57" s="329">
        <v>16.399999999999999</v>
      </c>
    </row>
    <row r="58" spans="1:44" ht="13" x14ac:dyDescent="0.2">
      <c r="A58" s="259"/>
      <c r="AK58" s="330"/>
      <c r="AL58" s="331" t="s">
        <v>520</v>
      </c>
      <c r="AM58" s="332">
        <v>92709</v>
      </c>
      <c r="AN58" s="333">
        <v>13475</v>
      </c>
      <c r="AO58" s="334">
        <v>-23.4</v>
      </c>
      <c r="AP58" s="335">
        <v>79441</v>
      </c>
      <c r="AQ58" s="336">
        <v>12.4</v>
      </c>
      <c r="AR58" s="337">
        <v>-35.799999999999997</v>
      </c>
    </row>
    <row r="59" spans="1:44" ht="13" x14ac:dyDescent="0.2">
      <c r="A59" s="259"/>
      <c r="AK59" s="315" t="s">
        <v>524</v>
      </c>
      <c r="AL59" s="316"/>
      <c r="AM59" s="324">
        <v>68079</v>
      </c>
      <c r="AN59" s="325">
        <v>10146</v>
      </c>
      <c r="AO59" s="326">
        <v>-63.1</v>
      </c>
      <c r="AP59" s="327">
        <v>165181</v>
      </c>
      <c r="AQ59" s="328">
        <v>12.9</v>
      </c>
      <c r="AR59" s="329">
        <v>-76</v>
      </c>
    </row>
    <row r="60" spans="1:44" ht="13" x14ac:dyDescent="0.2">
      <c r="A60" s="259"/>
      <c r="AK60" s="330"/>
      <c r="AL60" s="331" t="s">
        <v>520</v>
      </c>
      <c r="AM60" s="332">
        <v>43985</v>
      </c>
      <c r="AN60" s="333">
        <v>6555</v>
      </c>
      <c r="AO60" s="334">
        <v>-51.4</v>
      </c>
      <c r="AP60" s="335">
        <v>82246</v>
      </c>
      <c r="AQ60" s="336">
        <v>3.5</v>
      </c>
      <c r="AR60" s="337">
        <v>-54.9</v>
      </c>
    </row>
    <row r="61" spans="1:44" ht="13" x14ac:dyDescent="0.2">
      <c r="A61" s="259"/>
      <c r="AK61" s="315" t="s">
        <v>525</v>
      </c>
      <c r="AL61" s="338"/>
      <c r="AM61" s="324">
        <v>309024</v>
      </c>
      <c r="AN61" s="325">
        <v>43568</v>
      </c>
      <c r="AO61" s="326">
        <v>44.7</v>
      </c>
      <c r="AP61" s="327">
        <v>144096</v>
      </c>
      <c r="AQ61" s="339">
        <v>7</v>
      </c>
      <c r="AR61" s="329">
        <v>37.700000000000003</v>
      </c>
    </row>
    <row r="62" spans="1:44" ht="13" x14ac:dyDescent="0.2">
      <c r="A62" s="259"/>
      <c r="AK62" s="330"/>
      <c r="AL62" s="331" t="s">
        <v>520</v>
      </c>
      <c r="AM62" s="332">
        <v>256492</v>
      </c>
      <c r="AN62" s="333">
        <v>36047</v>
      </c>
      <c r="AO62" s="334">
        <v>50</v>
      </c>
      <c r="AP62" s="335">
        <v>76923</v>
      </c>
      <c r="AQ62" s="336">
        <v>6.8</v>
      </c>
      <c r="AR62" s="337">
        <v>43.2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vXpaIwftiTQiCsqzFmxnd9EqyvdqPT61SeAiAm+o/W8TBk7O5KKHZEyMYrgDVw4aez1NRwqIx6XAxNNbPGWbQ==" saltValue="7YjFVR4QosBA2j6821xAP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477</v>
      </c>
    </row>
    <row r="121" spans="125:125" ht="13.5" hidden="1" customHeight="1" x14ac:dyDescent="0.2">
      <c r="DU121" s="253"/>
    </row>
  </sheetData>
  <sheetProtection algorithmName="SHA-512" hashValue="nXY/bDQTAs3vK5BSMP0IsOUvYPFKFayWU0hR5ZylHg0zxSZrtS61fMZxTONTsv0/WZ4KqJ92+FoRnFFTG2IayA==" saltValue="23z4ve2jpgYsizkZYe9L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477</v>
      </c>
    </row>
  </sheetData>
  <sheetProtection algorithmName="SHA-512" hashValue="xQya++IBae44M5o63+LjkRUT7qX+hu1+D9+2WRhZ+/IeB9pDyLhTzFO9p287SNnuxGgzgEyFayAF+y34IvljgA==" saltValue="y+9rnv2lsXT1CwUoYd5E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527</v>
      </c>
      <c r="G46" s="8" t="s">
        <v>528</v>
      </c>
      <c r="H46" s="8" t="s">
        <v>529</v>
      </c>
      <c r="I46" s="8" t="s">
        <v>530</v>
      </c>
      <c r="J46" s="9" t="s">
        <v>531</v>
      </c>
    </row>
    <row r="47" spans="2:10" ht="57.75" customHeight="1" x14ac:dyDescent="0.2">
      <c r="B47" s="10"/>
      <c r="C47" s="1126" t="s">
        <v>3</v>
      </c>
      <c r="D47" s="1126"/>
      <c r="E47" s="1127"/>
      <c r="F47" s="11">
        <v>13.51</v>
      </c>
      <c r="G47" s="12">
        <v>11.36</v>
      </c>
      <c r="H47" s="12">
        <v>13.39</v>
      </c>
      <c r="I47" s="12">
        <v>18.03</v>
      </c>
      <c r="J47" s="13">
        <v>14.97</v>
      </c>
    </row>
    <row r="48" spans="2:10" ht="57.75" customHeight="1" x14ac:dyDescent="0.2">
      <c r="B48" s="14"/>
      <c r="C48" s="1128" t="s">
        <v>4</v>
      </c>
      <c r="D48" s="1128"/>
      <c r="E48" s="1129"/>
      <c r="F48" s="15">
        <v>8.06</v>
      </c>
      <c r="G48" s="16">
        <v>6.75</v>
      </c>
      <c r="H48" s="16">
        <v>13.59</v>
      </c>
      <c r="I48" s="16">
        <v>7.37</v>
      </c>
      <c r="J48" s="17">
        <v>7.09</v>
      </c>
    </row>
    <row r="49" spans="2:10" ht="57.75" customHeight="1" thickBot="1" x14ac:dyDescent="0.25">
      <c r="B49" s="18"/>
      <c r="C49" s="1130" t="s">
        <v>5</v>
      </c>
      <c r="D49" s="1130"/>
      <c r="E49" s="1131"/>
      <c r="F49" s="19" t="s">
        <v>532</v>
      </c>
      <c r="G49" s="20" t="s">
        <v>533</v>
      </c>
      <c r="H49" s="20">
        <v>10.41</v>
      </c>
      <c r="I49" s="20" t="s">
        <v>534</v>
      </c>
      <c r="J49" s="21" t="s">
        <v>535</v>
      </c>
    </row>
    <row r="50" spans="2:10" ht="13" x14ac:dyDescent="0.2"/>
  </sheetData>
  <sheetProtection algorithmName="SHA-512" hashValue="LO6I2Ed1R0Xbd65rwTdWYXlfIvAZCkPye2bGoX90c8il3VLQ1sr7p2xVl1LX/+dISbq6dzps3DOTCtZi6Aw3OQ==" saltValue="NxKqLs+3J4Adu7BiJGJx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36" t="s">
        <v>536</v>
      </c>
      <c r="D34" s="1136"/>
      <c r="E34" s="1137"/>
      <c r="F34" s="32">
        <v>8.0399999999999991</v>
      </c>
      <c r="G34" s="33">
        <v>6.61</v>
      </c>
      <c r="H34" s="33">
        <v>13.36</v>
      </c>
      <c r="I34" s="33">
        <v>7.13</v>
      </c>
      <c r="J34" s="34">
        <v>7.09</v>
      </c>
      <c r="K34" s="22"/>
      <c r="L34" s="22"/>
      <c r="M34" s="22"/>
      <c r="N34" s="22"/>
      <c r="O34" s="22"/>
      <c r="P34" s="22"/>
    </row>
    <row r="35" spans="1:16" ht="39" customHeight="1" x14ac:dyDescent="0.2">
      <c r="A35" s="22"/>
      <c r="B35" s="35"/>
      <c r="C35" s="1132" t="s">
        <v>537</v>
      </c>
      <c r="D35" s="1132"/>
      <c r="E35" s="1133"/>
      <c r="F35" s="36">
        <v>1.94</v>
      </c>
      <c r="G35" s="37">
        <v>2.56</v>
      </c>
      <c r="H35" s="37">
        <v>1.96</v>
      </c>
      <c r="I35" s="37">
        <v>1.28</v>
      </c>
      <c r="J35" s="38">
        <v>2.31</v>
      </c>
      <c r="K35" s="22"/>
      <c r="L35" s="22"/>
      <c r="M35" s="22"/>
      <c r="N35" s="22"/>
      <c r="O35" s="22"/>
      <c r="P35" s="22"/>
    </row>
    <row r="36" spans="1:16" ht="39" customHeight="1" x14ac:dyDescent="0.2">
      <c r="A36" s="22"/>
      <c r="B36" s="35"/>
      <c r="C36" s="1132" t="s">
        <v>538</v>
      </c>
      <c r="D36" s="1132"/>
      <c r="E36" s="1133"/>
      <c r="F36" s="36">
        <v>0.85</v>
      </c>
      <c r="G36" s="37">
        <v>0.66</v>
      </c>
      <c r="H36" s="37">
        <v>1.31</v>
      </c>
      <c r="I36" s="37">
        <v>2.98</v>
      </c>
      <c r="J36" s="38">
        <v>2.15</v>
      </c>
      <c r="K36" s="22"/>
      <c r="L36" s="22"/>
      <c r="M36" s="22"/>
      <c r="N36" s="22"/>
      <c r="O36" s="22"/>
      <c r="P36" s="22"/>
    </row>
    <row r="37" spans="1:16" ht="39" customHeight="1" x14ac:dyDescent="0.2">
      <c r="A37" s="22"/>
      <c r="B37" s="35"/>
      <c r="C37" s="1132" t="s">
        <v>539</v>
      </c>
      <c r="D37" s="1132"/>
      <c r="E37" s="1133"/>
      <c r="F37" s="36">
        <v>2.2000000000000002</v>
      </c>
      <c r="G37" s="37">
        <v>2.96</v>
      </c>
      <c r="H37" s="37">
        <v>2.38</v>
      </c>
      <c r="I37" s="37">
        <v>0.82</v>
      </c>
      <c r="J37" s="38">
        <v>0.46</v>
      </c>
      <c r="K37" s="22"/>
      <c r="L37" s="22"/>
      <c r="M37" s="22"/>
      <c r="N37" s="22"/>
      <c r="O37" s="22"/>
      <c r="P37" s="22"/>
    </row>
    <row r="38" spans="1:16" ht="39" customHeight="1" x14ac:dyDescent="0.2">
      <c r="A38" s="22"/>
      <c r="B38" s="35"/>
      <c r="C38" s="1132" t="s">
        <v>540</v>
      </c>
      <c r="D38" s="1132"/>
      <c r="E38" s="1133"/>
      <c r="F38" s="36" t="s">
        <v>489</v>
      </c>
      <c r="G38" s="37" t="s">
        <v>489</v>
      </c>
      <c r="H38" s="37" t="s">
        <v>489</v>
      </c>
      <c r="I38" s="37" t="s">
        <v>489</v>
      </c>
      <c r="J38" s="38">
        <v>0.23</v>
      </c>
      <c r="K38" s="22"/>
      <c r="L38" s="22"/>
      <c r="M38" s="22"/>
      <c r="N38" s="22"/>
      <c r="O38" s="22"/>
      <c r="P38" s="22"/>
    </row>
    <row r="39" spans="1:16" ht="39" customHeight="1" x14ac:dyDescent="0.2">
      <c r="A39" s="22"/>
      <c r="B39" s="35"/>
      <c r="C39" s="1132" t="s">
        <v>541</v>
      </c>
      <c r="D39" s="1132"/>
      <c r="E39" s="1133"/>
      <c r="F39" s="36">
        <v>0.28999999999999998</v>
      </c>
      <c r="G39" s="37">
        <v>7.0000000000000007E-2</v>
      </c>
      <c r="H39" s="37">
        <v>0.13</v>
      </c>
      <c r="I39" s="37">
        <v>0.16</v>
      </c>
      <c r="J39" s="38">
        <v>0.08</v>
      </c>
      <c r="K39" s="22"/>
      <c r="L39" s="22"/>
      <c r="M39" s="22"/>
      <c r="N39" s="22"/>
      <c r="O39" s="22"/>
      <c r="P39" s="22"/>
    </row>
    <row r="40" spans="1:16" ht="39" customHeight="1" x14ac:dyDescent="0.2">
      <c r="A40" s="22"/>
      <c r="B40" s="35"/>
      <c r="C40" s="1132" t="s">
        <v>542</v>
      </c>
      <c r="D40" s="1132"/>
      <c r="E40" s="1133"/>
      <c r="F40" s="36">
        <v>0.05</v>
      </c>
      <c r="G40" s="37">
        <v>0.02</v>
      </c>
      <c r="H40" s="37">
        <v>7.0000000000000007E-2</v>
      </c>
      <c r="I40" s="37">
        <v>0.11</v>
      </c>
      <c r="J40" s="38">
        <v>0.08</v>
      </c>
      <c r="K40" s="22"/>
      <c r="L40" s="22"/>
      <c r="M40" s="22"/>
      <c r="N40" s="22"/>
      <c r="O40" s="22"/>
      <c r="P40" s="22"/>
    </row>
    <row r="41" spans="1:16" ht="39" customHeight="1" x14ac:dyDescent="0.2">
      <c r="A41" s="22"/>
      <c r="B41" s="35"/>
      <c r="C41" s="1132" t="s">
        <v>543</v>
      </c>
      <c r="D41" s="1132"/>
      <c r="E41" s="1133"/>
      <c r="F41" s="36">
        <v>0.09</v>
      </c>
      <c r="G41" s="37">
        <v>0.05</v>
      </c>
      <c r="H41" s="37">
        <v>0.02</v>
      </c>
      <c r="I41" s="37">
        <v>0.04</v>
      </c>
      <c r="J41" s="38">
        <v>0.04</v>
      </c>
      <c r="K41" s="22"/>
      <c r="L41" s="22"/>
      <c r="M41" s="22"/>
      <c r="N41" s="22"/>
      <c r="O41" s="22"/>
      <c r="P41" s="22"/>
    </row>
    <row r="42" spans="1:16" ht="39" customHeight="1" x14ac:dyDescent="0.2">
      <c r="A42" s="22"/>
      <c r="B42" s="39"/>
      <c r="C42" s="1132" t="s">
        <v>544</v>
      </c>
      <c r="D42" s="1132"/>
      <c r="E42" s="1133"/>
      <c r="F42" s="36" t="s">
        <v>489</v>
      </c>
      <c r="G42" s="37" t="s">
        <v>489</v>
      </c>
      <c r="H42" s="37" t="s">
        <v>489</v>
      </c>
      <c r="I42" s="37" t="s">
        <v>489</v>
      </c>
      <c r="J42" s="38" t="s">
        <v>489</v>
      </c>
      <c r="K42" s="22"/>
      <c r="L42" s="22"/>
      <c r="M42" s="22"/>
      <c r="N42" s="22"/>
      <c r="O42" s="22"/>
      <c r="P42" s="22"/>
    </row>
    <row r="43" spans="1:16" ht="39" customHeight="1" thickBot="1" x14ac:dyDescent="0.25">
      <c r="A43" s="22"/>
      <c r="B43" s="40"/>
      <c r="C43" s="1134" t="s">
        <v>545</v>
      </c>
      <c r="D43" s="1134"/>
      <c r="E43" s="1135"/>
      <c r="F43" s="41">
        <v>0.18</v>
      </c>
      <c r="G43" s="42">
        <v>0.25</v>
      </c>
      <c r="H43" s="42">
        <v>0.31</v>
      </c>
      <c r="I43" s="42">
        <v>0.36</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u0ftWBnsVJokWX1RR05DVYf1y/yekMuDlg1+tNl6r02gQ1zFFg1jcVWjGPUqkYG47MR8sF9fF8EKVZy5zSBK0A==" saltValue="UABmheqEX8dM9dtxQPmz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527</v>
      </c>
      <c r="L44" s="54" t="s">
        <v>528</v>
      </c>
      <c r="M44" s="54" t="s">
        <v>529</v>
      </c>
      <c r="N44" s="54" t="s">
        <v>530</v>
      </c>
      <c r="O44" s="55" t="s">
        <v>531</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326</v>
      </c>
      <c r="L45" s="58">
        <v>361</v>
      </c>
      <c r="M45" s="58">
        <v>385</v>
      </c>
      <c r="N45" s="58">
        <v>406</v>
      </c>
      <c r="O45" s="59">
        <v>423</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2">
      <c r="A48" s="46"/>
      <c r="B48" s="1163"/>
      <c r="C48" s="1164"/>
      <c r="D48" s="60"/>
      <c r="E48" s="1140" t="s">
        <v>13</v>
      </c>
      <c r="F48" s="1140"/>
      <c r="G48" s="1140"/>
      <c r="H48" s="1140"/>
      <c r="I48" s="1140"/>
      <c r="J48" s="1141"/>
      <c r="K48" s="61">
        <v>91</v>
      </c>
      <c r="L48" s="62">
        <v>95</v>
      </c>
      <c r="M48" s="62">
        <v>98</v>
      </c>
      <c r="N48" s="62">
        <v>98</v>
      </c>
      <c r="O48" s="63">
        <v>119</v>
      </c>
      <c r="P48" s="46"/>
      <c r="Q48" s="46"/>
      <c r="R48" s="46"/>
      <c r="S48" s="46"/>
      <c r="T48" s="46"/>
      <c r="U48" s="46"/>
    </row>
    <row r="49" spans="1:21" ht="30.75" customHeight="1" x14ac:dyDescent="0.2">
      <c r="A49" s="46"/>
      <c r="B49" s="1163"/>
      <c r="C49" s="1164"/>
      <c r="D49" s="60"/>
      <c r="E49" s="1140" t="s">
        <v>14</v>
      </c>
      <c r="F49" s="1140"/>
      <c r="G49" s="1140"/>
      <c r="H49" s="1140"/>
      <c r="I49" s="1140"/>
      <c r="J49" s="1141"/>
      <c r="K49" s="61">
        <v>83</v>
      </c>
      <c r="L49" s="62">
        <v>105</v>
      </c>
      <c r="M49" s="62">
        <v>105</v>
      </c>
      <c r="N49" s="62">
        <v>95</v>
      </c>
      <c r="O49" s="63">
        <v>93</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489</v>
      </c>
      <c r="L50" s="62" t="s">
        <v>489</v>
      </c>
      <c r="M50" s="62" t="s">
        <v>489</v>
      </c>
      <c r="N50" s="62" t="s">
        <v>489</v>
      </c>
      <c r="O50" s="63" t="s">
        <v>489</v>
      </c>
      <c r="P50" s="46"/>
      <c r="Q50" s="46"/>
      <c r="R50" s="46"/>
      <c r="S50" s="46"/>
      <c r="T50" s="46"/>
      <c r="U50" s="46"/>
    </row>
    <row r="51" spans="1:21" ht="30.75" customHeight="1" x14ac:dyDescent="0.2">
      <c r="A51" s="46"/>
      <c r="B51" s="1165"/>
      <c r="C51" s="1166"/>
      <c r="D51" s="64"/>
      <c r="E51" s="1140" t="s">
        <v>16</v>
      </c>
      <c r="F51" s="1140"/>
      <c r="G51" s="1140"/>
      <c r="H51" s="1140"/>
      <c r="I51" s="1140"/>
      <c r="J51" s="1141"/>
      <c r="K51" s="61">
        <v>0</v>
      </c>
      <c r="L51" s="62">
        <v>0</v>
      </c>
      <c r="M51" s="62" t="s">
        <v>489</v>
      </c>
      <c r="N51" s="62" t="s">
        <v>489</v>
      </c>
      <c r="O51" s="63" t="s">
        <v>489</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284</v>
      </c>
      <c r="L52" s="62">
        <v>311</v>
      </c>
      <c r="M52" s="62">
        <v>324</v>
      </c>
      <c r="N52" s="62">
        <v>327</v>
      </c>
      <c r="O52" s="63">
        <v>333</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216</v>
      </c>
      <c r="L53" s="67">
        <v>250</v>
      </c>
      <c r="M53" s="67">
        <v>264</v>
      </c>
      <c r="N53" s="67">
        <v>272</v>
      </c>
      <c r="O53" s="68">
        <v>302</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546</v>
      </c>
      <c r="L57" s="79" t="s">
        <v>547</v>
      </c>
      <c r="M57" s="79" t="s">
        <v>548</v>
      </c>
      <c r="N57" s="79" t="s">
        <v>549</v>
      </c>
      <c r="O57" s="80" t="s">
        <v>550</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85JdK7pX7fBjG3LJILtkOvRbzqXBWvA5Z1NWxFu5MhTnbQas5wqrtBLUSkpqUL0cjDoakwDDItyKavBPSzJYw==" saltValue="OIrIM42EJweP6U41Akcy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527</v>
      </c>
      <c r="J40" s="101" t="s">
        <v>528</v>
      </c>
      <c r="K40" s="101" t="s">
        <v>529</v>
      </c>
      <c r="L40" s="101" t="s">
        <v>530</v>
      </c>
      <c r="M40" s="102" t="s">
        <v>531</v>
      </c>
    </row>
    <row r="41" spans="2:13" ht="27.75" customHeight="1" x14ac:dyDescent="0.2">
      <c r="B41" s="1181" t="s">
        <v>30</v>
      </c>
      <c r="C41" s="1182"/>
      <c r="D41" s="103"/>
      <c r="E41" s="1183" t="s">
        <v>31</v>
      </c>
      <c r="F41" s="1183"/>
      <c r="G41" s="1183"/>
      <c r="H41" s="1184"/>
      <c r="I41" s="342">
        <v>3481</v>
      </c>
      <c r="J41" s="343">
        <v>3500</v>
      </c>
      <c r="K41" s="343">
        <v>3464</v>
      </c>
      <c r="L41" s="343">
        <v>3263</v>
      </c>
      <c r="M41" s="344">
        <v>2992</v>
      </c>
    </row>
    <row r="42" spans="2:13" ht="27.75" customHeight="1" x14ac:dyDescent="0.2">
      <c r="B42" s="1171"/>
      <c r="C42" s="1172"/>
      <c r="D42" s="104"/>
      <c r="E42" s="1175" t="s">
        <v>32</v>
      </c>
      <c r="F42" s="1175"/>
      <c r="G42" s="1175"/>
      <c r="H42" s="1176"/>
      <c r="I42" s="345" t="s">
        <v>489</v>
      </c>
      <c r="J42" s="346" t="s">
        <v>489</v>
      </c>
      <c r="K42" s="346" t="s">
        <v>489</v>
      </c>
      <c r="L42" s="346" t="s">
        <v>489</v>
      </c>
      <c r="M42" s="347" t="s">
        <v>489</v>
      </c>
    </row>
    <row r="43" spans="2:13" ht="27.75" customHeight="1" x14ac:dyDescent="0.2">
      <c r="B43" s="1171"/>
      <c r="C43" s="1172"/>
      <c r="D43" s="104"/>
      <c r="E43" s="1175" t="s">
        <v>33</v>
      </c>
      <c r="F43" s="1175"/>
      <c r="G43" s="1175"/>
      <c r="H43" s="1176"/>
      <c r="I43" s="345">
        <v>1743</v>
      </c>
      <c r="J43" s="346">
        <v>1654</v>
      </c>
      <c r="K43" s="346">
        <v>1648</v>
      </c>
      <c r="L43" s="346">
        <v>1498</v>
      </c>
      <c r="M43" s="347">
        <v>1679</v>
      </c>
    </row>
    <row r="44" spans="2:13" ht="27.75" customHeight="1" x14ac:dyDescent="0.2">
      <c r="B44" s="1171"/>
      <c r="C44" s="1172"/>
      <c r="D44" s="104"/>
      <c r="E44" s="1175" t="s">
        <v>34</v>
      </c>
      <c r="F44" s="1175"/>
      <c r="G44" s="1175"/>
      <c r="H44" s="1176"/>
      <c r="I44" s="345">
        <v>990</v>
      </c>
      <c r="J44" s="346">
        <v>890</v>
      </c>
      <c r="K44" s="346">
        <v>790</v>
      </c>
      <c r="L44" s="346">
        <v>690</v>
      </c>
      <c r="M44" s="347">
        <v>590</v>
      </c>
    </row>
    <row r="45" spans="2:13" ht="27.75" customHeight="1" x14ac:dyDescent="0.2">
      <c r="B45" s="1171"/>
      <c r="C45" s="1172"/>
      <c r="D45" s="104"/>
      <c r="E45" s="1175" t="s">
        <v>35</v>
      </c>
      <c r="F45" s="1175"/>
      <c r="G45" s="1175"/>
      <c r="H45" s="1176"/>
      <c r="I45" s="345">
        <v>827</v>
      </c>
      <c r="J45" s="346">
        <v>861</v>
      </c>
      <c r="K45" s="346">
        <v>731</v>
      </c>
      <c r="L45" s="346">
        <v>720</v>
      </c>
      <c r="M45" s="347">
        <v>698</v>
      </c>
    </row>
    <row r="46" spans="2:13" ht="27.75" customHeight="1" x14ac:dyDescent="0.2">
      <c r="B46" s="1171"/>
      <c r="C46" s="1172"/>
      <c r="D46" s="105"/>
      <c r="E46" s="1175" t="s">
        <v>36</v>
      </c>
      <c r="F46" s="1175"/>
      <c r="G46" s="1175"/>
      <c r="H46" s="1176"/>
      <c r="I46" s="345" t="s">
        <v>489</v>
      </c>
      <c r="J46" s="346" t="s">
        <v>489</v>
      </c>
      <c r="K46" s="346" t="s">
        <v>489</v>
      </c>
      <c r="L46" s="346" t="s">
        <v>489</v>
      </c>
      <c r="M46" s="347" t="s">
        <v>489</v>
      </c>
    </row>
    <row r="47" spans="2:13" ht="27.75" customHeight="1" x14ac:dyDescent="0.2">
      <c r="B47" s="1171"/>
      <c r="C47" s="1172"/>
      <c r="D47" s="106"/>
      <c r="E47" s="1185" t="s">
        <v>37</v>
      </c>
      <c r="F47" s="1186"/>
      <c r="G47" s="1186"/>
      <c r="H47" s="1187"/>
      <c r="I47" s="345" t="s">
        <v>489</v>
      </c>
      <c r="J47" s="346" t="s">
        <v>489</v>
      </c>
      <c r="K47" s="346" t="s">
        <v>489</v>
      </c>
      <c r="L47" s="346" t="s">
        <v>489</v>
      </c>
      <c r="M47" s="347" t="s">
        <v>489</v>
      </c>
    </row>
    <row r="48" spans="2:13" ht="27.75" customHeight="1" x14ac:dyDescent="0.2">
      <c r="B48" s="1171"/>
      <c r="C48" s="1172"/>
      <c r="D48" s="104"/>
      <c r="E48" s="1175" t="s">
        <v>38</v>
      </c>
      <c r="F48" s="1175"/>
      <c r="G48" s="1175"/>
      <c r="H48" s="1176"/>
      <c r="I48" s="345" t="s">
        <v>489</v>
      </c>
      <c r="J48" s="346" t="s">
        <v>489</v>
      </c>
      <c r="K48" s="346" t="s">
        <v>489</v>
      </c>
      <c r="L48" s="346" t="s">
        <v>489</v>
      </c>
      <c r="M48" s="347" t="s">
        <v>489</v>
      </c>
    </row>
    <row r="49" spans="2:13" ht="27.75" customHeight="1" x14ac:dyDescent="0.2">
      <c r="B49" s="1173"/>
      <c r="C49" s="1174"/>
      <c r="D49" s="104"/>
      <c r="E49" s="1175" t="s">
        <v>39</v>
      </c>
      <c r="F49" s="1175"/>
      <c r="G49" s="1175"/>
      <c r="H49" s="1176"/>
      <c r="I49" s="345" t="s">
        <v>489</v>
      </c>
      <c r="J49" s="346" t="s">
        <v>489</v>
      </c>
      <c r="K49" s="346" t="s">
        <v>489</v>
      </c>
      <c r="L49" s="346" t="s">
        <v>489</v>
      </c>
      <c r="M49" s="347" t="s">
        <v>489</v>
      </c>
    </row>
    <row r="50" spans="2:13" ht="27.75" customHeight="1" x14ac:dyDescent="0.2">
      <c r="B50" s="1169" t="s">
        <v>40</v>
      </c>
      <c r="C50" s="1170"/>
      <c r="D50" s="107"/>
      <c r="E50" s="1175" t="s">
        <v>41</v>
      </c>
      <c r="F50" s="1175"/>
      <c r="G50" s="1175"/>
      <c r="H50" s="1176"/>
      <c r="I50" s="345">
        <v>556</v>
      </c>
      <c r="J50" s="346">
        <v>512</v>
      </c>
      <c r="K50" s="346">
        <v>751</v>
      </c>
      <c r="L50" s="346">
        <v>1006</v>
      </c>
      <c r="M50" s="347">
        <v>1038</v>
      </c>
    </row>
    <row r="51" spans="2:13" ht="27.75" customHeight="1" x14ac:dyDescent="0.2">
      <c r="B51" s="1171"/>
      <c r="C51" s="1172"/>
      <c r="D51" s="104"/>
      <c r="E51" s="1175" t="s">
        <v>42</v>
      </c>
      <c r="F51" s="1175"/>
      <c r="G51" s="1175"/>
      <c r="H51" s="1176"/>
      <c r="I51" s="345">
        <v>47</v>
      </c>
      <c r="J51" s="346">
        <v>40</v>
      </c>
      <c r="K51" s="346">
        <v>35</v>
      </c>
      <c r="L51" s="346">
        <v>31</v>
      </c>
      <c r="M51" s="347">
        <v>30</v>
      </c>
    </row>
    <row r="52" spans="2:13" ht="27.75" customHeight="1" x14ac:dyDescent="0.2">
      <c r="B52" s="1173"/>
      <c r="C52" s="1174"/>
      <c r="D52" s="104"/>
      <c r="E52" s="1175" t="s">
        <v>43</v>
      </c>
      <c r="F52" s="1175"/>
      <c r="G52" s="1175"/>
      <c r="H52" s="1176"/>
      <c r="I52" s="345">
        <v>3592</v>
      </c>
      <c r="J52" s="346">
        <v>3574</v>
      </c>
      <c r="K52" s="346">
        <v>3533</v>
      </c>
      <c r="L52" s="346">
        <v>3343</v>
      </c>
      <c r="M52" s="347">
        <v>3190</v>
      </c>
    </row>
    <row r="53" spans="2:13" ht="27.75" customHeight="1" thickBot="1" x14ac:dyDescent="0.25">
      <c r="B53" s="1177" t="s">
        <v>19</v>
      </c>
      <c r="C53" s="1178"/>
      <c r="D53" s="108"/>
      <c r="E53" s="1179" t="s">
        <v>44</v>
      </c>
      <c r="F53" s="1179"/>
      <c r="G53" s="1179"/>
      <c r="H53" s="1180"/>
      <c r="I53" s="348">
        <v>2846</v>
      </c>
      <c r="J53" s="349">
        <v>2779</v>
      </c>
      <c r="K53" s="349">
        <v>2314</v>
      </c>
      <c r="L53" s="349">
        <v>1791</v>
      </c>
      <c r="M53" s="350">
        <v>1700</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dtl9tON/a7w85+87/hIAi3Xe6qqxH5Dfb4f307xIA2Zv0xNj2Y9gwUFJ6CF75tWAH/7xdMce/W9AY+WK375rVA==" saltValue="tYdIHE6rYqx1ntr5S+gv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529</v>
      </c>
      <c r="G54" s="117" t="s">
        <v>530</v>
      </c>
      <c r="H54" s="118" t="s">
        <v>531</v>
      </c>
    </row>
    <row r="55" spans="2:8" ht="52.5" customHeight="1" x14ac:dyDescent="0.2">
      <c r="B55" s="119"/>
      <c r="C55" s="1196" t="s">
        <v>46</v>
      </c>
      <c r="D55" s="1196"/>
      <c r="E55" s="1197"/>
      <c r="F55" s="120">
        <v>335</v>
      </c>
      <c r="G55" s="120">
        <v>445</v>
      </c>
      <c r="H55" s="121">
        <v>375</v>
      </c>
    </row>
    <row r="56" spans="2:8" ht="52.5" customHeight="1" x14ac:dyDescent="0.2">
      <c r="B56" s="122"/>
      <c r="C56" s="1198" t="s">
        <v>47</v>
      </c>
      <c r="D56" s="1198"/>
      <c r="E56" s="1199"/>
      <c r="F56" s="123">
        <v>0</v>
      </c>
      <c r="G56" s="123">
        <v>0</v>
      </c>
      <c r="H56" s="124">
        <v>13</v>
      </c>
    </row>
    <row r="57" spans="2:8" ht="53.25" customHeight="1" x14ac:dyDescent="0.2">
      <c r="B57" s="122"/>
      <c r="C57" s="1200" t="s">
        <v>48</v>
      </c>
      <c r="D57" s="1200"/>
      <c r="E57" s="1201"/>
      <c r="F57" s="125">
        <v>215</v>
      </c>
      <c r="G57" s="125">
        <v>315</v>
      </c>
      <c r="H57" s="126">
        <v>418</v>
      </c>
    </row>
    <row r="58" spans="2:8" ht="45.75" customHeight="1" x14ac:dyDescent="0.2">
      <c r="B58" s="127"/>
      <c r="C58" s="1188" t="s">
        <v>556</v>
      </c>
      <c r="D58" s="1189"/>
      <c r="E58" s="1190"/>
      <c r="F58" s="128">
        <v>40</v>
      </c>
      <c r="G58" s="128">
        <v>100</v>
      </c>
      <c r="H58" s="129">
        <v>200</v>
      </c>
    </row>
    <row r="59" spans="2:8" ht="45.75" customHeight="1" x14ac:dyDescent="0.2">
      <c r="B59" s="127"/>
      <c r="C59" s="1188" t="s">
        <v>557</v>
      </c>
      <c r="D59" s="1189"/>
      <c r="E59" s="1190"/>
      <c r="F59" s="128">
        <v>48</v>
      </c>
      <c r="G59" s="128">
        <v>100</v>
      </c>
      <c r="H59" s="129">
        <v>100</v>
      </c>
    </row>
    <row r="60" spans="2:8" ht="45.75" customHeight="1" x14ac:dyDescent="0.2">
      <c r="B60" s="127"/>
      <c r="C60" s="1188" t="s">
        <v>558</v>
      </c>
      <c r="D60" s="1189"/>
      <c r="E60" s="1190"/>
      <c r="F60" s="128">
        <v>49</v>
      </c>
      <c r="G60" s="128">
        <v>47</v>
      </c>
      <c r="H60" s="129">
        <v>50</v>
      </c>
    </row>
    <row r="61" spans="2:8" ht="45.75" customHeight="1" x14ac:dyDescent="0.2">
      <c r="B61" s="127"/>
      <c r="C61" s="1188" t="s">
        <v>559</v>
      </c>
      <c r="D61" s="1189"/>
      <c r="E61" s="1190"/>
      <c r="F61" s="128">
        <v>22</v>
      </c>
      <c r="G61" s="128">
        <v>23</v>
      </c>
      <c r="H61" s="129">
        <v>23</v>
      </c>
    </row>
    <row r="62" spans="2:8" ht="45.75" customHeight="1" thickBot="1" x14ac:dyDescent="0.25">
      <c r="B62" s="130"/>
      <c r="C62" s="1191" t="s">
        <v>560</v>
      </c>
      <c r="D62" s="1192"/>
      <c r="E62" s="1193"/>
      <c r="F62" s="131">
        <v>12</v>
      </c>
      <c r="G62" s="131">
        <v>12</v>
      </c>
      <c r="H62" s="132">
        <v>12</v>
      </c>
    </row>
    <row r="63" spans="2:8" ht="52.5" customHeight="1" thickBot="1" x14ac:dyDescent="0.25">
      <c r="B63" s="133"/>
      <c r="C63" s="1194" t="s">
        <v>49</v>
      </c>
      <c r="D63" s="1194"/>
      <c r="E63" s="1195"/>
      <c r="F63" s="134">
        <v>550</v>
      </c>
      <c r="G63" s="134">
        <v>760</v>
      </c>
      <c r="H63" s="135">
        <v>806</v>
      </c>
    </row>
    <row r="64" spans="2:8" ht="13" x14ac:dyDescent="0.2"/>
  </sheetData>
  <sheetProtection algorithmName="SHA-512" hashValue="hZabRbS1CSE+9S1xHKnZfj5Iy8dL4wwQWEj5rag6uIpYRQLJTW+TuuMDP5jriSV1Di2p+qfeJLC016wSD6bIlg==" saltValue="4jfgMRz9hWUmbPBg19qM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526</v>
      </c>
      <c r="G2" s="149"/>
      <c r="H2" s="150"/>
    </row>
    <row r="3" spans="1:8" x14ac:dyDescent="0.2">
      <c r="A3" s="146" t="s">
        <v>519</v>
      </c>
      <c r="B3" s="151"/>
      <c r="C3" s="152"/>
      <c r="D3" s="153">
        <v>97977</v>
      </c>
      <c r="E3" s="154"/>
      <c r="F3" s="155">
        <v>145139</v>
      </c>
      <c r="G3" s="156"/>
      <c r="H3" s="157"/>
    </row>
    <row r="4" spans="1:8" x14ac:dyDescent="0.2">
      <c r="A4" s="158"/>
      <c r="B4" s="159"/>
      <c r="C4" s="160"/>
      <c r="D4" s="161">
        <v>92151</v>
      </c>
      <c r="E4" s="162"/>
      <c r="F4" s="163">
        <v>83762</v>
      </c>
      <c r="G4" s="164"/>
      <c r="H4" s="165"/>
    </row>
    <row r="5" spans="1:8" x14ac:dyDescent="0.2">
      <c r="A5" s="146" t="s">
        <v>521</v>
      </c>
      <c r="B5" s="151"/>
      <c r="C5" s="152"/>
      <c r="D5" s="153">
        <v>59693</v>
      </c>
      <c r="E5" s="154"/>
      <c r="F5" s="155">
        <v>125391</v>
      </c>
      <c r="G5" s="156"/>
      <c r="H5" s="157"/>
    </row>
    <row r="6" spans="1:8" x14ac:dyDescent="0.2">
      <c r="A6" s="158"/>
      <c r="B6" s="159"/>
      <c r="C6" s="160"/>
      <c r="D6" s="161">
        <v>50475</v>
      </c>
      <c r="E6" s="162"/>
      <c r="F6" s="163">
        <v>68516</v>
      </c>
      <c r="G6" s="164"/>
      <c r="H6" s="165"/>
    </row>
    <row r="7" spans="1:8" x14ac:dyDescent="0.2">
      <c r="A7" s="146" t="s">
        <v>522</v>
      </c>
      <c r="B7" s="151"/>
      <c r="C7" s="152"/>
      <c r="D7" s="153">
        <v>22515</v>
      </c>
      <c r="E7" s="154"/>
      <c r="F7" s="155">
        <v>138402</v>
      </c>
      <c r="G7" s="156"/>
      <c r="H7" s="157"/>
    </row>
    <row r="8" spans="1:8" x14ac:dyDescent="0.2">
      <c r="A8" s="158"/>
      <c r="B8" s="159"/>
      <c r="C8" s="160"/>
      <c r="D8" s="161">
        <v>17580</v>
      </c>
      <c r="E8" s="162"/>
      <c r="F8" s="163">
        <v>70652</v>
      </c>
      <c r="G8" s="164"/>
      <c r="H8" s="165"/>
    </row>
    <row r="9" spans="1:8" x14ac:dyDescent="0.2">
      <c r="A9" s="146" t="s">
        <v>523</v>
      </c>
      <c r="B9" s="151"/>
      <c r="C9" s="152"/>
      <c r="D9" s="153">
        <v>27508</v>
      </c>
      <c r="E9" s="154"/>
      <c r="F9" s="155">
        <v>146367</v>
      </c>
      <c r="G9" s="156"/>
      <c r="H9" s="157"/>
    </row>
    <row r="10" spans="1:8" x14ac:dyDescent="0.2">
      <c r="A10" s="158"/>
      <c r="B10" s="159"/>
      <c r="C10" s="160"/>
      <c r="D10" s="161">
        <v>13475</v>
      </c>
      <c r="E10" s="162"/>
      <c r="F10" s="163">
        <v>79441</v>
      </c>
      <c r="G10" s="164"/>
      <c r="H10" s="165"/>
    </row>
    <row r="11" spans="1:8" x14ac:dyDescent="0.2">
      <c r="A11" s="146" t="s">
        <v>524</v>
      </c>
      <c r="B11" s="151"/>
      <c r="C11" s="152"/>
      <c r="D11" s="153">
        <v>10146</v>
      </c>
      <c r="E11" s="154"/>
      <c r="F11" s="155">
        <v>165181</v>
      </c>
      <c r="G11" s="156"/>
      <c r="H11" s="157"/>
    </row>
    <row r="12" spans="1:8" x14ac:dyDescent="0.2">
      <c r="A12" s="158"/>
      <c r="B12" s="159"/>
      <c r="C12" s="166"/>
      <c r="D12" s="161">
        <v>6555</v>
      </c>
      <c r="E12" s="162"/>
      <c r="F12" s="163">
        <v>82246</v>
      </c>
      <c r="G12" s="164"/>
      <c r="H12" s="165"/>
    </row>
    <row r="13" spans="1:8" x14ac:dyDescent="0.2">
      <c r="A13" s="146"/>
      <c r="B13" s="151"/>
      <c r="C13" s="152"/>
      <c r="D13" s="153">
        <v>43568</v>
      </c>
      <c r="E13" s="154"/>
      <c r="F13" s="155">
        <v>144096</v>
      </c>
      <c r="G13" s="167"/>
      <c r="H13" s="157"/>
    </row>
    <row r="14" spans="1:8" x14ac:dyDescent="0.2">
      <c r="A14" s="158"/>
      <c r="B14" s="159"/>
      <c r="C14" s="160"/>
      <c r="D14" s="161">
        <v>36047</v>
      </c>
      <c r="E14" s="162"/>
      <c r="F14" s="163">
        <v>76923</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8.06</v>
      </c>
      <c r="C19" s="168">
        <f>ROUND(VALUE(SUBSTITUTE(実質収支比率等に係る経年分析!G$48,"▲","-")),2)</f>
        <v>6.75</v>
      </c>
      <c r="D19" s="168">
        <f>ROUND(VALUE(SUBSTITUTE(実質収支比率等に係る経年分析!H$48,"▲","-")),2)</f>
        <v>13.59</v>
      </c>
      <c r="E19" s="168">
        <f>ROUND(VALUE(SUBSTITUTE(実質収支比率等に係る経年分析!I$48,"▲","-")),2)</f>
        <v>7.37</v>
      </c>
      <c r="F19" s="168">
        <f>ROUND(VALUE(SUBSTITUTE(実質収支比率等に係る経年分析!J$48,"▲","-")),2)</f>
        <v>7.09</v>
      </c>
    </row>
    <row r="20" spans="1:11" x14ac:dyDescent="0.2">
      <c r="A20" s="168" t="s">
        <v>53</v>
      </c>
      <c r="B20" s="168">
        <f>ROUND(VALUE(SUBSTITUTE(実質収支比率等に係る経年分析!F$47,"▲","-")),2)</f>
        <v>13.51</v>
      </c>
      <c r="C20" s="168">
        <f>ROUND(VALUE(SUBSTITUTE(実質収支比率等に係る経年分析!G$47,"▲","-")),2)</f>
        <v>11.36</v>
      </c>
      <c r="D20" s="168">
        <f>ROUND(VALUE(SUBSTITUTE(実質収支比率等に係る経年分析!H$47,"▲","-")),2)</f>
        <v>13.39</v>
      </c>
      <c r="E20" s="168">
        <f>ROUND(VALUE(SUBSTITUTE(実質収支比率等に係る経年分析!I$47,"▲","-")),2)</f>
        <v>18.03</v>
      </c>
      <c r="F20" s="168">
        <f>ROUND(VALUE(SUBSTITUTE(実質収支比率等に係る経年分析!J$47,"▲","-")),2)</f>
        <v>14.97</v>
      </c>
    </row>
    <row r="21" spans="1:11" x14ac:dyDescent="0.2">
      <c r="A21" s="168" t="s">
        <v>54</v>
      </c>
      <c r="B21" s="168">
        <f>IF(ISNUMBER(VALUE(SUBSTITUTE(実質収支比率等に係る経年分析!F$49,"▲","-"))),ROUND(VALUE(SUBSTITUTE(実質収支比率等に係る経年分析!F$49,"▲","-")),2),NA())</f>
        <v>-4.8</v>
      </c>
      <c r="C21" s="168">
        <f>IF(ISNUMBER(VALUE(SUBSTITUTE(実質収支比率等に係る経年分析!G$49,"▲","-"))),ROUND(VALUE(SUBSTITUTE(実質収支比率等に係る経年分析!G$49,"▲","-")),2),NA())</f>
        <v>-2.13</v>
      </c>
      <c r="D21" s="168">
        <f>IF(ISNUMBER(VALUE(SUBSTITUTE(実質収支比率等に係る経年分析!H$49,"▲","-"))),ROUND(VALUE(SUBSTITUTE(実質収支比率等に係る経年分析!H$49,"▲","-")),2),NA())</f>
        <v>10.41</v>
      </c>
      <c r="E21" s="168">
        <f>IF(ISNUMBER(VALUE(SUBSTITUTE(実質収支比率等に係る経年分析!I$49,"▲","-"))),ROUND(VALUE(SUBSTITUTE(実質収支比率等に係る経年分析!I$49,"▲","-")),2),NA())</f>
        <v>-1.94</v>
      </c>
      <c r="F21" s="168">
        <f>IF(ISNUMBER(VALUE(SUBSTITUTE(実質収支比率等に係る経年分析!J$49,"▲","-"))),ROUND(VALUE(SUBSTITUTE(実質収支比率等に係る経年分析!J$49,"▲","-")),2),NA())</f>
        <v>-2.97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0.25</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0.31</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0.36</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国民健康保険事業特別会計（施設勘定）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0.09</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0.05</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0.04</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0.04</v>
      </c>
    </row>
    <row r="30" spans="1:11" x14ac:dyDescent="0.2">
      <c r="A30" s="169" t="str">
        <f>IF(連結実質赤字比率に係る赤字・黒字の構成分析!C$40="",NA(),連結実質赤字比率に係る赤字・黒字の構成分析!C$40)</f>
        <v>介護保険事業特別会計（介護サービス事業勘定）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0.08</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0.28999999999999998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7.0000000000000007E-2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0.08</v>
      </c>
    </row>
    <row r="32" spans="1:11" x14ac:dyDescent="0.2">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0.23</v>
      </c>
    </row>
    <row r="33" spans="1:16" x14ac:dyDescent="0.2">
      <c r="A33" s="169" t="str">
        <f>IF(連結実質赤字比率に係る赤字・黒字の構成分析!C$37="",NA(),連結実質赤字比率に係る赤字・黒字の構成分析!C$37)</f>
        <v>国民健康保険事業特別会計（事業勘定）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2.2000000000000002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2.96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2.38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0.46</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0.85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0.66</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2.98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2.15</v>
      </c>
    </row>
    <row r="35" spans="1:16" x14ac:dyDescent="0.2">
      <c r="A35" s="169" t="str">
        <f>IF(連結実質赤字比率に係る赤字・黒字の構成分析!C$35="",NA(),連結実質赤字比率に係る赤字・黒字の構成分析!C$35)</f>
        <v>介護保険事業特別会計（保険事業勘定）</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1.94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2.56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1.96</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2.31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8.0399999999999991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6.61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13.36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7.13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7.09</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284</v>
      </c>
      <c r="E42" s="170"/>
      <c r="F42" s="170"/>
      <c r="G42" s="170">
        <f>'実質公債費比率（分子）の構造'!L$52</f>
        <v>311</v>
      </c>
      <c r="H42" s="170"/>
      <c r="I42" s="170"/>
      <c r="J42" s="170">
        <f>'実質公債費比率（分子）の構造'!M$52</f>
        <v>324</v>
      </c>
      <c r="K42" s="170"/>
      <c r="L42" s="170"/>
      <c r="M42" s="170">
        <f>'実質公債費比率（分子）の構造'!N$52</f>
        <v>327</v>
      </c>
      <c r="N42" s="170"/>
      <c r="O42" s="170"/>
      <c r="P42" s="170">
        <f>'実質公債費比率（分子）の構造'!O$52</f>
        <v>333</v>
      </c>
    </row>
    <row r="43" spans="1:16" x14ac:dyDescent="0.2">
      <c r="A43" s="170" t="s">
        <v>16</v>
      </c>
      <c r="B43" s="170">
        <f>'実質公債費比率（分子）の構造'!K$51</f>
        <v>0</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83</v>
      </c>
      <c r="C45" s="170"/>
      <c r="D45" s="170"/>
      <c r="E45" s="170">
        <f>'実質公債費比率（分子）の構造'!L$49</f>
        <v>105</v>
      </c>
      <c r="F45" s="170"/>
      <c r="G45" s="170"/>
      <c r="H45" s="170">
        <f>'実質公債費比率（分子）の構造'!M$49</f>
        <v>105</v>
      </c>
      <c r="I45" s="170"/>
      <c r="J45" s="170"/>
      <c r="K45" s="170">
        <f>'実質公債費比率（分子）の構造'!N$49</f>
        <v>95</v>
      </c>
      <c r="L45" s="170"/>
      <c r="M45" s="170"/>
      <c r="N45" s="170">
        <f>'実質公債費比率（分子）の構造'!O$49</f>
        <v>93</v>
      </c>
      <c r="O45" s="170"/>
      <c r="P45" s="170"/>
    </row>
    <row r="46" spans="1:16" x14ac:dyDescent="0.2">
      <c r="A46" s="170" t="s">
        <v>64</v>
      </c>
      <c r="B46" s="170">
        <f>'実質公債費比率（分子）の構造'!K$48</f>
        <v>91</v>
      </c>
      <c r="C46" s="170"/>
      <c r="D46" s="170"/>
      <c r="E46" s="170">
        <f>'実質公債費比率（分子）の構造'!L$48</f>
        <v>95</v>
      </c>
      <c r="F46" s="170"/>
      <c r="G46" s="170"/>
      <c r="H46" s="170">
        <f>'実質公債費比率（分子）の構造'!M$48</f>
        <v>98</v>
      </c>
      <c r="I46" s="170"/>
      <c r="J46" s="170"/>
      <c r="K46" s="170">
        <f>'実質公債費比率（分子）の構造'!N$48</f>
        <v>98</v>
      </c>
      <c r="L46" s="170"/>
      <c r="M46" s="170"/>
      <c r="N46" s="170">
        <f>'実質公債費比率（分子）の構造'!O$48</f>
        <v>119</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326</v>
      </c>
      <c r="C49" s="170"/>
      <c r="D49" s="170"/>
      <c r="E49" s="170">
        <f>'実質公債費比率（分子）の構造'!L$45</f>
        <v>361</v>
      </c>
      <c r="F49" s="170"/>
      <c r="G49" s="170"/>
      <c r="H49" s="170">
        <f>'実質公債費比率（分子）の構造'!M$45</f>
        <v>385</v>
      </c>
      <c r="I49" s="170"/>
      <c r="J49" s="170"/>
      <c r="K49" s="170">
        <f>'実質公債費比率（分子）の構造'!N$45</f>
        <v>406</v>
      </c>
      <c r="L49" s="170"/>
      <c r="M49" s="170"/>
      <c r="N49" s="170">
        <f>'実質公債費比率（分子）の構造'!O$45</f>
        <v>423</v>
      </c>
      <c r="O49" s="170"/>
      <c r="P49" s="170"/>
    </row>
    <row r="50" spans="1:16" x14ac:dyDescent="0.2">
      <c r="A50" s="170" t="s">
        <v>67</v>
      </c>
      <c r="B50" s="170" t="e">
        <f>NA()</f>
        <v>#N/A</v>
      </c>
      <c r="C50" s="170">
        <f>IF(ISNUMBER('実質公債費比率（分子）の構造'!K$53),'実質公債費比率（分子）の構造'!K$53,NA())</f>
        <v>216</v>
      </c>
      <c r="D50" s="170" t="e">
        <f>NA()</f>
        <v>#N/A</v>
      </c>
      <c r="E50" s="170" t="e">
        <f>NA()</f>
        <v>#N/A</v>
      </c>
      <c r="F50" s="170">
        <f>IF(ISNUMBER('実質公債費比率（分子）の構造'!L$53),'実質公債費比率（分子）の構造'!L$53,NA())</f>
        <v>250</v>
      </c>
      <c r="G50" s="170" t="e">
        <f>NA()</f>
        <v>#N/A</v>
      </c>
      <c r="H50" s="170" t="e">
        <f>NA()</f>
        <v>#N/A</v>
      </c>
      <c r="I50" s="170">
        <f>IF(ISNUMBER('実質公債費比率（分子）の構造'!M$53),'実質公債費比率（分子）の構造'!M$53,NA())</f>
        <v>264</v>
      </c>
      <c r="J50" s="170" t="e">
        <f>NA()</f>
        <v>#N/A</v>
      </c>
      <c r="K50" s="170" t="e">
        <f>NA()</f>
        <v>#N/A</v>
      </c>
      <c r="L50" s="170">
        <f>IF(ISNUMBER('実質公債費比率（分子）の構造'!N$53),'実質公債費比率（分子）の構造'!N$53,NA())</f>
        <v>272</v>
      </c>
      <c r="M50" s="170" t="e">
        <f>NA()</f>
        <v>#N/A</v>
      </c>
      <c r="N50" s="170" t="e">
        <f>NA()</f>
        <v>#N/A</v>
      </c>
      <c r="O50" s="170">
        <f>IF(ISNUMBER('実質公債費比率（分子）の構造'!O$53),'実質公債費比率（分子）の構造'!O$53,NA())</f>
        <v>302</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3592</v>
      </c>
      <c r="E56" s="169"/>
      <c r="F56" s="169"/>
      <c r="G56" s="169">
        <f>'将来負担比率（分子）の構造'!J$52</f>
        <v>3574</v>
      </c>
      <c r="H56" s="169"/>
      <c r="I56" s="169"/>
      <c r="J56" s="169">
        <f>'将来負担比率（分子）の構造'!K$52</f>
        <v>3533</v>
      </c>
      <c r="K56" s="169"/>
      <c r="L56" s="169"/>
      <c r="M56" s="169">
        <f>'将来負担比率（分子）の構造'!L$52</f>
        <v>3343</v>
      </c>
      <c r="N56" s="169"/>
      <c r="O56" s="169"/>
      <c r="P56" s="169">
        <f>'将来負担比率（分子）の構造'!M$52</f>
        <v>3190</v>
      </c>
    </row>
    <row r="57" spans="1:16" x14ac:dyDescent="0.2">
      <c r="A57" s="169" t="s">
        <v>42</v>
      </c>
      <c r="B57" s="169"/>
      <c r="C57" s="169"/>
      <c r="D57" s="169">
        <f>'将来負担比率（分子）の構造'!I$51</f>
        <v>47</v>
      </c>
      <c r="E57" s="169"/>
      <c r="F57" s="169"/>
      <c r="G57" s="169">
        <f>'将来負担比率（分子）の構造'!J$51</f>
        <v>40</v>
      </c>
      <c r="H57" s="169"/>
      <c r="I57" s="169"/>
      <c r="J57" s="169">
        <f>'将来負担比率（分子）の構造'!K$51</f>
        <v>35</v>
      </c>
      <c r="K57" s="169"/>
      <c r="L57" s="169"/>
      <c r="M57" s="169">
        <f>'将来負担比率（分子）の構造'!L$51</f>
        <v>31</v>
      </c>
      <c r="N57" s="169"/>
      <c r="O57" s="169"/>
      <c r="P57" s="169">
        <f>'将来負担比率（分子）の構造'!M$51</f>
        <v>30</v>
      </c>
    </row>
    <row r="58" spans="1:16" x14ac:dyDescent="0.2">
      <c r="A58" s="169" t="s">
        <v>41</v>
      </c>
      <c r="B58" s="169"/>
      <c r="C58" s="169"/>
      <c r="D58" s="169">
        <f>'将来負担比率（分子）の構造'!I$50</f>
        <v>556</v>
      </c>
      <c r="E58" s="169"/>
      <c r="F58" s="169"/>
      <c r="G58" s="169">
        <f>'将来負担比率（分子）の構造'!J$50</f>
        <v>512</v>
      </c>
      <c r="H58" s="169"/>
      <c r="I58" s="169"/>
      <c r="J58" s="169">
        <f>'将来負担比率（分子）の構造'!K$50</f>
        <v>751</v>
      </c>
      <c r="K58" s="169"/>
      <c r="L58" s="169"/>
      <c r="M58" s="169">
        <f>'将来負担比率（分子）の構造'!L$50</f>
        <v>1006</v>
      </c>
      <c r="N58" s="169"/>
      <c r="O58" s="169"/>
      <c r="P58" s="169">
        <f>'将来負担比率（分子）の構造'!M$50</f>
        <v>1038</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827</v>
      </c>
      <c r="C62" s="169"/>
      <c r="D62" s="169"/>
      <c r="E62" s="169">
        <f>'将来負担比率（分子）の構造'!J$45</f>
        <v>861</v>
      </c>
      <c r="F62" s="169"/>
      <c r="G62" s="169"/>
      <c r="H62" s="169">
        <f>'将来負担比率（分子）の構造'!K$45</f>
        <v>731</v>
      </c>
      <c r="I62" s="169"/>
      <c r="J62" s="169"/>
      <c r="K62" s="169">
        <f>'将来負担比率（分子）の構造'!L$45</f>
        <v>720</v>
      </c>
      <c r="L62" s="169"/>
      <c r="M62" s="169"/>
      <c r="N62" s="169">
        <f>'将来負担比率（分子）の構造'!M$45</f>
        <v>698</v>
      </c>
      <c r="O62" s="169"/>
      <c r="P62" s="169"/>
    </row>
    <row r="63" spans="1:16" x14ac:dyDescent="0.2">
      <c r="A63" s="169" t="s">
        <v>34</v>
      </c>
      <c r="B63" s="169">
        <f>'将来負担比率（分子）の構造'!I$44</f>
        <v>990</v>
      </c>
      <c r="C63" s="169"/>
      <c r="D63" s="169"/>
      <c r="E63" s="169">
        <f>'将来負担比率（分子）の構造'!J$44</f>
        <v>890</v>
      </c>
      <c r="F63" s="169"/>
      <c r="G63" s="169"/>
      <c r="H63" s="169">
        <f>'将来負担比率（分子）の構造'!K$44</f>
        <v>790</v>
      </c>
      <c r="I63" s="169"/>
      <c r="J63" s="169"/>
      <c r="K63" s="169">
        <f>'将来負担比率（分子）の構造'!L$44</f>
        <v>690</v>
      </c>
      <c r="L63" s="169"/>
      <c r="M63" s="169"/>
      <c r="N63" s="169">
        <f>'将来負担比率（分子）の構造'!M$44</f>
        <v>590</v>
      </c>
      <c r="O63" s="169"/>
      <c r="P63" s="169"/>
    </row>
    <row r="64" spans="1:16" x14ac:dyDescent="0.2">
      <c r="A64" s="169" t="s">
        <v>33</v>
      </c>
      <c r="B64" s="169">
        <f>'将来負担比率（分子）の構造'!I$43</f>
        <v>1743</v>
      </c>
      <c r="C64" s="169"/>
      <c r="D64" s="169"/>
      <c r="E64" s="169">
        <f>'将来負担比率（分子）の構造'!J$43</f>
        <v>1654</v>
      </c>
      <c r="F64" s="169"/>
      <c r="G64" s="169"/>
      <c r="H64" s="169">
        <f>'将来負担比率（分子）の構造'!K$43</f>
        <v>1648</v>
      </c>
      <c r="I64" s="169"/>
      <c r="J64" s="169"/>
      <c r="K64" s="169">
        <f>'将来負担比率（分子）の構造'!L$43</f>
        <v>1498</v>
      </c>
      <c r="L64" s="169"/>
      <c r="M64" s="169"/>
      <c r="N64" s="169">
        <f>'将来負担比率（分子）の構造'!M$43</f>
        <v>1679</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3481</v>
      </c>
      <c r="C66" s="169"/>
      <c r="D66" s="169"/>
      <c r="E66" s="169">
        <f>'将来負担比率（分子）の構造'!J$41</f>
        <v>3500</v>
      </c>
      <c r="F66" s="169"/>
      <c r="G66" s="169"/>
      <c r="H66" s="169">
        <f>'将来負担比率（分子）の構造'!K$41</f>
        <v>3464</v>
      </c>
      <c r="I66" s="169"/>
      <c r="J66" s="169"/>
      <c r="K66" s="169">
        <f>'将来負担比率（分子）の構造'!L$41</f>
        <v>3263</v>
      </c>
      <c r="L66" s="169"/>
      <c r="M66" s="169"/>
      <c r="N66" s="169">
        <f>'将来負担比率（分子）の構造'!M$41</f>
        <v>2992</v>
      </c>
      <c r="O66" s="169"/>
      <c r="P66" s="169"/>
    </row>
    <row r="67" spans="1:16" x14ac:dyDescent="0.2">
      <c r="A67" s="169" t="s">
        <v>71</v>
      </c>
      <c r="B67" s="169" t="e">
        <f>NA()</f>
        <v>#N/A</v>
      </c>
      <c r="C67" s="169">
        <f>IF(ISNUMBER('将来負担比率（分子）の構造'!I$53), IF('将来負担比率（分子）の構造'!I$53 &lt; 0, 0, '将来負担比率（分子）の構造'!I$53), NA())</f>
        <v>2846</v>
      </c>
      <c r="D67" s="169" t="e">
        <f>NA()</f>
        <v>#N/A</v>
      </c>
      <c r="E67" s="169" t="e">
        <f>NA()</f>
        <v>#N/A</v>
      </c>
      <c r="F67" s="169">
        <f>IF(ISNUMBER('将来負担比率（分子）の構造'!J$53), IF('将来負担比率（分子）の構造'!J$53 &lt; 0, 0, '将来負担比率（分子）の構造'!J$53), NA())</f>
        <v>2779</v>
      </c>
      <c r="G67" s="169" t="e">
        <f>NA()</f>
        <v>#N/A</v>
      </c>
      <c r="H67" s="169" t="e">
        <f>NA()</f>
        <v>#N/A</v>
      </c>
      <c r="I67" s="169">
        <f>IF(ISNUMBER('将来負担比率（分子）の構造'!K$53), IF('将来負担比率（分子）の構造'!K$53 &lt; 0, 0, '将来負担比率（分子）の構造'!K$53), NA())</f>
        <v>2314</v>
      </c>
      <c r="J67" s="169" t="e">
        <f>NA()</f>
        <v>#N/A</v>
      </c>
      <c r="K67" s="169" t="e">
        <f>NA()</f>
        <v>#N/A</v>
      </c>
      <c r="L67" s="169">
        <f>IF(ISNUMBER('将来負担比率（分子）の構造'!L$53), IF('将来負担比率（分子）の構造'!L$53 &lt; 0, 0, '将来負担比率（分子）の構造'!L$53), NA())</f>
        <v>1791</v>
      </c>
      <c r="M67" s="169" t="e">
        <f>NA()</f>
        <v>#N/A</v>
      </c>
      <c r="N67" s="169" t="e">
        <f>NA()</f>
        <v>#N/A</v>
      </c>
      <c r="O67" s="169">
        <f>IF(ISNUMBER('将来負担比率（分子）の構造'!M$53), IF('将来負担比率（分子）の構造'!M$53 &lt; 0, 0, '将来負担比率（分子）の構造'!M$53), NA())</f>
        <v>1700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335</v>
      </c>
      <c r="C72" s="173">
        <f>基金残高に係る経年分析!G55</f>
        <v>445</v>
      </c>
      <c r="D72" s="173">
        <f>基金残高に係る経年分析!H55</f>
        <v>375</v>
      </c>
    </row>
    <row r="73" spans="1:16" x14ac:dyDescent="0.2">
      <c r="A73" s="172" t="s">
        <v>74</v>
      </c>
      <c r="B73" s="173">
        <f>基金残高に係る経年分析!F56</f>
        <v>0</v>
      </c>
      <c r="C73" s="173">
        <f>基金残高に係る経年分析!G56</f>
        <v>0</v>
      </c>
      <c r="D73" s="173">
        <f>基金残高に係る経年分析!H56</f>
        <v>13</v>
      </c>
    </row>
    <row r="74" spans="1:16" x14ac:dyDescent="0.2">
      <c r="A74" s="172" t="s">
        <v>75</v>
      </c>
      <c r="B74" s="173">
        <f>基金残高に係る経年分析!F57</f>
        <v>215</v>
      </c>
      <c r="C74" s="173">
        <f>基金残高に係る経年分析!G57</f>
        <v>315</v>
      </c>
      <c r="D74" s="173">
        <f>基金残高に係る経年分析!H57</f>
        <v>418</v>
      </c>
    </row>
  </sheetData>
  <sheetProtection algorithmName="SHA-512" hashValue="VqDAB2U/HmaF/LBIcdB6K4/VMLq0Hsc5cU7n0HOUptYJUWPjKMk0rxWaFk3ZhPjGvu4/zZInpKCEVMtuv3po9A==" saltValue="Kl10yWgizxIhSTMnsLuT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2025-03-10T10:18:16Z</cp:lastPrinted>
  <dcterms:created xsi:type="dcterms:W3CDTF">2025-02-19T02:03:38Z</dcterms:created>
  <dcterms:modified xsi:type="dcterms:W3CDTF">2025-03-25T02:53:55Z</dcterms:modified>
  <cp:category/>
</cp:coreProperties>
</file>