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2_調査\000_データ類\07_財政状況資料集\H27決算\02_財政状況資料集\06_HP掲載\２回目（5月）\02_公開データ\"/>
    </mc:Choice>
  </mc:AlternateContent>
  <bookViews>
    <workbookView xWindow="0" yWindow="0" windowWidth="20490" windowHeight="7590" tabRatio="85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C38" i="9"/>
  <c r="CO37" i="9"/>
  <c r="BE37" i="9"/>
  <c r="AM37" i="9"/>
  <c r="C37" i="9"/>
  <c r="CO36" i="9"/>
  <c r="BE36" i="9"/>
  <c r="AM36" i="9"/>
  <c r="C36" i="9"/>
  <c r="CO35" i="9"/>
  <c r="BE35" i="9"/>
  <c r="AM35" i="9"/>
  <c r="CO34" i="9"/>
  <c r="BW34" i="9"/>
  <c r="BW35" i="9" s="1"/>
  <c r="BW36" i="9" s="1"/>
  <c r="BW37" i="9" s="1"/>
  <c r="BW38" i="9" s="1"/>
  <c r="C34" i="9"/>
  <c r="C35" i="9" s="1"/>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<sst xmlns="http://schemas.openxmlformats.org/spreadsheetml/2006/main" count="1095" uniqueCount="565">
  <si>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</si>
  <si>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</si>
  <si>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</si>
  <si>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</si>
  <si>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</si>
  <si>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</si>
  <si>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</si>
  <si>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</si>
  <si>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</si>
  <si>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</si>
  <si>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</si>
  <si>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</si>
  <si>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</si>
  <si>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</si>
  <si>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</si>
  <si>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</si>
  <si>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</si>
  <si>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</si>
  <si>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</si>
  <si>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</si>
  <si>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</si>
  <si>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</si>
  <si>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</si>
  <si>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</si>
  <si>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</si>
  <si>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</si>
  <si>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</si>
  <si>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</si>
  <si>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</si>
  <si>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</si>
  <si>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</si>
  <si>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</si>
  <si>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</si>
  <si>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</si>
  <si>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</si>
  <si>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</si>
  <si>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</si>
  <si>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</si>
  <si>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</si>
  <si>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</si>
  <si>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</si>
  <si>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</si>
  <si>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</si>
  <si>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</si>
  <si>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</si>
  <si>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</si>
  <si>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</si>
  <si>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</si>
  <si>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</si>
  <si>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</si>
  <si>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</si>
  <si>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</si>
  <si>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</si>
  <si>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</si>
  <si>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</si>
  <si>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</si>
  <si>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</si>
  <si>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</si>
  <si>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</si>
  <si>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</si>
  <si>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</si>
  <si>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</si>
  <si>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</si>
  <si>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</si>
  <si>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</si>
  <si>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</si>
  <si>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</si>
  <si>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</si>
  <si>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</si>
  <si>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</si>
  <si>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</si>
  <si>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</si>
  <si>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</si>
  <si>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</si>
  <si>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</si>
  <si>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</si>
  <si>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</si>
  <si>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</si>
  <si>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</si>
  <si>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</si>
  <si>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</si>
  <si>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</si>
  <si>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真鶴町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</si>
  <si>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</si>
  <si>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</si>
  <si>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</si>
  <si>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</si>
  <si>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</si>
  <si>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</si>
  <si>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</si>
  <si>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</si>
  <si>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</si>
  <si>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</si>
  <si>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</si>
  <si>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</si>
  <si>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</si>
  <si>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</si>
  <si>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</si>
  <si>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</si>
  <si>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</si>
  <si>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</si>
  <si>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</si>
  <si>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</si>
  <si>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</si>
  <si>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</si>
  <si>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</si>
  <si>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</si>
  <si>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</si>
  <si>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</si>
  <si>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</si>
  <si>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</si>
  <si>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</si>
  <si>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</si>
  <si>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</si>
  <si>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</si>
  <si>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</si>
  <si>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</si>
  <si>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</si>
  <si>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</si>
  <si>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</si>
  <si>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</si>
  <si>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</si>
  <si>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</si>
  <si>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</si>
  <si>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</si>
  <si>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</si>
  <si>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</si>
  <si>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</si>
  <si>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</si>
  <si>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</si>
  <si>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</si>
  <si>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</si>
  <si>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</si>
  <si>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</si>
  <si>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</si>
  <si>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</si>
  <si>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</si>
  <si>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</si>
  <si>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</si>
  <si>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</si>
  <si>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</si>
  <si>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</si>
  <si>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</si>
  <si>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</si>
  <si>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</si>
  <si>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</si>
  <si>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</si>
  <si>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</si>
  <si>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</si>
  <si>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</si>
  <si>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</si>
  <si>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</si>
  <si>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</si>
  <si>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</si>
  <si>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</si>
  <si>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</si>
  <si>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</si>
  <si>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</si>
  <si>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</si>
  <si>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</si>
  <si>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</si>
  <si>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</si>
  <si>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</si>
  <si>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</si>
  <si>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</si>
  <si>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</si>
  <si>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</si>
  <si>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</si>
  <si>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</si>
  <si>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</si>
  <si>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</si>
  <si>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</si>
  <si>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</si>
  <si>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</si>
  <si>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</si>
  <si>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</si>
  <si>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</si>
  <si>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</si>
  <si>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</si>
  <si>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</si>
  <si>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</si>
  <si>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</si>
  <si>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</si>
  <si>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</si>
  <si>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</si>
  <si>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</si>
  <si>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</si>
  <si>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</si>
  <si>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</si>
  <si>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</si>
  <si>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</si>
  <si>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</si>
  <si>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</si>
  <si>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神奈川県真鶴町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</si>
  <si>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</si>
  <si>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</si>
  <si>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</si>
  <si>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</si>
  <si>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</si>
  <si>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</si>
  <si>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</si>
  <si>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</si>
  <si>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</si>
  <si>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</si>
  <si>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</si>
  <si>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</si>
  <si>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</si>
  <si>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</si>
  <si>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</si>
  <si>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</si>
  <si>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</si>
  <si>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</si>
  <si>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</si>
  <si>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</si>
  <si>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</si>
  <si>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</si>
  <si>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</si>
  <si>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</si>
  <si>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</si>
  <si>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</si>
  <si>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</si>
  <si>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</si>
  <si>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</si>
  <si>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</si>
  <si>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</si>
  <si>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</si>
  <si>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</si>
  <si>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</si>
  <si>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</si>
  <si>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</si>
  <si>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</si>
  <si>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</si>
  <si>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</si>
  <si>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</si>
  <si>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</si>
  <si>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</si>
  <si>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</si>
  <si>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</si>
  <si>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</si>
  <si>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</si>
  <si>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</si>
  <si>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</si>
  <si>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</si>
  <si>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</si>
  <si>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</si>
  <si>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</si>
  <si>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</si>
  <si>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</si>
  <si>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</si>
  <si>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</si>
  <si>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</si>
  <si>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</si>
  <si>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</si>
  <si>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</si>
  <si>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</si>
  <si>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</si>
  <si>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</si>
  <si>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</si>
  <si>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</si>
  <si>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</si>
  <si>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</si>
  <si>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</si>
  <si>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</si>
  <si>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</si>
  <si>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</si>
  <si>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</si>
  <si>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</si>
  <si>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</si>
  <si>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</si>
  <si>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</si>
  <si>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</si>
  <si>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</si>
  <si>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</si>
  <si>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</si>
  <si>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</si>
  <si>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</si>
  <si>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</si>
  <si>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</si>
  <si>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</si>
  <si>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</si>
  <si>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</si>
  <si>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</si>
  <si>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</si>
  <si>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</si>
  <si>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</si>
  <si>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</si>
  <si>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</si>
  <si>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</si>
  <si>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</si>
  <si>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</si>
  <si>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</si>
  <si>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</si>
  <si>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</si>
  <si>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</si>
  <si>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</si>
  <si>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</si>
  <si>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</si>
  <si>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</si>
  <si>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</si>
  <si>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</si>
  <si>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</si>
  <si>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</si>
  <si>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</si>
  <si>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</si>
  <si>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</si>
  <si>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</si>
  <si>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</si>
  <si>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</si>
  <si>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</si>
  <si>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</si>
  <si>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</si>
  <si>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</si>
  <si>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</si>
  <si>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</si>
  <si>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</si>
  <si>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</si>
  <si>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</si>
  <si>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</si>
  <si>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</si>
  <si>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</si>
  <si>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</si>
  <si>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</si>
  <si>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</si>
  <si>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</si>
  <si>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</si>
  <si>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</si>
  <si>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</si>
  <si>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</si>
  <si>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</si>
  <si>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</si>
  <si>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</si>
  <si>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</si>
  <si>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</si>
  <si>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</si>
  <si>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</si>
  <si>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</si>
  <si>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</si>
  <si>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</si>
  <si>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</si>
  <si>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</si>
  <si>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</si>
  <si>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神奈川県真鶴町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</si>
  <si>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</si>
  <si>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</si>
  <si>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</si>
  <si>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</si>
  <si>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</si>
  <si>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</si>
  <si>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</si>
  <si>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</si>
  <si>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</si>
  <si>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</si>
  <si>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</si>
  <si>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</si>
  <si>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</si>
  <si>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</si>
  <si>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</si>
  <si>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</si>
  <si>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</si>
  <si>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</si>
  <si>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</si>
  <si>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</si>
  <si>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</si>
  <si>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</si>
  <si>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</si>
  <si>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</si>
  <si>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</si>
  <si>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</si>
  <si>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</si>
  <si>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</si>
  <si>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</si>
  <si>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</si>
  <si>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</si>
  <si>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</si>
  <si>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</si>
  <si>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</si>
  <si>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</si>
  <si>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</si>
  <si>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</si>
  <si>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</si>
  <si>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</si>
  <si>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</si>
  <si>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</si>
  <si>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</si>
  <si>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</si>
  <si>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</si>
  <si>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</si>
  <si>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</si>
  <si>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</si>
  <si>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</si>
  <si>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</si>
  <si>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</si>
  <si>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</si>
  <si>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</si>
  <si>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</si>
  <si>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</si>
  <si>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</si>
  <si>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</si>
  <si>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</si>
  <si>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</si>
  <si>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</si>
  <si>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</si>
  <si>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</si>
  <si>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</si>
  <si>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</si>
  <si>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</si>
  <si>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</si>
  <si>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</si>
  <si>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</si>
  <si>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</si>
  <si>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</si>
  <si>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</si>
  <si>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</si>
  <si>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</si>
  <si>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</si>
  <si>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</si>
  <si>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</si>
  <si>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</si>
  <si>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</si>
  <si>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</si>
  <si>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</si>
  <si>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</si>
  <si>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</si>
  <si>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</si>
  <si>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</si>
  <si>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</si>
  <si>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</si>
  <si>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</si>
  <si>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</si>
  <si>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</si>
  <si>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</si>
  <si>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</si>
  <si>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</si>
  <si>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</si>
  <si>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</si>
  <si>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</si>
  <si>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</si>
  <si>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</si>
  <si>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</si>
  <si>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国民健康保険事業特別会計(施設勘定)</t>
    <phoneticPr fontId="5"/>
  </si>
  <si>
    <t>(Ｆ)</t>
    <phoneticPr fontId="5"/>
  </si>
  <si>
    <t>介護保険事業特別会計(介護サービス事業勘定)</t>
    <phoneticPr fontId="5"/>
  </si>
  <si>
    <t>-</t>
    <phoneticPr fontId="5"/>
  </si>
  <si>
    <t>将来負担比率（(Ｅ)－(Ｆ)）／（(Ｃ)－(Ｄ)）×１００</t>
    <rPh sb="0" eb="2">
      <t>ショウライ</t>
    </rPh>
    <rPh sb="2" eb="4">
      <t>フタン</t>
    </rPh>
    <rPh sb="4" eb="6">
      <t>ヒリツ</t>
    </rPh>
    <phoneticPr fontId="5"/>
  </si>
  <si>
    <t>介護保険事業特別会計(保険事業勘定)</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</si>
  <si>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</si>
  <si>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</si>
  <si>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</si>
  <si>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</si>
  <si>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</si>
  <si>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</si>
  <si>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</si>
  <si>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</si>
  <si>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</si>
  <si>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</si>
  <si>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</si>
  <si>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</si>
  <si>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</si>
  <si>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</si>
  <si>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</si>
  <si>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</si>
  <si>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</si>
  <si>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</si>
  <si>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</si>
  <si>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</si>
  <si>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</si>
  <si>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</si>
  <si>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</si>
  <si>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</si>
  <si>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</si>
  <si>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</si>
  <si>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</si>
  <si>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</si>
  <si>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</si>
  <si>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</si>
  <si>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</si>
  <si>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</si>
  <si>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</si>
  <si>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</si>
  <si>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</si>
  <si>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</si>
  <si>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</si>
  <si>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</si>
  <si>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</si>
  <si>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</si>
  <si>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</si>
  <si>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</si>
  <si>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</si>
  <si>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</si>
  <si>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</si>
  <si>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</si>
  <si>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</si>
  <si>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</si>
  <si>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</si>
  <si>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</si>
  <si>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</si>
  <si>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</si>
  <si>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</si>
  <si>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</si>
  <si>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</si>
  <si>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</si>
  <si>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</si>
  <si>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</si>
  <si>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</si>
  <si>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</si>
  <si>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</si>
  <si>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</si>
  <si>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</si>
  <si>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</si>
  <si>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</si>
  <si>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</si>
  <si>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</si>
  <si>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</si>
  <si>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</si>
  <si>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</si>
  <si>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</si>
  <si>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</si>
  <si>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</si>
  <si>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</si>
  <si>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</si>
  <si>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</si>
  <si>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</si>
  <si>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</si>
  <si>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</si>
  <si>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</si>
  <si>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</si>
  <si>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0.42</t>
  </si>
  <si>
    <t>▲ 2.05</t>
  </si>
  <si>
    <t>一般会計</t>
  </si>
  <si>
    <t>国民健康保険事業特別会計（事業勘定）</t>
  </si>
  <si>
    <t>水道事業会計</t>
  </si>
  <si>
    <t>介護保険事業特別会計（保険事業勘定）</t>
  </si>
  <si>
    <t>下水道事業特別会計</t>
  </si>
  <si>
    <t>真鶴魚座・ケープ真鶴特別会計</t>
  </si>
  <si>
    <t>▲ 0.23</t>
  </si>
  <si>
    <t>▲ 0.17</t>
  </si>
  <si>
    <t>▲ 0.63</t>
  </si>
  <si>
    <t>後期高齢者医療特別会計</t>
  </si>
  <si>
    <t>介護保険事業特別会計（介護サービス事業勘定）</t>
  </si>
  <si>
    <t>その他会計（赤字）</t>
  </si>
  <si>
    <t>▲ 0.51</t>
  </si>
  <si>
    <t>その他会計（黒字）</t>
  </si>
  <si>
    <t>一般会計</t>
    <phoneticPr fontId="5"/>
  </si>
  <si>
    <t>真鶴魚座・ケープ真鶴特別会計</t>
    <phoneticPr fontId="5"/>
  </si>
  <si>
    <t>-</t>
    <phoneticPr fontId="2"/>
  </si>
  <si>
    <t>湯河原町真鶴町衛生組合</t>
    <rPh sb="0" eb="4">
      <t>ユガワラマチ</t>
    </rPh>
    <rPh sb="4" eb="7">
      <t>マナツルマチ</t>
    </rPh>
    <rPh sb="7" eb="9">
      <t>エイセイ</t>
    </rPh>
    <rPh sb="9" eb="11">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</si>
  <si>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</si>
  <si>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</si>
  <si>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</si>
  <si>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神奈川県町村情報システム共同組合</t>
    <rPh sb="0" eb="4">
      <t>カナガワケン</t>
    </rPh>
    <rPh sb="4" eb="6">
      <t>チョウソン</t>
    </rPh>
    <rPh sb="6" eb="8">
      <t>ジョウホウ</t>
    </rPh>
    <rPh sb="12" eb="14">
      <t>キョウドウ</t>
    </rPh>
    <rPh sb="14" eb="16">
      <t>クミアイ</t>
    </rPh>
    <phoneticPr fontId="2"/>
  </si>
  <si>
    <t>（公財）かながわ美化財団</t>
    <rPh sb="1" eb="2">
      <t>オオヤケ</t>
    </rPh>
    <rPh sb="2" eb="3">
      <t>ザイ</t>
    </rPh>
    <rPh sb="8" eb="10">
      <t>ビカ</t>
    </rPh>
    <rPh sb="10" eb="12">
      <t>ザイダン</t>
    </rPh>
    <phoneticPr fontId="2"/>
  </si>
  <si>
    <t>-</t>
    <phoneticPr fontId="2"/>
  </si>
  <si>
    <t>（公財）かながわ健康財団</t>
    <rPh sb="1" eb="2">
      <t>オオヤケ</t>
    </rPh>
    <rPh sb="2" eb="3">
      <t>ザイ</t>
    </rPh>
    <rPh sb="8" eb="10">
      <t>ケンコウ</t>
    </rPh>
    <rPh sb="10" eb="12">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</si>
  <si>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</si>
  <si>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</si>
  <si>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</si>
  <si>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</si>
  <si>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</si>
  <si>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</si>
  <si>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</si>
  <si>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</si>
  <si>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</si>
  <si>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</si>
  <si>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</si>
  <si>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については類似団体平均値よりも大幅に高い数値で推移している。平成19年３月に供用を開始した下水道事業への負担やごみ処理を委託している湯河原町・真鶴町衛生組合での事業への負担、それに対応できる充当可能財源である基金が潤沢でないことが主な要因であると思われる。
　実質公債費率については類似団体平均を上回っている。要因としては退職手当債の発行であると思われる。
　今後は、町防災行政無線の更新事業、老朽施設の大規模改修事業などの負担が見込まれ、また扶助費も増加していくことが予想されるため、事務改善による人件費の削減、事業については取捨選択を的確にすることで、充当財源の確保し、財政の健全化に努めていく。
</t>
    <rPh sb="1" eb="3">
      <t>ショウライ</t>
    </rPh>
    <rPh sb="3" eb="5">
      <t>フタン</t>
    </rPh>
    <rPh sb="5" eb="7">
      <t>ヒリツ</t>
    </rPh>
    <rPh sb="137" eb="139">
      <t>ジッシツ</t>
    </rPh>
    <rPh sb="139" eb="142">
      <t>コウサイヒ</t>
    </rPh>
    <rPh sb="142" eb="143">
      <t>リツ</t>
    </rPh>
    <rPh sb="209" eb="212">
      <t>ダイキボ</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</si>
</sst>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9641</c:v>
                </c:pt>
                <c:pt idx="1">
                  <c:v>9463</c:v>
                </c:pt>
                <c:pt idx="2">
                  <c:v>5444</c:v>
                </c:pt>
                <c:pt idx="3">
                  <c:v>23296</c:v>
                </c:pt>
                <c:pt idx="4">
                  <c:v>27558</c:v>
                </c:pt>
              </c:numCache>
            </c:numRef>
          </c:val>
          <c:smooth val="0"/>
        </c:ser>
        <c:dLbls>
          <c:showLegendKey val="0"/>
          <c:showVal val="0"/>
          <c:showCatName val="0"/>
          <c:showSerName val="0"/>
          <c:showPercent val="0"/>
          <c:showBubbleSize val="0"/>
        </c:dLbls>
        <c:marker val="1"/>
        <c:smooth val="0"/>
        <c:axId val="223963456"/>
        <c:axId val="488572360"/>
      </c:lineChart>
      <c:catAx>
        <c:axId val="223963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572360"/>
        <c:crosses val="autoZero"/>
        <c:auto val="1"/>
        <c:lblAlgn val="ctr"/>
        <c:lblOffset val="100"/>
        <c:tickLblSkip val="1"/>
        <c:tickMarkSkip val="1"/>
        <c:noMultiLvlLbl val="0"/>
      </c:catAx>
      <c:valAx>
        <c:axId val="4885723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963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4.3899999999999997</c:v>
                </c:pt>
                <c:pt idx="1">
                  <c:v>4.54</c:v>
                </c:pt>
                <c:pt idx="2">
                  <c:v>6.6</c:v>
                </c:pt>
                <c:pt idx="3">
                  <c:v>5.41</c:v>
                </c:pt>
                <c:pt idx="4">
                  <c:v>12.08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2.67</c:v>
                </c:pt>
                <c:pt idx="1">
                  <c:v>0.53</c:v>
                </c:pt>
                <c:pt idx="2">
                  <c:v>1</c:v>
                </c:pt>
                <c:pt idx="3">
                  <c:v>4.8600000000000003</c:v>
                </c:pt>
                <c:pt idx="4">
                  <c:v>7.9</c:v>
                </c:pt>
              </c:numCache>
            </c:numRef>
          </c:val>
        </c:ser>
        <c:dLbls>
          <c:showLegendKey val="0"/>
          <c:showVal val="0"/>
          <c:showCatName val="0"/>
          <c:showSerName val="0"/>
          <c:showPercent val="0"/>
          <c:showBubbleSize val="0"/>
        </c:dLbls>
        <c:gapWidth val="250"/>
        <c:overlap val="100"/>
        <c:axId val="492304888"/>
        <c:axId val="496676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-0.42</c:v>
                </c:pt>
                <c:pt idx="1">
                  <c:v>-2.0499999999999998</c:v>
                </c:pt>
                <c:pt idx="2">
                  <c:v>2.57</c:v>
                </c:pt>
                <c:pt idx="3">
                  <c:v>2.6</c:v>
                </c:pt>
                <c:pt idx="4">
                  <c:v>10.14</c:v>
                </c:pt>
              </c:numCache>
            </c:numRef>
          </c:val>
          <c:smooth val="0"/>
        </c:ser>
        <c:dLbls>
          <c:showLegendKey val="0"/>
          <c:showVal val="0"/>
          <c:showCatName val="0"/>
          <c:showSerName val="0"/>
          <c:showPercent val="0"/>
          <c:showBubbleSize val="0"/>
        </c:dLbls>
        <c:marker val="1"/>
        <c:smooth val="0"/>
        <c:axId val="492304888"/>
        <c:axId val="496676136"/>
      </c:lineChart>
      <c:catAx>
        <c:axId val="492304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6676136"/>
        <c:crosses val="autoZero"/>
        <c:auto val="1"/>
        <c:lblAlgn val="ctr"/>
        <c:lblOffset val="100"/>
        <c:tickLblSkip val="1"/>
        <c:tickMarkSkip val="1"/>
        <c:noMultiLvlLbl val="0"/>
      </c:catAx>
      <c:valAx>
        <c:axId val="496676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304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0.9</c:v>
                </c:pt>
                <c:pt idx="4">
                  <c:v>#N/A</c:v>
                </c:pt>
                <c:pt idx="5">
                  <c:v>0.03</c:v>
                </c:pt>
                <c:pt idx="6">
                  <c:v>#N/A</c:v>
                </c:pt>
                <c:pt idx="7">
                  <c:v>0.06</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0.51</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#N/A</c:v>
                </c:pt>
                <c:pt idx="5">
                  <c:v>0.03</c:v>
                </c:pt>
                <c:pt idx="6">
                  <c:v>#N/A</c:v>
                </c:pt>
                <c:pt idx="7">
                  <c:v>0.04</c:v>
                </c:pt>
                <c:pt idx="8">
                  <c:v>#N/A</c:v>
                </c:pt>
                <c:pt idx="9">
                  <c:v>7.0000000000000007E-2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0.09</c:v>
                </c:pt>
                <c:pt idx="2">
                  <c:v>#N/A</c:v>
                </c:pt>
                <c:pt idx="3">
                  <c:v>0.1</c:v>
                </c:pt>
                <c:pt idx="4">
                  <c:v>#N/A</c:v>
                </c:pt>
                <c:pt idx="5">
                  <c:v>0.13</c:v>
                </c:pt>
                <c:pt idx="6">
                  <c:v>#N/A</c:v>
                </c:pt>
                <c:pt idx="7">
                  <c:v>0.11</c:v>
                </c:pt>
                <c:pt idx="8">
                  <c:v>#N/A</c:v>
                </c:pt>
                <c:pt idx="9">
                  <c:v>0.08</c:v>
                </c:pt>
              </c:numCache>
            </c:numRef>
          </c:val>
        </c:ser>
        <c:ser>
          <c:idx val="4"/>
          <c:order val="4"/>
          <c:tx>
            <c:strRef>
              <c:f>データシート!$A$31</c:f>
              <c:strCache>
                <c:ptCount val="1"/>
                <c:pt idx="0">
                  <c:v>真鶴魚座・ケープ真鶴特別会計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0.23</c:v>
                </c:pt>
                <c:pt idx="1">
                  <c:v>#N/A</c:v>
                </c:pt>
                <c:pt idx="2">
                  <c:v>0.17</c:v>
                </c:pt>
                <c:pt idx="3">
                  <c:v>#N/A</c:v>
                </c:pt>
                <c:pt idx="4">
                  <c:v>0.63</c:v>
                </c:pt>
                <c:pt idx="5">
                  <c:v>#N/A</c:v>
                </c:pt>
                <c:pt idx="6">
                  <c:v>#N/A</c:v>
                </c:pt>
                <c:pt idx="7">
                  <c:v>0.28000000000000003</c:v>
                </c:pt>
                <c:pt idx="8">
                  <c:v>#N/A</c:v>
                </c:pt>
                <c:pt idx="9">
                  <c:v>0.09</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0.12</c:v>
                </c:pt>
                <c:pt idx="2">
                  <c:v>#N/A</c:v>
                </c:pt>
                <c:pt idx="3">
                  <c:v>0.06</c:v>
                </c:pt>
                <c:pt idx="4">
                  <c:v>#N/A</c:v>
                </c:pt>
                <c:pt idx="5">
                  <c:v>0.05</c:v>
                </c:pt>
                <c:pt idx="6">
                  <c:v>#N/A</c:v>
                </c:pt>
                <c:pt idx="7">
                  <c:v>0.11</c:v>
                </c:pt>
                <c:pt idx="8">
                  <c:v>#N/A</c:v>
                </c:pt>
                <c:pt idx="9">
                  <c:v>0.11</c:v>
                </c:pt>
              </c:numCache>
            </c:numRef>
          </c:val>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c:v>
                </c:pt>
                <c:pt idx="1">
                  <c:v>0</c:v>
                </c:pt>
                <c:pt idx="2">
                  <c:v>0</c:v>
                </c:pt>
                <c:pt idx="3">
                  <c:v>0</c:v>
                </c:pt>
                <c:pt idx="4">
                  <c:v>#N/A</c:v>
                </c:pt>
                <c:pt idx="5">
                  <c:v>0.21</c:v>
                </c:pt>
                <c:pt idx="6">
                  <c:v>#N/A</c:v>
                </c:pt>
                <c:pt idx="7">
                  <c:v>0.53</c:v>
                </c:pt>
                <c:pt idx="8">
                  <c:v>#N/A</c:v>
                </c:pt>
                <c:pt idx="9">
                  <c:v>1.1599999999999999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1.44</c:v>
                </c:pt>
                <c:pt idx="2">
                  <c:v>#N/A</c:v>
                </c:pt>
                <c:pt idx="3">
                  <c:v>1.57</c:v>
                </c:pt>
                <c:pt idx="4">
                  <c:v>#N/A</c:v>
                </c:pt>
                <c:pt idx="5">
                  <c:v>2.0099999999999998</c:v>
                </c:pt>
                <c:pt idx="6">
                  <c:v>#N/A</c:v>
                </c:pt>
                <c:pt idx="7">
                  <c:v>1.78</c:v>
                </c:pt>
                <c:pt idx="8">
                  <c:v>#N/A</c:v>
                </c:pt>
                <c:pt idx="9">
                  <c:v>1.43</c:v>
                </c:pt>
              </c:numCache>
            </c:numRef>
          </c:val>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3.57</c:v>
                </c:pt>
                <c:pt idx="2">
                  <c:v>#N/A</c:v>
                </c:pt>
                <c:pt idx="3">
                  <c:v>1.93</c:v>
                </c:pt>
                <c:pt idx="4">
                  <c:v>#N/A</c:v>
                </c:pt>
                <c:pt idx="5">
                  <c:v>1.56</c:v>
                </c:pt>
                <c:pt idx="6">
                  <c:v>#N/A</c:v>
                </c:pt>
                <c:pt idx="7">
                  <c:v>3.26</c:v>
                </c:pt>
                <c:pt idx="8">
                  <c:v>#N/A</c:v>
                </c:pt>
                <c:pt idx="9">
                  <c:v>4.9800000000000004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4.62</c:v>
                </c:pt>
                <c:pt idx="2">
                  <c:v>#N/A</c:v>
                </c:pt>
                <c:pt idx="3">
                  <c:v>4.72</c:v>
                </c:pt>
                <c:pt idx="4">
                  <c:v>#N/A</c:v>
                </c:pt>
                <c:pt idx="5">
                  <c:v>7.23</c:v>
                </c:pt>
                <c:pt idx="6">
                  <c:v>#N/A</c:v>
                </c:pt>
                <c:pt idx="7">
                  <c:v>5.12</c:v>
                </c:pt>
                <c:pt idx="8">
                  <c:v>#N/A</c:v>
                </c:pt>
                <c:pt idx="9">
                  <c:v>11.98</c:v>
                </c:pt>
              </c:numCache>
            </c:numRef>
          </c:val>
        </c:ser>
        <c:dLbls>
          <c:showLegendKey val="0"/>
          <c:showVal val="0"/>
          <c:showCatName val="0"/>
          <c:showSerName val="0"/>
          <c:showPercent val="0"/>
          <c:showBubbleSize val="0"/>
        </c:dLbls>
        <c:gapWidth val="150"/>
        <c:overlap val="100"/>
        <c:axId val="494169224"/>
        <c:axId val="494169608"/>
      </c:barChart>
      <c:catAx>
        <c:axId val="494169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169608"/>
        <c:crosses val="autoZero"/>
        <c:auto val="1"/>
        <c:lblAlgn val="ctr"/>
        <c:lblOffset val="100"/>
        <c:tickLblSkip val="1"/>
        <c:tickMarkSkip val="1"/>
        <c:noMultiLvlLbl val="0"/>
      </c:catAx>
      <c:valAx>
        <c:axId val="494169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169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221</c:v>
                </c:pt>
                <c:pt idx="5">
                  <c:v>219</c:v>
                </c:pt>
                <c:pt idx="8">
                  <c:v>224</c:v>
                </c:pt>
                <c:pt idx="11">
                  <c:v>225</c:v>
                </c:pt>
                <c:pt idx="14">
                  <c:v>214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52</c:v>
                </c:pt>
                <c:pt idx="3">
                  <c:v>18</c:v>
                </c:pt>
                <c:pt idx="6">
                  <c:v>0</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76</c:v>
                </c:pt>
                <c:pt idx="3">
                  <c:v>79</c:v>
                </c:pt>
                <c:pt idx="6">
                  <c:v>91</c:v>
                </c:pt>
                <c:pt idx="9">
                  <c:v>92</c:v>
                </c:pt>
                <c:pt idx="12">
                  <c:v>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337</c:v>
                </c:pt>
                <c:pt idx="3">
                  <c:v>339</c:v>
                </c:pt>
                <c:pt idx="6">
                  <c:v>355</c:v>
                </c:pt>
                <c:pt idx="9">
                  <c:v>305</c:v>
                </c:pt>
                <c:pt idx="12">
                  <c:v>277</c:v>
                </c:pt>
              </c:numCache>
            </c:numRef>
          </c:val>
        </c:ser>
        <c:dLbls>
          <c:showLegendKey val="0"/>
          <c:showVal val="0"/>
          <c:showCatName val="0"/>
          <c:showSerName val="0"/>
          <c:showPercent val="0"/>
          <c:showBubbleSize val="0"/>
        </c:dLbls>
        <c:gapWidth val="100"/>
        <c:overlap val="100"/>
        <c:axId val="494176040"/>
        <c:axId val="494176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245</c:v>
                </c:pt>
                <c:pt idx="2">
                  <c:v>#N/A</c:v>
                </c:pt>
                <c:pt idx="3">
                  <c:v>#N/A</c:v>
                </c:pt>
                <c:pt idx="4">
                  <c:v>218</c:v>
                </c:pt>
                <c:pt idx="5">
                  <c:v>#N/A</c:v>
                </c:pt>
                <c:pt idx="6">
                  <c:v>#N/A</c:v>
                </c:pt>
                <c:pt idx="7">
                  <c:v>222</c:v>
                </c:pt>
                <c:pt idx="8">
                  <c:v>#N/A</c:v>
                </c:pt>
                <c:pt idx="9">
                  <c:v>#N/A</c:v>
                </c:pt>
                <c:pt idx="10">
                  <c:v>178</c:v>
                </c:pt>
                <c:pt idx="11">
                  <c:v>#N/A</c:v>
                </c:pt>
                <c:pt idx="12">
                  <c:v>#N/A</c:v>
                </c:pt>
                <c:pt idx="13">
                  <c:v>151</c:v>
                </c:pt>
                <c:pt idx="14">
                  <c:v>#N/A</c:v>
                </c:pt>
              </c:numCache>
            </c:numRef>
          </c:val>
          <c:smooth val="0"/>
        </c:ser>
        <c:dLbls>
          <c:showLegendKey val="0"/>
          <c:showVal val="0"/>
          <c:showCatName val="0"/>
          <c:showSerName val="0"/>
          <c:showPercent val="0"/>
          <c:showBubbleSize val="0"/>
        </c:dLbls>
        <c:marker val="1"/>
        <c:smooth val="0"/>
        <c:axId val="494176040"/>
        <c:axId val="494176424"/>
      </c:lineChart>
      <c:catAx>
        <c:axId val="494176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176424"/>
        <c:crosses val="autoZero"/>
        <c:auto val="1"/>
        <c:lblAlgn val="ctr"/>
        <c:lblOffset val="100"/>
        <c:tickLblSkip val="1"/>
        <c:tickMarkSkip val="1"/>
        <c:noMultiLvlLbl val="0"/>
      </c:catAx>
      <c:valAx>
        <c:axId val="494176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176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2705</c:v>
                </c:pt>
                <c:pt idx="5">
                  <c:v>2745</c:v>
                </c:pt>
                <c:pt idx="8">
                  <c:v>2816</c:v>
                </c:pt>
                <c:pt idx="11">
                  <c:v>2880</c:v>
                </c:pt>
                <c:pt idx="14">
                  <c:v>3140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120</c:v>
                </c:pt>
                <c:pt idx="11">
                  <c:v>106</c:v>
                </c:pt>
                <c:pt idx="14">
                  <c:v>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100</c:v>
                </c:pt>
                <c:pt idx="5">
                  <c:v>125</c:v>
                </c:pt>
                <c:pt idx="8">
                  <c:v>164</c:v>
                </c:pt>
                <c:pt idx="11">
                  <c:v>237</c:v>
                </c:pt>
                <c:pt idx="14">
                  <c:v>271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1</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863</c:v>
                </c:pt>
                <c:pt idx="3">
                  <c:v>960</c:v>
                </c:pt>
                <c:pt idx="6">
                  <c:v>952</c:v>
                </c:pt>
                <c:pt idx="9">
                  <c:v>919</c:v>
                </c:pt>
                <c:pt idx="12">
                  <c:v>867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c:v>
                </c:pt>
                <c:pt idx="3">
                  <c:v>22</c:v>
                </c:pt>
                <c:pt idx="6">
                  <c:v>789</c:v>
                </c:pt>
                <c:pt idx="9">
                  <c:v>857</c:v>
                </c:pt>
                <c:pt idx="12">
                  <c:v>934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1645</c:v>
                </c:pt>
                <c:pt idx="3">
                  <c:v>1605</c:v>
                </c:pt>
                <c:pt idx="6">
                  <c:v>1590</c:v>
                </c:pt>
                <c:pt idx="9">
                  <c:v>1633</c:v>
                </c:pt>
                <c:pt idx="12">
                  <c:v>1674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3091</c:v>
                </c:pt>
                <c:pt idx="3">
                  <c:v>3052</c:v>
                </c:pt>
                <c:pt idx="6">
                  <c:v>2962</c:v>
                </c:pt>
                <c:pt idx="9">
                  <c:v>2942</c:v>
                </c:pt>
                <c:pt idx="12">
                  <c:v>2937</c:v>
                </c:pt>
              </c:numCache>
            </c:numRef>
          </c:val>
        </c:ser>
        <c:dLbls>
          <c:showLegendKey val="0"/>
          <c:showVal val="0"/>
          <c:showCatName val="0"/>
          <c:showSerName val="0"/>
          <c:showPercent val="0"/>
          <c:showBubbleSize val="0"/>
        </c:dLbls>
        <c:gapWidth val="100"/>
        <c:overlap val="100"/>
        <c:axId val="221769016"/>
        <c:axId val="501041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2813</c:v>
                </c:pt>
                <c:pt idx="2">
                  <c:v>#N/A</c:v>
                </c:pt>
                <c:pt idx="3">
                  <c:v>#N/A</c:v>
                </c:pt>
                <c:pt idx="4">
                  <c:v>2769</c:v>
                </c:pt>
                <c:pt idx="5">
                  <c:v>#N/A</c:v>
                </c:pt>
                <c:pt idx="6">
                  <c:v>#N/A</c:v>
                </c:pt>
                <c:pt idx="7">
                  <c:v>3194</c:v>
                </c:pt>
                <c:pt idx="8">
                  <c:v>#N/A</c:v>
                </c:pt>
                <c:pt idx="9">
                  <c:v>#N/A</c:v>
                </c:pt>
                <c:pt idx="10">
                  <c:v>3129</c:v>
                </c:pt>
                <c:pt idx="11">
                  <c:v>#N/A</c:v>
                </c:pt>
                <c:pt idx="12">
                  <c:v>#N/A</c:v>
                </c:pt>
                <c:pt idx="13">
                  <c:v>2909</c:v>
                </c:pt>
                <c:pt idx="14">
                  <c:v>#N/A</c:v>
                </c:pt>
              </c:numCache>
            </c:numRef>
          </c:val>
          <c:smooth val="0"/>
        </c:ser>
        <c:dLbls>
          <c:showLegendKey val="0"/>
          <c:showVal val="0"/>
          <c:showCatName val="0"/>
          <c:showSerName val="0"/>
          <c:showPercent val="0"/>
          <c:showBubbleSize val="0"/>
        </c:dLbls>
        <c:marker val="1"/>
        <c:smooth val="0"/>
        <c:axId val="221769016"/>
        <c:axId val="501041496"/>
      </c:lineChart>
      <c:catAx>
        <c:axId val="221769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1041496"/>
        <c:crosses val="autoZero"/>
        <c:auto val="1"/>
        <c:lblAlgn val="ctr"/>
        <c:lblOffset val="100"/>
        <c:tickLblSkip val="1"/>
        <c:tickMarkSkip val="1"/>
        <c:noMultiLvlLbl val="0"/>
      </c:catAx>
      <c:valAx>
        <c:axId val="501041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769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{6612C6D8-80D5-4EF3-AF2A-20085F424C31}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{3488861A-37DD-454E-B84A-430910E3B823}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{647EACA8-DF4C-467E-9778-24D5A6007D62}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{52FEF693-BB0A-46E1-A61A-18A2A1D4B7CC}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{0A9F6FC6-9C4A-412B-AAE3-7CB43FCAB8C2}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{DC443E76-C849-4AF6-BFA3-0E02212551FB}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{7FAD4D46-4E27-473A-9712-646F458A4903}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{F2AE5110-8774-4222-9565-B1FEFF2C77E8}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{5C49DF00-7198-4300-84B0-95E57A3CF76C}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{6EBEE748-3988-457D-BBBE-4CD0CCC52CE9}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01042280"/>
        <c:axId val="501042672"/>
      </c:scatterChart>
      <c:valAx>
        <c:axId val="5010422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042672"/>
        <c:crosses val="autoZero"/>
        <c:crossBetween val="midCat"/>
      </c:valAx>
      <c:valAx>
        <c:axId val="5010426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1042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{940267A0-90AC-4214-B7E8-4B35BACE9425}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{2F3DF25B-2843-4231-BFD4-2305B4BCBF8F}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{9A24EF45-FA37-4DF5-B9A0-F7ACE07FDF23}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{90B682CF-547C-4892-ADC9-70244FC4B2E2}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{016BED3B-6E81-45BD-94B1-DADADBFEB96B}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c:v>
                </c:pt>
                <c:pt idx="1">
                  <c:v>12.7</c:v>
                </c:pt>
                <c:pt idx="2">
                  <c:v>12.7</c:v>
                </c:pt>
                <c:pt idx="3">
                  <c:v>11.7</c:v>
                </c:pt>
                <c:pt idx="4">
                  <c:v>9.8000000000000007</c:v>
                </c:pt>
              </c:numCache>
            </c:numRef>
          </c:xVal>
          <c:yVal>
            <c:numRef>
              <c:f>公会計指標分析・財政指標組合せ分析表!$K$73:$O$73</c:f>
              <c:numCache>
                <c:formatCode>#,##0.0;"▲ "#,##0.0</c:formatCode>
                <c:ptCount val="5"/>
                <c:pt idx="0">
                  <c:v>150.30000000000001</c:v>
                </c:pt>
                <c:pt idx="1">
                  <c:v>149.1</c:v>
                </c:pt>
                <c:pt idx="2">
                  <c:v>170.2</c:v>
                </c:pt>
                <c:pt idx="3">
                  <c:v>168.7</c:v>
                </c:pt>
                <c:pt idx="4">
                  <c:v>148.6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{ED59602E-0A04-4DA6-A9B7-94A9F28361A6}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{BA6A1C20-70F9-4A72-8E00-448DCA1262CF}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{C760D596-A525-46EB-B180-1A9653656C8F}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{5B1546D0-48D9-4750-983D-3C2A2B3FB075}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{A85DFDAE-83EB-4ACA-8150-DF6CB1A060D8}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221768624"/>
        <c:axId val="221768232"/>
      </c:scatterChart>
      <c:valAx>
        <c:axId val="221768624"/>
        <c:scaling>
          <c:orientation val="minMax"/>
          <c:max val="13.4"/>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1768232"/>
        <c:crosses val="autoZero"/>
        <c:crossBetween val="midCat"/>
      </c:valAx>
      <c:valAx>
        <c:axId val="221768232"/>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17686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年度は、平成</a:t>
          </a:r>
          <a:r>
            <a:rPr kumimoji="1" lang="en-US" altLang="ja-JP" sz="1300">
              <a:solidFill>
                <a:schemeClr val="dk1"/>
              </a:solidFill>
              <a:effectLst/>
              <a:latin typeface="+mn-ea"/>
              <a:ea typeface="+mn-ea"/>
              <a:cs typeface="+mn-cs"/>
            </a:rPr>
            <a:t>15</a:t>
          </a:r>
          <a:r>
            <a:rPr kumimoji="1" lang="ja-JP" altLang="ja-JP" sz="1300">
              <a:solidFill>
                <a:schemeClr val="dk1"/>
              </a:solidFill>
              <a:effectLst/>
              <a:latin typeface="+mn-ea"/>
              <a:ea typeface="+mn-ea"/>
              <a:cs typeface="+mn-cs"/>
            </a:rPr>
            <a:t>年度の地域情報センター、平成</a:t>
          </a:r>
          <a:r>
            <a:rPr kumimoji="1" lang="en-US" altLang="ja-JP" sz="1300">
              <a:solidFill>
                <a:schemeClr val="dk1"/>
              </a:solidFill>
              <a:effectLst/>
              <a:latin typeface="+mn-ea"/>
              <a:ea typeface="+mn-ea"/>
              <a:cs typeface="+mn-cs"/>
            </a:rPr>
            <a:t>16</a:t>
          </a:r>
          <a:r>
            <a:rPr kumimoji="1" lang="ja-JP" altLang="ja-JP" sz="1300">
              <a:solidFill>
                <a:schemeClr val="dk1"/>
              </a:solidFill>
              <a:effectLst/>
              <a:latin typeface="+mn-ea"/>
              <a:ea typeface="+mn-ea"/>
              <a:cs typeface="+mn-cs"/>
            </a:rPr>
            <a:t>年度の町営住宅、展望公園の建設、平成</a:t>
          </a:r>
          <a:r>
            <a:rPr kumimoji="1" lang="en-US" altLang="ja-JP" sz="1300">
              <a:solidFill>
                <a:schemeClr val="dk1"/>
              </a:solidFill>
              <a:effectLst/>
              <a:latin typeface="+mn-ea"/>
              <a:ea typeface="+mn-ea"/>
              <a:cs typeface="+mn-cs"/>
            </a:rPr>
            <a:t>18</a:t>
          </a:r>
          <a:r>
            <a:rPr kumimoji="1" lang="ja-JP" altLang="ja-JP" sz="1300">
              <a:solidFill>
                <a:schemeClr val="dk1"/>
              </a:solidFill>
              <a:effectLst/>
              <a:latin typeface="+mn-ea"/>
              <a:ea typeface="+mn-ea"/>
              <a:cs typeface="+mn-cs"/>
            </a:rPr>
            <a:t>年度の小学校安全対策事業の実施等の大規模事業、また、臨時財政対策債の据置期間終了、退職手当債発行による元金等の償還がピークとなっており、平成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年度については元利償還金が減となっている。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しかし、今後は湯河原町・真鶴町衛生組合が実施した大規模改修事業の償還が平成</a:t>
          </a:r>
          <a:r>
            <a:rPr kumimoji="1" lang="en-US" altLang="ja-JP" sz="1300">
              <a:solidFill>
                <a:schemeClr val="dk1"/>
              </a:solidFill>
              <a:effectLst/>
              <a:latin typeface="+mn-ea"/>
              <a:ea typeface="+mn-ea"/>
              <a:cs typeface="+mn-cs"/>
            </a:rPr>
            <a:t>29</a:t>
          </a:r>
          <a:r>
            <a:rPr kumimoji="1" lang="ja-JP" altLang="ja-JP" sz="1300">
              <a:solidFill>
                <a:schemeClr val="dk1"/>
              </a:solidFill>
              <a:effectLst/>
              <a:latin typeface="+mn-ea"/>
              <a:ea typeface="+mn-ea"/>
              <a:cs typeface="+mn-cs"/>
            </a:rPr>
            <a:t>年度より発生し次のピークが見込まれるため、町単独事業の実施は今後も事業の取捨選択を的確に実施し、財政の健全化に努める必要がある。</a:t>
          </a:r>
          <a:endParaRPr lang="ja-JP" altLang="ja-JP" sz="13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一般会計については平成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年度が償還のピークとなっていたため減少傾向であるが平成</a:t>
          </a:r>
          <a:r>
            <a:rPr kumimoji="1" lang="en-US" altLang="ja-JP" sz="1300">
              <a:solidFill>
                <a:schemeClr val="dk1"/>
              </a:solidFill>
              <a:effectLst/>
              <a:latin typeface="+mn-ea"/>
              <a:ea typeface="+mn-ea"/>
              <a:cs typeface="+mn-cs"/>
            </a:rPr>
            <a:t>19</a:t>
          </a:r>
          <a:r>
            <a:rPr kumimoji="1" lang="ja-JP" altLang="ja-JP" sz="1300">
              <a:solidFill>
                <a:schemeClr val="dk1"/>
              </a:solidFill>
              <a:effectLst/>
              <a:latin typeface="+mn-ea"/>
              <a:ea typeface="+mn-ea"/>
              <a:cs typeface="+mn-cs"/>
            </a:rPr>
            <a:t>年３月に供用を開始した下水道事業への負担などで近年の地方債現在高は横ばい状態で推移している。</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しかし、湯河原町・真鶴町衛生組合が実施した大規模改修事業の償還が平成</a:t>
          </a:r>
          <a:r>
            <a:rPr kumimoji="1" lang="en-US" altLang="ja-JP" sz="1300">
              <a:solidFill>
                <a:schemeClr val="dk1"/>
              </a:solidFill>
              <a:effectLst/>
              <a:latin typeface="+mn-ea"/>
              <a:ea typeface="+mn-ea"/>
              <a:cs typeface="+mn-cs"/>
            </a:rPr>
            <a:t>29</a:t>
          </a:r>
          <a:r>
            <a:rPr kumimoji="1" lang="ja-JP" altLang="ja-JP" sz="1300">
              <a:solidFill>
                <a:schemeClr val="dk1"/>
              </a:solidFill>
              <a:effectLst/>
              <a:latin typeface="+mn-ea"/>
              <a:ea typeface="+mn-ea"/>
              <a:cs typeface="+mn-cs"/>
            </a:rPr>
            <a:t>年度より発生し次のピークが新たに見込まれるため、町単独事業の実施は今後も事業の取捨選択を的確に実施し、財政の健全化に努める必要がある。</a:t>
          </a:r>
          <a:endParaRPr lang="ja-JP" altLang="ja-JP" sz="13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神奈川県真鶴町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7,708
7,661
7.04
3,450,631
3,178,660
261,553
2,164,336
2,919,460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148.6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神奈川県真鶴町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7,708
7,661
7.04
3,450,631
3,178,660
261,553
2,164,336
2,919,460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神奈川県真鶴町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7,708
7,661
7.04
3,450,631
3,178,660
261,553
2,164,336
2,919,460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神奈川県真鶴町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7,708
7,661
7.04
3,450,631
3,178,660
261,553
2,164,336
2,919,460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148.6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300" baseline="0">
              <a:solidFill>
                <a:schemeClr val="dk1"/>
              </a:solidFill>
              <a:effectLst/>
              <a:latin typeface="+mn-ea"/>
              <a:ea typeface="+mn-ea"/>
              <a:cs typeface="+mn-cs"/>
            </a:rPr>
            <a:t>財政力指数は平成</a:t>
          </a:r>
          <a:r>
            <a:rPr kumimoji="1" lang="en-US" altLang="ja-JP" sz="1300" baseline="0">
              <a:solidFill>
                <a:schemeClr val="dk1"/>
              </a:solidFill>
              <a:effectLst/>
              <a:latin typeface="+mn-ea"/>
              <a:ea typeface="+mn-ea"/>
              <a:cs typeface="+mn-cs"/>
            </a:rPr>
            <a:t>23</a:t>
          </a:r>
          <a:r>
            <a:rPr kumimoji="1" lang="ja-JP" altLang="ja-JP" sz="1300" baseline="0">
              <a:solidFill>
                <a:schemeClr val="dk1"/>
              </a:solidFill>
              <a:effectLst/>
              <a:latin typeface="+mn-ea"/>
              <a:ea typeface="+mn-ea"/>
              <a:cs typeface="+mn-cs"/>
            </a:rPr>
            <a:t>年度は</a:t>
          </a:r>
          <a:r>
            <a:rPr kumimoji="1" lang="en-US" altLang="ja-JP" sz="1300" baseline="0">
              <a:solidFill>
                <a:schemeClr val="dk1"/>
              </a:solidFill>
              <a:effectLst/>
              <a:latin typeface="+mn-ea"/>
              <a:ea typeface="+mn-ea"/>
              <a:cs typeface="+mn-cs"/>
            </a:rPr>
            <a:t>0.56</a:t>
          </a:r>
          <a:r>
            <a:rPr kumimoji="1" lang="ja-JP" altLang="ja-JP" sz="1300" baseline="0">
              <a:solidFill>
                <a:schemeClr val="dk1"/>
              </a:solidFill>
              <a:effectLst/>
              <a:latin typeface="+mn-ea"/>
              <a:ea typeface="+mn-ea"/>
              <a:cs typeface="+mn-cs"/>
            </a:rPr>
            <a:t>、平成</a:t>
          </a:r>
          <a:r>
            <a:rPr kumimoji="1" lang="en-US" altLang="ja-JP" sz="1300" baseline="0">
              <a:solidFill>
                <a:schemeClr val="dk1"/>
              </a:solidFill>
              <a:effectLst/>
              <a:latin typeface="+mn-ea"/>
              <a:ea typeface="+mn-ea"/>
              <a:cs typeface="+mn-cs"/>
            </a:rPr>
            <a:t>24</a:t>
          </a:r>
          <a:r>
            <a:rPr kumimoji="1" lang="ja-JP" altLang="ja-JP" sz="1300" baseline="0">
              <a:solidFill>
                <a:schemeClr val="dk1"/>
              </a:solidFill>
              <a:effectLst/>
              <a:latin typeface="+mn-ea"/>
              <a:ea typeface="+mn-ea"/>
              <a:cs typeface="+mn-cs"/>
            </a:rPr>
            <a:t>年度は</a:t>
          </a:r>
          <a:r>
            <a:rPr kumimoji="1" lang="en-US" altLang="ja-JP" sz="1300" baseline="0">
              <a:solidFill>
                <a:schemeClr val="dk1"/>
              </a:solidFill>
              <a:effectLst/>
              <a:latin typeface="+mn-ea"/>
              <a:ea typeface="+mn-ea"/>
              <a:cs typeface="+mn-cs"/>
            </a:rPr>
            <a:t>0.54</a:t>
          </a:r>
          <a:r>
            <a:rPr kumimoji="1" lang="ja-JP" altLang="ja-JP" sz="1300" baseline="0">
              <a:solidFill>
                <a:schemeClr val="dk1"/>
              </a:solidFill>
              <a:effectLst/>
              <a:latin typeface="+mn-ea"/>
              <a:ea typeface="+mn-ea"/>
              <a:cs typeface="+mn-cs"/>
            </a:rPr>
            <a:t>、平成</a:t>
          </a:r>
          <a:r>
            <a:rPr kumimoji="1" lang="en-US" altLang="ja-JP" sz="1300" baseline="0">
              <a:solidFill>
                <a:schemeClr val="dk1"/>
              </a:solidFill>
              <a:effectLst/>
              <a:latin typeface="+mn-ea"/>
              <a:ea typeface="+mn-ea"/>
              <a:cs typeface="+mn-cs"/>
            </a:rPr>
            <a:t>25</a:t>
          </a:r>
          <a:r>
            <a:rPr kumimoji="1" lang="ja-JP" altLang="ja-JP" sz="1300" baseline="0">
              <a:solidFill>
                <a:schemeClr val="dk1"/>
              </a:solidFill>
              <a:effectLst/>
              <a:latin typeface="+mn-ea"/>
              <a:ea typeface="+mn-ea"/>
              <a:cs typeface="+mn-cs"/>
            </a:rPr>
            <a:t>年度は</a:t>
          </a:r>
          <a:r>
            <a:rPr kumimoji="1" lang="en-US" altLang="ja-JP" sz="1300" baseline="0">
              <a:solidFill>
                <a:schemeClr val="dk1"/>
              </a:solidFill>
              <a:effectLst/>
              <a:latin typeface="+mn-ea"/>
              <a:ea typeface="+mn-ea"/>
              <a:cs typeface="+mn-cs"/>
            </a:rPr>
            <a:t>0.52</a:t>
          </a:r>
          <a:r>
            <a:rPr kumimoji="1" lang="ja-JP" altLang="ja-JP" sz="1300" baseline="0">
              <a:solidFill>
                <a:schemeClr val="dk1"/>
              </a:solidFill>
              <a:effectLst/>
              <a:latin typeface="+mn-ea"/>
              <a:ea typeface="+mn-ea"/>
              <a:cs typeface="+mn-cs"/>
            </a:rPr>
            <a:t>、平成</a:t>
          </a:r>
          <a:r>
            <a:rPr kumimoji="1" lang="en-US" altLang="ja-JP" sz="1300" baseline="0">
              <a:solidFill>
                <a:schemeClr val="dk1"/>
              </a:solidFill>
              <a:effectLst/>
              <a:latin typeface="+mn-ea"/>
              <a:ea typeface="+mn-ea"/>
              <a:cs typeface="+mn-cs"/>
            </a:rPr>
            <a:t>26</a:t>
          </a:r>
          <a:r>
            <a:rPr kumimoji="1" lang="ja-JP" altLang="ja-JP" sz="1300" baseline="0">
              <a:solidFill>
                <a:schemeClr val="dk1"/>
              </a:solidFill>
              <a:effectLst/>
              <a:latin typeface="+mn-ea"/>
              <a:ea typeface="+mn-ea"/>
              <a:cs typeface="+mn-cs"/>
            </a:rPr>
            <a:t>年度は</a:t>
          </a:r>
          <a:r>
            <a:rPr kumimoji="1" lang="en-US" altLang="ja-JP" sz="1300" baseline="0">
              <a:solidFill>
                <a:schemeClr val="dk1"/>
              </a:solidFill>
              <a:effectLst/>
              <a:latin typeface="+mn-ea"/>
              <a:ea typeface="+mn-ea"/>
              <a:cs typeface="+mn-cs"/>
            </a:rPr>
            <a:t>0.51</a:t>
          </a:r>
          <a:r>
            <a:rPr kumimoji="1" lang="ja-JP" altLang="ja-JP" sz="1300" baseline="0">
              <a:solidFill>
                <a:schemeClr val="dk1"/>
              </a:solidFill>
              <a:effectLst/>
              <a:latin typeface="+mn-ea"/>
              <a:ea typeface="+mn-ea"/>
              <a:cs typeface="+mn-cs"/>
            </a:rPr>
            <a:t>、平成</a:t>
          </a:r>
          <a:r>
            <a:rPr kumimoji="1" lang="en-US" altLang="ja-JP" sz="1300" baseline="0">
              <a:solidFill>
                <a:schemeClr val="dk1"/>
              </a:solidFill>
              <a:effectLst/>
              <a:latin typeface="+mn-ea"/>
              <a:ea typeface="+mn-ea"/>
              <a:cs typeface="+mn-cs"/>
            </a:rPr>
            <a:t>27</a:t>
          </a:r>
          <a:r>
            <a:rPr kumimoji="1" lang="ja-JP" altLang="ja-JP" sz="1300" baseline="0">
              <a:solidFill>
                <a:schemeClr val="dk1"/>
              </a:solidFill>
              <a:effectLst/>
              <a:latin typeface="+mn-ea"/>
              <a:ea typeface="+mn-ea"/>
              <a:cs typeface="+mn-cs"/>
            </a:rPr>
            <a:t>年度は</a:t>
          </a:r>
          <a:r>
            <a:rPr kumimoji="1" lang="en-US" altLang="ja-JP" sz="1300" baseline="0">
              <a:solidFill>
                <a:schemeClr val="dk1"/>
              </a:solidFill>
              <a:effectLst/>
              <a:latin typeface="+mn-ea"/>
              <a:ea typeface="+mn-ea"/>
              <a:cs typeface="+mn-cs"/>
            </a:rPr>
            <a:t>0.50</a:t>
          </a:r>
          <a:r>
            <a:rPr kumimoji="1" lang="ja-JP" altLang="ja-JP" sz="1300" baseline="0">
              <a:solidFill>
                <a:schemeClr val="dk1"/>
              </a:solidFill>
              <a:effectLst/>
              <a:latin typeface="+mn-ea"/>
              <a:ea typeface="+mn-ea"/>
              <a:cs typeface="+mn-cs"/>
            </a:rPr>
            <a:t>と</a:t>
          </a:r>
          <a:r>
            <a:rPr kumimoji="1" lang="ja-JP" altLang="en-US" sz="1300" baseline="0">
              <a:solidFill>
                <a:schemeClr val="dk1"/>
              </a:solidFill>
              <a:effectLst/>
              <a:latin typeface="+mn-ea"/>
              <a:ea typeface="+mn-ea"/>
              <a:cs typeface="+mn-cs"/>
            </a:rPr>
            <a:t>減少</a:t>
          </a:r>
          <a:r>
            <a:rPr kumimoji="1" lang="ja-JP" altLang="ja-JP" sz="1300" baseline="0">
              <a:solidFill>
                <a:schemeClr val="dk1"/>
              </a:solidFill>
              <a:effectLst/>
              <a:latin typeface="+mn-ea"/>
              <a:ea typeface="+mn-ea"/>
              <a:cs typeface="+mn-cs"/>
            </a:rPr>
            <a:t>している。</a:t>
          </a:r>
          <a:endParaRPr lang="ja-JP" altLang="ja-JP" sz="1300">
            <a:effectLst/>
            <a:latin typeface="+mn-ea"/>
            <a:ea typeface="+mn-ea"/>
          </a:endParaRPr>
        </a:p>
        <a:p>
          <a:r>
            <a:rPr kumimoji="1" lang="ja-JP" altLang="ja-JP" sz="1300" baseline="0">
              <a:solidFill>
                <a:schemeClr val="dk1"/>
              </a:solidFill>
              <a:effectLst/>
              <a:latin typeface="+mn-ea"/>
              <a:ea typeface="+mn-ea"/>
              <a:cs typeface="+mn-cs"/>
            </a:rPr>
            <a:t>　類似団体平均より</a:t>
          </a:r>
          <a:r>
            <a:rPr kumimoji="1" lang="en-US" altLang="ja-JP" sz="1300" baseline="0">
              <a:solidFill>
                <a:schemeClr val="dk1"/>
              </a:solidFill>
              <a:effectLst/>
              <a:latin typeface="+mn-ea"/>
              <a:ea typeface="+mn-ea"/>
              <a:cs typeface="+mn-cs"/>
            </a:rPr>
            <a:t>0.10</a:t>
          </a:r>
          <a:r>
            <a:rPr kumimoji="1" lang="ja-JP" altLang="ja-JP" sz="1300" baseline="0">
              <a:solidFill>
                <a:schemeClr val="dk1"/>
              </a:solidFill>
              <a:effectLst/>
              <a:latin typeface="+mn-ea"/>
              <a:ea typeface="+mn-ea"/>
              <a:cs typeface="+mn-cs"/>
            </a:rPr>
            <a:t>ポイント上回っているものの、</a:t>
          </a:r>
          <a:r>
            <a:rPr kumimoji="1" lang="ja-JP" altLang="en-US" sz="1300" baseline="0">
              <a:solidFill>
                <a:schemeClr val="dk1"/>
              </a:solidFill>
              <a:effectLst/>
              <a:latin typeface="+mn-ea"/>
              <a:ea typeface="+mn-ea"/>
              <a:cs typeface="+mn-cs"/>
            </a:rPr>
            <a:t>年々その差は縮まっている</a:t>
          </a:r>
          <a:r>
            <a:rPr kumimoji="1" lang="ja-JP" altLang="ja-JP" sz="1300" baseline="0">
              <a:solidFill>
                <a:schemeClr val="dk1"/>
              </a:solidFill>
              <a:effectLst/>
              <a:latin typeface="+mn-ea"/>
              <a:ea typeface="+mn-ea"/>
              <a:cs typeface="+mn-cs"/>
            </a:rPr>
            <a:t>。人口の減少に伴う地方税の減額などが主な要因となっており、移住定住事業の促進や徴収強化の推進により地方税</a:t>
          </a:r>
          <a:r>
            <a:rPr kumimoji="1" lang="ja-JP" altLang="en-US" sz="1300" baseline="0">
              <a:solidFill>
                <a:schemeClr val="dk1"/>
              </a:solidFill>
              <a:effectLst/>
              <a:latin typeface="+mn-ea"/>
              <a:ea typeface="+mn-ea"/>
              <a:cs typeface="+mn-cs"/>
            </a:rPr>
            <a:t>を</a:t>
          </a:r>
          <a:r>
            <a:rPr kumimoji="1" lang="ja-JP" altLang="ja-JP" sz="1300" baseline="0">
              <a:solidFill>
                <a:schemeClr val="dk1"/>
              </a:solidFill>
              <a:effectLst/>
              <a:latin typeface="+mn-ea"/>
              <a:ea typeface="+mn-ea"/>
              <a:cs typeface="+mn-cs"/>
            </a:rPr>
            <a:t>確保し、また、定員管理・給与の適正化、事務の見直し等による歳出削減を図り財政の健全化に努めていく。</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71362</xdr:rowOff>
    </xdr:to>
    <xdr:cxnSp macro="">
      <xdr:nvCxnSpPr>
        <xdr:cNvPr id="69" name="直線コネクタ 68"/>
        <xdr:cNvCxnSpPr/>
      </xdr:nvCxnSpPr>
      <xdr:spPr>
        <a:xfrm>
          <a:off x="4114800" y="72607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48381</xdr:rowOff>
    </xdr:from>
    <xdr:to>
      <xdr:col>6</xdr:col>
      <xdr:colOff>0</xdr:colOff>
      <xdr:row>42</xdr:row>
      <xdr:rowOff>59872</xdr:rowOff>
    </xdr:to>
    <xdr:cxnSp macro="">
      <xdr:nvCxnSpPr>
        <xdr:cNvPr id="72" name="直線コネクタ 71"/>
        <xdr:cNvCxnSpPr/>
      </xdr:nvCxnSpPr>
      <xdr:spPr>
        <a:xfrm>
          <a:off x="3225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48381</xdr:rowOff>
    </xdr:to>
    <xdr:cxnSp macro="">
      <xdr:nvCxnSpPr>
        <xdr:cNvPr id="75" name="直線コネクタ 74"/>
        <xdr:cNvCxnSpPr/>
      </xdr:nvCxnSpPr>
      <xdr:spPr>
        <a:xfrm>
          <a:off x="2336800" y="72263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7" name="テキスト ボックス 76"/>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2419</xdr:rowOff>
    </xdr:from>
    <xdr:to>
      <xdr:col>3</xdr:col>
      <xdr:colOff>279400</xdr:colOff>
      <xdr:row>42</xdr:row>
      <xdr:rowOff>25400</xdr:rowOff>
    </xdr:to>
    <xdr:cxnSp macro="">
      <xdr:nvCxnSpPr>
        <xdr:cNvPr id="78" name="直線コネクタ 77"/>
        <xdr:cNvCxnSpPr/>
      </xdr:nvCxnSpPr>
      <xdr:spPr>
        <a:xfrm>
          <a:off x="1447800" y="72033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38903</xdr:rowOff>
    </xdr:from>
    <xdr:ext cx="762000" cy="259045"/>
    <xdr:sp macro="" textlink="">
      <xdr:nvSpPr>
        <xdr:cNvPr id="80" name="テキスト ボックス 79"/>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20562</xdr:rowOff>
    </xdr:from>
    <xdr:to>
      <xdr:col>7</xdr:col>
      <xdr:colOff>203200</xdr:colOff>
      <xdr:row>42</xdr:row>
      <xdr:rowOff>122162</xdr:rowOff>
    </xdr:to>
    <xdr:sp macro="" textlink="">
      <xdr:nvSpPr>
        <xdr:cNvPr id="88" name="円/楕円 87"/>
        <xdr:cNvSpPr/>
      </xdr:nvSpPr>
      <xdr:spPr>
        <a:xfrm>
          <a:off x="49022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37089</xdr:rowOff>
    </xdr:from>
    <xdr:ext cx="762000" cy="259045"/>
    <xdr:sp macro="" textlink="">
      <xdr:nvSpPr>
        <xdr:cNvPr id="89" name="財政力該当値テキスト"/>
        <xdr:cNvSpPr txBox="1"/>
      </xdr:nvSpPr>
      <xdr:spPr>
        <a:xfrm>
          <a:off x="50419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9072</xdr:rowOff>
    </xdr:from>
    <xdr:to>
      <xdr:col>6</xdr:col>
      <xdr:colOff>50800</xdr:colOff>
      <xdr:row>42</xdr:row>
      <xdr:rowOff>110672</xdr:rowOff>
    </xdr:to>
    <xdr:sp macro="" textlink="">
      <xdr:nvSpPr>
        <xdr:cNvPr id="90" name="円/楕円 89"/>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91" name="テキスト ボックス 90"/>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169031</xdr:rowOff>
    </xdr:from>
    <xdr:to>
      <xdr:col>4</xdr:col>
      <xdr:colOff>533400</xdr:colOff>
      <xdr:row>42</xdr:row>
      <xdr:rowOff>99181</xdr:rowOff>
    </xdr:to>
    <xdr:sp macro="" textlink="">
      <xdr:nvSpPr>
        <xdr:cNvPr id="92" name="円/楕円 91"/>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109358</xdr:rowOff>
    </xdr:from>
    <xdr:ext cx="762000" cy="259045"/>
    <xdr:sp macro="" textlink="">
      <xdr:nvSpPr>
        <xdr:cNvPr id="93" name="テキスト ボックス 92"/>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4" name="円/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123069</xdr:rowOff>
    </xdr:from>
    <xdr:to>
      <xdr:col>2</xdr:col>
      <xdr:colOff>127000</xdr:colOff>
      <xdr:row>42</xdr:row>
      <xdr:rowOff>53219</xdr:rowOff>
    </xdr:to>
    <xdr:sp macro="" textlink="">
      <xdr:nvSpPr>
        <xdr:cNvPr id="96" name="円/楕円 95"/>
        <xdr:cNvSpPr/>
      </xdr:nvSpPr>
      <xdr:spPr>
        <a:xfrm>
          <a:off x="1397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63396</xdr:rowOff>
    </xdr:from>
    <xdr:ext cx="762000" cy="259045"/>
    <xdr:sp macro="" textlink="">
      <xdr:nvSpPr>
        <xdr:cNvPr id="97" name="テキスト ボックス 96"/>
        <xdr:cNvSpPr txBox="1"/>
      </xdr:nvSpPr>
      <xdr:spPr>
        <a:xfrm>
          <a:off x="1066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26</a:t>
          </a:r>
          <a:r>
            <a:rPr kumimoji="1" lang="ja-JP" altLang="ja-JP" sz="1200">
              <a:solidFill>
                <a:schemeClr val="dk1"/>
              </a:solidFill>
              <a:effectLst/>
              <a:latin typeface="+mn-ea"/>
              <a:ea typeface="+mn-ea"/>
              <a:cs typeface="+mn-cs"/>
            </a:rPr>
            <a:t>年度には</a:t>
          </a:r>
          <a:r>
            <a:rPr kumimoji="1" lang="en-US" altLang="ja-JP" sz="1200">
              <a:solidFill>
                <a:schemeClr val="dk1"/>
              </a:solidFill>
              <a:effectLst/>
              <a:latin typeface="+mn-ea"/>
              <a:ea typeface="+mn-ea"/>
              <a:cs typeface="+mn-cs"/>
            </a:rPr>
            <a:t>88.8</a:t>
          </a:r>
          <a:r>
            <a:rPr kumimoji="1" lang="ja-JP" altLang="ja-JP" sz="1200">
              <a:solidFill>
                <a:schemeClr val="dk1"/>
              </a:solidFill>
              <a:effectLst/>
              <a:latin typeface="+mn-ea"/>
              <a:ea typeface="+mn-ea"/>
              <a:cs typeface="+mn-cs"/>
            </a:rPr>
            <a:t>％であったが、平成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年度には</a:t>
          </a:r>
          <a:r>
            <a:rPr kumimoji="1" lang="en-US" altLang="ja-JP" sz="1200">
              <a:solidFill>
                <a:schemeClr val="dk1"/>
              </a:solidFill>
              <a:effectLst/>
              <a:latin typeface="+mn-ea"/>
              <a:ea typeface="+mn-ea"/>
              <a:cs typeface="+mn-cs"/>
            </a:rPr>
            <a:t>83.9</a:t>
          </a:r>
          <a:r>
            <a:rPr kumimoji="1" lang="ja-JP" altLang="ja-JP" sz="1200">
              <a:solidFill>
                <a:schemeClr val="dk1"/>
              </a:solidFill>
              <a:effectLst/>
              <a:latin typeface="+mn-ea"/>
              <a:ea typeface="+mn-ea"/>
              <a:cs typeface="+mn-cs"/>
            </a:rPr>
            <a:t>％と減少している。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人件費、扶助費、補助費等は増加しているが、物件費、公債費などが減少したため</a:t>
          </a:r>
          <a:r>
            <a:rPr kumimoji="1" lang="ja-JP" altLang="ja-JP" sz="1200">
              <a:solidFill>
                <a:schemeClr val="dk1"/>
              </a:solidFill>
              <a:effectLst/>
              <a:latin typeface="+mn-ea"/>
              <a:ea typeface="+mn-ea"/>
              <a:cs typeface="+mn-cs"/>
            </a:rPr>
            <a:t>経常収支比率は</a:t>
          </a:r>
          <a:r>
            <a:rPr kumimoji="1" lang="ja-JP" altLang="ja-JP" sz="1200" baseline="0">
              <a:solidFill>
                <a:schemeClr val="dk1"/>
              </a:solidFill>
              <a:effectLst/>
              <a:latin typeface="+mn-lt"/>
              <a:ea typeface="+mn-ea"/>
              <a:cs typeface="+mn-cs"/>
            </a:rPr>
            <a:t>類似団体平均</a:t>
          </a:r>
          <a:r>
            <a:rPr kumimoji="1" lang="ja-JP" altLang="ja-JP" sz="1200">
              <a:solidFill>
                <a:schemeClr val="dk1"/>
              </a:solidFill>
              <a:effectLst/>
              <a:latin typeface="+mn-ea"/>
              <a:ea typeface="+mn-ea"/>
              <a:cs typeface="+mn-cs"/>
            </a:rPr>
            <a:t>を</a:t>
          </a:r>
          <a:r>
            <a:rPr kumimoji="1" lang="ja-JP" altLang="en-US" sz="1200">
              <a:solidFill>
                <a:schemeClr val="dk1"/>
              </a:solidFill>
              <a:effectLst/>
              <a:latin typeface="+mn-ea"/>
              <a:ea typeface="+mn-ea"/>
              <a:cs typeface="+mn-cs"/>
            </a:rPr>
            <a:t>下</a:t>
          </a:r>
          <a:r>
            <a:rPr kumimoji="1" lang="ja-JP" altLang="ja-JP" sz="1200">
              <a:solidFill>
                <a:schemeClr val="dk1"/>
              </a:solidFill>
              <a:effectLst/>
              <a:latin typeface="+mn-ea"/>
              <a:ea typeface="+mn-ea"/>
              <a:cs typeface="+mn-cs"/>
            </a:rPr>
            <a:t>回っている。</a:t>
          </a:r>
          <a:endParaRPr lang="ja-JP" altLang="ja-JP" sz="1200">
            <a:effectLst/>
            <a:latin typeface="+mn-ea"/>
            <a:ea typeface="+mn-ea"/>
          </a:endParaRPr>
        </a:p>
        <a:p>
          <a:pPr eaLnBrk="1" fontAlgn="auto" latinLnBrk="0" hangingPunct="1"/>
          <a:r>
            <a:rPr kumimoji="1" lang="ja-JP" altLang="ja-JP" sz="1200">
              <a:solidFill>
                <a:schemeClr val="dk1"/>
              </a:solidFill>
              <a:effectLst/>
              <a:latin typeface="+mn-ea"/>
              <a:ea typeface="+mn-ea"/>
              <a:cs typeface="+mn-cs"/>
            </a:rPr>
            <a:t>　公債費は一時的に減</a:t>
          </a:r>
          <a:r>
            <a:rPr kumimoji="1" lang="ja-JP" altLang="en-US" sz="1200">
              <a:solidFill>
                <a:schemeClr val="dk1"/>
              </a:solidFill>
              <a:effectLst/>
              <a:latin typeface="+mn-ea"/>
              <a:ea typeface="+mn-ea"/>
              <a:cs typeface="+mn-cs"/>
            </a:rPr>
            <a:t>少するが</a:t>
          </a:r>
          <a:r>
            <a:rPr kumimoji="1" lang="ja-JP" altLang="ja-JP" sz="1200">
              <a:solidFill>
                <a:schemeClr val="dk1"/>
              </a:solidFill>
              <a:effectLst/>
              <a:latin typeface="+mn-ea"/>
              <a:ea typeface="+mn-ea"/>
              <a:cs typeface="+mn-cs"/>
            </a:rPr>
            <a:t>、扶助費は増加していくことが見込まれ、また、湯河原町・真鶴町衛生組合が実施した大規模改修事業の償還や老朽化している施設の維持管理経費の増加が見込まれるため、経常経費を削減するためには、物件費・補助費等の抑制に努めていくことが必要となる。</a:t>
          </a:r>
          <a:endParaRPr lang="ja-JP" altLang="ja-JP" sz="12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157607</xdr:rowOff>
    </xdr:from>
    <xdr:to>
      <xdr:col>7</xdr:col>
      <xdr:colOff>152400</xdr:colOff>
      <xdr:row>65</xdr:row>
      <xdr:rowOff>104394</xdr:rowOff>
    </xdr:to>
    <xdr:cxnSp macro="">
      <xdr:nvCxnSpPr>
        <xdr:cNvPr id="130" name="直線コネクタ 129"/>
        <xdr:cNvCxnSpPr/>
      </xdr:nvCxnSpPr>
      <xdr:spPr>
        <a:xfrm flipV="1">
          <a:off x="4114800" y="11130407"/>
          <a:ext cx="8382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31" name="財政構造の弾力性平均値テキスト"/>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68199</xdr:rowOff>
    </xdr:from>
    <xdr:to>
      <xdr:col>6</xdr:col>
      <xdr:colOff>0</xdr:colOff>
      <xdr:row>65</xdr:row>
      <xdr:rowOff>104394</xdr:rowOff>
    </xdr:to>
    <xdr:cxnSp macro="">
      <xdr:nvCxnSpPr>
        <xdr:cNvPr id="133" name="直線コネクタ 132"/>
        <xdr:cNvCxnSpPr/>
      </xdr:nvCxnSpPr>
      <xdr:spPr>
        <a:xfrm>
          <a:off x="3225800" y="1121244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68199</xdr:rowOff>
    </xdr:from>
    <xdr:to>
      <xdr:col>4</xdr:col>
      <xdr:colOff>482600</xdr:colOff>
      <xdr:row>65</xdr:row>
      <xdr:rowOff>97155</xdr:rowOff>
    </xdr:to>
    <xdr:cxnSp macro="">
      <xdr:nvCxnSpPr>
        <xdr:cNvPr id="136" name="直線コネクタ 135"/>
        <xdr:cNvCxnSpPr/>
      </xdr:nvCxnSpPr>
      <xdr:spPr>
        <a:xfrm flipV="1">
          <a:off x="2336800" y="1121244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111760</xdr:rowOff>
    </xdr:from>
    <xdr:to>
      <xdr:col>3</xdr:col>
      <xdr:colOff>279400</xdr:colOff>
      <xdr:row>65</xdr:row>
      <xdr:rowOff>97155</xdr:rowOff>
    </xdr:to>
    <xdr:cxnSp macro="">
      <xdr:nvCxnSpPr>
        <xdr:cNvPr id="139" name="直線コネクタ 138"/>
        <xdr:cNvCxnSpPr/>
      </xdr:nvCxnSpPr>
      <xdr:spPr>
        <a:xfrm>
          <a:off x="1447800" y="1108456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3" name="テキスト ボックス 142"/>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106807</xdr:rowOff>
    </xdr:from>
    <xdr:to>
      <xdr:col>7</xdr:col>
      <xdr:colOff>203200</xdr:colOff>
      <xdr:row>65</xdr:row>
      <xdr:rowOff>36957</xdr:rowOff>
    </xdr:to>
    <xdr:sp macro="" textlink="">
      <xdr:nvSpPr>
        <xdr:cNvPr id="149" name="円/楕円 148"/>
        <xdr:cNvSpPr/>
      </xdr:nvSpPr>
      <xdr:spPr>
        <a:xfrm>
          <a:off x="4902200" y="1107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123334</xdr:rowOff>
    </xdr:from>
    <xdr:ext cx="762000" cy="259045"/>
    <xdr:sp macro="" textlink="">
      <xdr:nvSpPr>
        <xdr:cNvPr id="150" name="財政構造の弾力性該当値テキスト"/>
        <xdr:cNvSpPr txBox="1"/>
      </xdr:nvSpPr>
      <xdr:spPr>
        <a:xfrm>
          <a:off x="5041900" y="1092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53594</xdr:rowOff>
    </xdr:from>
    <xdr:to>
      <xdr:col>6</xdr:col>
      <xdr:colOff>50800</xdr:colOff>
      <xdr:row>65</xdr:row>
      <xdr:rowOff>155194</xdr:rowOff>
    </xdr:to>
    <xdr:sp macro="" textlink="">
      <xdr:nvSpPr>
        <xdr:cNvPr id="151" name="円/楕円 150"/>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139971</xdr:rowOff>
    </xdr:from>
    <xdr:ext cx="736600" cy="259045"/>
    <xdr:sp macro="" textlink="">
      <xdr:nvSpPr>
        <xdr:cNvPr id="152" name="テキスト ボックス 151"/>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17399</xdr:rowOff>
    </xdr:from>
    <xdr:to>
      <xdr:col>4</xdr:col>
      <xdr:colOff>533400</xdr:colOff>
      <xdr:row>65</xdr:row>
      <xdr:rowOff>118999</xdr:rowOff>
    </xdr:to>
    <xdr:sp macro="" textlink="">
      <xdr:nvSpPr>
        <xdr:cNvPr id="153" name="円/楕円 152"/>
        <xdr:cNvSpPr/>
      </xdr:nvSpPr>
      <xdr:spPr>
        <a:xfrm>
          <a:off x="3175000" y="111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103776</xdr:rowOff>
    </xdr:from>
    <xdr:ext cx="762000" cy="259045"/>
    <xdr:sp macro="" textlink="">
      <xdr:nvSpPr>
        <xdr:cNvPr id="154" name="テキスト ボックス 153"/>
        <xdr:cNvSpPr txBox="1"/>
      </xdr:nvSpPr>
      <xdr:spPr>
        <a:xfrm>
          <a:off x="2844800" y="1124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46355</xdr:rowOff>
    </xdr:from>
    <xdr:to>
      <xdr:col>3</xdr:col>
      <xdr:colOff>330200</xdr:colOff>
      <xdr:row>65</xdr:row>
      <xdr:rowOff>147955</xdr:rowOff>
    </xdr:to>
    <xdr:sp macro="" textlink="">
      <xdr:nvSpPr>
        <xdr:cNvPr id="155" name="円/楕円 154"/>
        <xdr:cNvSpPr/>
      </xdr:nvSpPr>
      <xdr:spPr>
        <a:xfrm>
          <a:off x="2286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132732</xdr:rowOff>
    </xdr:from>
    <xdr:ext cx="762000" cy="259045"/>
    <xdr:sp macro="" textlink="">
      <xdr:nvSpPr>
        <xdr:cNvPr id="156" name="テキスト ボックス 155"/>
        <xdr:cNvSpPr txBox="1"/>
      </xdr:nvSpPr>
      <xdr:spPr>
        <a:xfrm>
          <a:off x="1955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57" name="円/楕円 156"/>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1287</xdr:rowOff>
    </xdr:from>
    <xdr:ext cx="762000" cy="259045"/>
    <xdr:sp macro="" textlink="">
      <xdr:nvSpPr>
        <xdr:cNvPr id="158" name="テキスト ボックス 157"/>
        <xdr:cNvSpPr txBox="1"/>
      </xdr:nvSpPr>
      <xdr:spPr>
        <a:xfrm>
          <a:off x="1066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[148,818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類似団体平均を</a:t>
          </a:r>
          <a:r>
            <a:rPr kumimoji="1" lang="en-US" altLang="ja-JP" sz="1300">
              <a:solidFill>
                <a:schemeClr val="dk1"/>
              </a:solidFill>
              <a:effectLst/>
              <a:latin typeface="+mn-ea"/>
              <a:ea typeface="+mn-ea"/>
              <a:cs typeface="+mn-cs"/>
            </a:rPr>
            <a:t>70,264</a:t>
          </a:r>
          <a:r>
            <a:rPr kumimoji="1" lang="ja-JP" altLang="ja-JP" sz="1300">
              <a:solidFill>
                <a:schemeClr val="dk1"/>
              </a:solidFill>
              <a:effectLst/>
              <a:latin typeface="+mn-ea"/>
              <a:ea typeface="+mn-ea"/>
              <a:cs typeface="+mn-cs"/>
            </a:rPr>
            <a:t>円下回っている。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人件費では、ごみ処理業務を一部事務組合に、消防事務を湯河原町に委託していることや</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地域手当を廃止していることが主な要因と思われる。</a:t>
          </a:r>
          <a:endParaRPr lang="ja-JP" altLang="ja-JP" sz="1300">
            <a:effectLst/>
            <a:latin typeface="+mn-ea"/>
            <a:ea typeface="+mn-ea"/>
          </a:endParaRPr>
        </a:p>
        <a:p>
          <a:r>
            <a:rPr kumimoji="1" lang="ja-JP" altLang="ja-JP" sz="1300">
              <a:solidFill>
                <a:schemeClr val="dk1"/>
              </a:solidFill>
              <a:effectLst/>
              <a:latin typeface="+mn-ea"/>
              <a:ea typeface="+mn-ea"/>
              <a:cs typeface="+mn-cs"/>
            </a:rPr>
            <a:t>　物件費では、事業の内容の見直しによる委託費の削減、需用費、役務費</a:t>
          </a:r>
          <a:r>
            <a:rPr kumimoji="1" lang="ja-JP" altLang="en-US" sz="1300">
              <a:solidFill>
                <a:schemeClr val="dk1"/>
              </a:solidFill>
              <a:effectLst/>
              <a:latin typeface="+mn-ea"/>
              <a:ea typeface="+mn-ea"/>
              <a:cs typeface="+mn-cs"/>
            </a:rPr>
            <a:t>で</a:t>
          </a:r>
          <a:r>
            <a:rPr kumimoji="1" lang="ja-JP" altLang="ja-JP" sz="1300">
              <a:solidFill>
                <a:schemeClr val="dk1"/>
              </a:solidFill>
              <a:effectLst/>
              <a:latin typeface="+mn-ea"/>
              <a:ea typeface="+mn-ea"/>
              <a:cs typeface="+mn-cs"/>
            </a:rPr>
            <a:t>歳出の</a:t>
          </a:r>
          <a:r>
            <a:rPr kumimoji="1" lang="ja-JP" altLang="en-US" sz="1300">
              <a:solidFill>
                <a:schemeClr val="dk1"/>
              </a:solidFill>
              <a:effectLst/>
              <a:latin typeface="+mn-ea"/>
              <a:ea typeface="+mn-ea"/>
              <a:cs typeface="+mn-cs"/>
            </a:rPr>
            <a:t>抑制に努めている</a:t>
          </a:r>
          <a:r>
            <a:rPr kumimoji="1" lang="ja-JP"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109547</xdr:rowOff>
    </xdr:from>
    <xdr:to>
      <xdr:col>7</xdr:col>
      <xdr:colOff>152400</xdr:colOff>
      <xdr:row>81</xdr:row>
      <xdr:rowOff>118647</xdr:rowOff>
    </xdr:to>
    <xdr:cxnSp macro="">
      <xdr:nvCxnSpPr>
        <xdr:cNvPr id="193" name="直線コネクタ 192"/>
        <xdr:cNvCxnSpPr/>
      </xdr:nvCxnSpPr>
      <xdr:spPr>
        <a:xfrm flipV="1">
          <a:off x="4114800" y="13996997"/>
          <a:ext cx="83820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98326</xdr:rowOff>
    </xdr:from>
    <xdr:to>
      <xdr:col>6</xdr:col>
      <xdr:colOff>0</xdr:colOff>
      <xdr:row>81</xdr:row>
      <xdr:rowOff>118647</xdr:rowOff>
    </xdr:to>
    <xdr:cxnSp macro="">
      <xdr:nvCxnSpPr>
        <xdr:cNvPr id="196" name="直線コネクタ 195"/>
        <xdr:cNvCxnSpPr/>
      </xdr:nvCxnSpPr>
      <xdr:spPr>
        <a:xfrm>
          <a:off x="3225800" y="13985776"/>
          <a:ext cx="889000" cy="2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98326</xdr:rowOff>
    </xdr:from>
    <xdr:to>
      <xdr:col>4</xdr:col>
      <xdr:colOff>482600</xdr:colOff>
      <xdr:row>81</xdr:row>
      <xdr:rowOff>131243</xdr:rowOff>
    </xdr:to>
    <xdr:cxnSp macro="">
      <xdr:nvCxnSpPr>
        <xdr:cNvPr id="199" name="直線コネクタ 198"/>
        <xdr:cNvCxnSpPr/>
      </xdr:nvCxnSpPr>
      <xdr:spPr>
        <a:xfrm flipV="1">
          <a:off x="2336800" y="13985776"/>
          <a:ext cx="889000" cy="3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131243</xdr:rowOff>
    </xdr:from>
    <xdr:to>
      <xdr:col>3</xdr:col>
      <xdr:colOff>279400</xdr:colOff>
      <xdr:row>81</xdr:row>
      <xdr:rowOff>158638</xdr:rowOff>
    </xdr:to>
    <xdr:cxnSp macro="">
      <xdr:nvCxnSpPr>
        <xdr:cNvPr id="202" name="直線コネクタ 201"/>
        <xdr:cNvCxnSpPr/>
      </xdr:nvCxnSpPr>
      <xdr:spPr>
        <a:xfrm flipV="1">
          <a:off x="1447800" y="14018693"/>
          <a:ext cx="889000" cy="2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58747</xdr:rowOff>
    </xdr:from>
    <xdr:to>
      <xdr:col>7</xdr:col>
      <xdr:colOff>203200</xdr:colOff>
      <xdr:row>81</xdr:row>
      <xdr:rowOff>160347</xdr:rowOff>
    </xdr:to>
    <xdr:sp macro="" textlink="">
      <xdr:nvSpPr>
        <xdr:cNvPr id="212" name="円/楕円 211"/>
        <xdr:cNvSpPr/>
      </xdr:nvSpPr>
      <xdr:spPr>
        <a:xfrm>
          <a:off x="4902200" y="1394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151474</xdr:rowOff>
    </xdr:from>
    <xdr:ext cx="762000" cy="259045"/>
    <xdr:sp macro="" textlink="">
      <xdr:nvSpPr>
        <xdr:cNvPr id="213" name="人件費・物件費等の状況該当値テキスト"/>
        <xdr:cNvSpPr txBox="1"/>
      </xdr:nvSpPr>
      <xdr:spPr>
        <a:xfrm>
          <a:off x="5041900" y="1386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148,818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67847</xdr:rowOff>
    </xdr:from>
    <xdr:to>
      <xdr:col>6</xdr:col>
      <xdr:colOff>50800</xdr:colOff>
      <xdr:row>81</xdr:row>
      <xdr:rowOff>169447</xdr:rowOff>
    </xdr:to>
    <xdr:sp macro="" textlink="">
      <xdr:nvSpPr>
        <xdr:cNvPr id="214" name="円/楕円 213"/>
        <xdr:cNvSpPr/>
      </xdr:nvSpPr>
      <xdr:spPr>
        <a:xfrm>
          <a:off x="4064000" y="139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8174</xdr:rowOff>
    </xdr:from>
    <xdr:ext cx="736600" cy="259045"/>
    <xdr:sp macro="" textlink="">
      <xdr:nvSpPr>
        <xdr:cNvPr id="215" name="テキスト ボックス 214"/>
        <xdr:cNvSpPr txBox="1"/>
      </xdr:nvSpPr>
      <xdr:spPr>
        <a:xfrm>
          <a:off x="3733800" y="1372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151,081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47526</xdr:rowOff>
    </xdr:from>
    <xdr:to>
      <xdr:col>4</xdr:col>
      <xdr:colOff>533400</xdr:colOff>
      <xdr:row>81</xdr:row>
      <xdr:rowOff>149126</xdr:rowOff>
    </xdr:to>
    <xdr:sp macro="" textlink="">
      <xdr:nvSpPr>
        <xdr:cNvPr id="216" name="円/楕円 215"/>
        <xdr:cNvSpPr/>
      </xdr:nvSpPr>
      <xdr:spPr>
        <a:xfrm>
          <a:off x="3175000" y="139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159303</xdr:rowOff>
    </xdr:from>
    <xdr:ext cx="762000" cy="259045"/>
    <xdr:sp macro="" textlink="">
      <xdr:nvSpPr>
        <xdr:cNvPr id="217" name="テキスト ボックス 216"/>
        <xdr:cNvSpPr txBox="1"/>
      </xdr:nvSpPr>
      <xdr:spPr>
        <a:xfrm>
          <a:off x="2844800" y="1370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146,028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80443</xdr:rowOff>
    </xdr:from>
    <xdr:to>
      <xdr:col>3</xdr:col>
      <xdr:colOff>330200</xdr:colOff>
      <xdr:row>82</xdr:row>
      <xdr:rowOff>10593</xdr:rowOff>
    </xdr:to>
    <xdr:sp macro="" textlink="">
      <xdr:nvSpPr>
        <xdr:cNvPr id="218" name="円/楕円 217"/>
        <xdr:cNvSpPr/>
      </xdr:nvSpPr>
      <xdr:spPr>
        <a:xfrm>
          <a:off x="2286000" y="139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20770</xdr:rowOff>
    </xdr:from>
    <xdr:ext cx="762000" cy="259045"/>
    <xdr:sp macro="" textlink="">
      <xdr:nvSpPr>
        <xdr:cNvPr id="219" name="テキスト ボックス 218"/>
        <xdr:cNvSpPr txBox="1"/>
      </xdr:nvSpPr>
      <xdr:spPr>
        <a:xfrm>
          <a:off x="1955800" y="1373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154,213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107838</xdr:rowOff>
    </xdr:from>
    <xdr:to>
      <xdr:col>2</xdr:col>
      <xdr:colOff>127000</xdr:colOff>
      <xdr:row>82</xdr:row>
      <xdr:rowOff>37988</xdr:rowOff>
    </xdr:to>
    <xdr:sp macro="" textlink="">
      <xdr:nvSpPr>
        <xdr:cNvPr id="220" name="円/楕円 219"/>
        <xdr:cNvSpPr/>
      </xdr:nvSpPr>
      <xdr:spPr>
        <a:xfrm>
          <a:off x="1397000" y="139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48165</xdr:rowOff>
    </xdr:from>
    <xdr:ext cx="762000" cy="259045"/>
    <xdr:sp macro="" textlink="">
      <xdr:nvSpPr>
        <xdr:cNvPr id="221" name="テキスト ボックス 220"/>
        <xdr:cNvSpPr txBox="1"/>
      </xdr:nvSpPr>
      <xdr:spPr>
        <a:xfrm>
          <a:off x="1066800" y="1376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161,025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年度の国家公務員給与削減に伴うラスパイレス指数算出基準数値の変更がなされても平成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年度ともに類似団体を下回っている。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人件費の抑制は財政構造の弾力性を高めるために必要で</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あるが、今後も職員給与の適正化に努めていく</a:t>
          </a:r>
          <a:r>
            <a:rPr kumimoji="1" lang="ja-JP" altLang="en-US" sz="1300">
              <a:solidFill>
                <a:schemeClr val="dk1"/>
              </a:solidFill>
              <a:effectLst/>
              <a:latin typeface="+mn-ea"/>
              <a:ea typeface="+mn-ea"/>
              <a:cs typeface="+mn-cs"/>
            </a:rPr>
            <a:t>なかで</a:t>
          </a:r>
          <a:r>
            <a:rPr kumimoji="1" lang="ja-JP" altLang="ja-JP" sz="1300">
              <a:solidFill>
                <a:schemeClr val="dk1"/>
              </a:solidFill>
              <a:effectLst/>
              <a:latin typeface="+mn-ea"/>
              <a:ea typeface="+mn-ea"/>
              <a:cs typeface="+mn-cs"/>
            </a:rPr>
            <a:t>、過度な抑制は職員の</a:t>
          </a:r>
          <a:r>
            <a:rPr kumimoji="1" lang="ja-JP" altLang="en-US" sz="1300">
              <a:solidFill>
                <a:schemeClr val="dk1"/>
              </a:solidFill>
              <a:effectLst/>
              <a:latin typeface="+mn-ea"/>
              <a:ea typeface="+mn-ea"/>
              <a:cs typeface="+mn-cs"/>
            </a:rPr>
            <a:t>士気</a:t>
          </a:r>
          <a:r>
            <a:rPr kumimoji="1" lang="ja-JP" altLang="ja-JP" sz="1300">
              <a:solidFill>
                <a:schemeClr val="dk1"/>
              </a:solidFill>
              <a:effectLst/>
              <a:latin typeface="+mn-ea"/>
              <a:ea typeface="+mn-ea"/>
              <a:cs typeface="+mn-cs"/>
            </a:rPr>
            <a:t>の低下につながるため、注意しながら進めていく。</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151977</xdr:rowOff>
    </xdr:from>
    <xdr:to>
      <xdr:col>24</xdr:col>
      <xdr:colOff>558800</xdr:colOff>
      <xdr:row>83</xdr:row>
      <xdr:rowOff>69004</xdr:rowOff>
    </xdr:to>
    <xdr:cxnSp macro="">
      <xdr:nvCxnSpPr>
        <xdr:cNvPr id="255" name="直線コネクタ 254"/>
        <xdr:cNvCxnSpPr/>
      </xdr:nvCxnSpPr>
      <xdr:spPr>
        <a:xfrm>
          <a:off x="16179800" y="1421087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154516</xdr:rowOff>
    </xdr:from>
    <xdr:to>
      <xdr:col>23</xdr:col>
      <xdr:colOff>406400</xdr:colOff>
      <xdr:row>82</xdr:row>
      <xdr:rowOff>151977</xdr:rowOff>
    </xdr:to>
    <xdr:cxnSp macro="">
      <xdr:nvCxnSpPr>
        <xdr:cNvPr id="258" name="直線コネクタ 257"/>
        <xdr:cNvCxnSpPr/>
      </xdr:nvCxnSpPr>
      <xdr:spPr>
        <a:xfrm>
          <a:off x="15290800" y="1404196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154516</xdr:rowOff>
    </xdr:from>
    <xdr:to>
      <xdr:col>22</xdr:col>
      <xdr:colOff>203200</xdr:colOff>
      <xdr:row>86</xdr:row>
      <xdr:rowOff>77470</xdr:rowOff>
    </xdr:to>
    <xdr:cxnSp macro="">
      <xdr:nvCxnSpPr>
        <xdr:cNvPr id="261" name="直線コネクタ 260"/>
        <xdr:cNvCxnSpPr/>
      </xdr:nvCxnSpPr>
      <xdr:spPr>
        <a:xfrm flipV="1">
          <a:off x="14401800" y="14041966"/>
          <a:ext cx="889000" cy="78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77470</xdr:rowOff>
    </xdr:from>
    <xdr:to>
      <xdr:col>21</xdr:col>
      <xdr:colOff>0</xdr:colOff>
      <xdr:row>87</xdr:row>
      <xdr:rowOff>18627</xdr:rowOff>
    </xdr:to>
    <xdr:cxnSp macro="">
      <xdr:nvCxnSpPr>
        <xdr:cNvPr id="264" name="直線コネクタ 263"/>
        <xdr:cNvCxnSpPr/>
      </xdr:nvCxnSpPr>
      <xdr:spPr>
        <a:xfrm flipV="1">
          <a:off x="13512800" y="1482217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6" name="テキスト ボックス 265"/>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8" name="テキスト ボックス 267"/>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18204</xdr:rowOff>
    </xdr:from>
    <xdr:to>
      <xdr:col>24</xdr:col>
      <xdr:colOff>609600</xdr:colOff>
      <xdr:row>83</xdr:row>
      <xdr:rowOff>119804</xdr:rowOff>
    </xdr:to>
    <xdr:sp macro="" textlink="">
      <xdr:nvSpPr>
        <xdr:cNvPr id="274" name="円/楕円 273"/>
        <xdr:cNvSpPr/>
      </xdr:nvSpPr>
      <xdr:spPr>
        <a:xfrm>
          <a:off x="169672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34731</xdr:rowOff>
    </xdr:from>
    <xdr:ext cx="762000" cy="259045"/>
    <xdr:sp macro="" textlink="">
      <xdr:nvSpPr>
        <xdr:cNvPr id="275" name="給与水準   （国との比較）該当値テキスト"/>
        <xdr:cNvSpPr txBox="1"/>
      </xdr:nvSpPr>
      <xdr:spPr>
        <a:xfrm>
          <a:off x="17106900" y="1409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101177</xdr:rowOff>
    </xdr:from>
    <xdr:to>
      <xdr:col>23</xdr:col>
      <xdr:colOff>457200</xdr:colOff>
      <xdr:row>83</xdr:row>
      <xdr:rowOff>31327</xdr:rowOff>
    </xdr:to>
    <xdr:sp macro="" textlink="">
      <xdr:nvSpPr>
        <xdr:cNvPr id="276" name="円/楕円 275"/>
        <xdr:cNvSpPr/>
      </xdr:nvSpPr>
      <xdr:spPr>
        <a:xfrm>
          <a:off x="16129000" y="141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41504</xdr:rowOff>
    </xdr:from>
    <xdr:ext cx="736600" cy="259045"/>
    <xdr:sp macro="" textlink="">
      <xdr:nvSpPr>
        <xdr:cNvPr id="277" name="テキスト ボックス 276"/>
        <xdr:cNvSpPr txBox="1"/>
      </xdr:nvSpPr>
      <xdr:spPr>
        <a:xfrm>
          <a:off x="15798800" y="1392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103716</xdr:rowOff>
    </xdr:from>
    <xdr:to>
      <xdr:col>22</xdr:col>
      <xdr:colOff>254000</xdr:colOff>
      <xdr:row>82</xdr:row>
      <xdr:rowOff>33866</xdr:rowOff>
    </xdr:to>
    <xdr:sp macro="" textlink="">
      <xdr:nvSpPr>
        <xdr:cNvPr id="278" name="円/楕円 277"/>
        <xdr:cNvSpPr/>
      </xdr:nvSpPr>
      <xdr:spPr>
        <a:xfrm>
          <a:off x="15240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79" name="テキスト ボックス 278"/>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26670</xdr:rowOff>
    </xdr:from>
    <xdr:to>
      <xdr:col>21</xdr:col>
      <xdr:colOff>50800</xdr:colOff>
      <xdr:row>86</xdr:row>
      <xdr:rowOff>128270</xdr:rowOff>
    </xdr:to>
    <xdr:sp macro="" textlink="">
      <xdr:nvSpPr>
        <xdr:cNvPr id="280" name="円/楕円 279"/>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138447</xdr:rowOff>
    </xdr:from>
    <xdr:ext cx="762000" cy="259045"/>
    <xdr:sp macro="" textlink="">
      <xdr:nvSpPr>
        <xdr:cNvPr id="281" name="テキスト ボックス 280"/>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82" name="円/楕円 281"/>
        <xdr:cNvSpPr/>
      </xdr:nvSpPr>
      <xdr:spPr>
        <a:xfrm>
          <a:off x="13462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79604</xdr:rowOff>
    </xdr:from>
    <xdr:ext cx="762000" cy="259045"/>
    <xdr:sp macro="" textlink="">
      <xdr:nvSpPr>
        <xdr:cNvPr id="283" name="テキスト ボックス 282"/>
        <xdr:cNvSpPr txBox="1"/>
      </xdr:nvSpPr>
      <xdr:spPr>
        <a:xfrm>
          <a:off x="13131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過去５年間ほぼ横ばいで推移している。類似団体平均は下回っているものの、全国平均や県平均と比較すると上回っている。</a:t>
          </a:r>
          <a:endParaRPr lang="ja-JP" altLang="ja-JP" sz="1300">
            <a:effectLst/>
          </a:endParaRPr>
        </a:p>
        <a:p>
          <a:r>
            <a:rPr kumimoji="1" lang="ja-JP" altLang="ja-JP" sz="1300">
              <a:solidFill>
                <a:schemeClr val="dk1"/>
              </a:solidFill>
              <a:effectLst/>
              <a:latin typeface="+mn-lt"/>
              <a:ea typeface="+mn-ea"/>
              <a:cs typeface="+mn-cs"/>
            </a:rPr>
            <a:t>　町の人口が予想以上に減少していることが</a:t>
          </a:r>
          <a:r>
            <a:rPr kumimoji="1" lang="ja-JP" altLang="en-US" sz="1300">
              <a:solidFill>
                <a:schemeClr val="dk1"/>
              </a:solidFill>
              <a:effectLst/>
              <a:latin typeface="+mn-lt"/>
              <a:ea typeface="+mn-ea"/>
              <a:cs typeface="+mn-cs"/>
            </a:rPr>
            <a:t>主な</a:t>
          </a:r>
          <a:r>
            <a:rPr kumimoji="1" lang="ja-JP" altLang="ja-JP" sz="1300">
              <a:solidFill>
                <a:schemeClr val="dk1"/>
              </a:solidFill>
              <a:effectLst/>
              <a:latin typeface="+mn-lt"/>
              <a:ea typeface="+mn-ea"/>
              <a:cs typeface="+mn-cs"/>
            </a:rPr>
            <a:t>原因であると思われる。</a:t>
          </a:r>
          <a:endParaRPr lang="ja-JP" altLang="ja-JP" sz="1300">
            <a:effectLst/>
          </a:endParaRPr>
        </a:p>
        <a:p>
          <a:r>
            <a:rPr kumimoji="1" lang="ja-JP" altLang="ja-JP" sz="1300">
              <a:solidFill>
                <a:schemeClr val="dk1"/>
              </a:solidFill>
              <a:effectLst/>
              <a:latin typeface="+mn-lt"/>
              <a:ea typeface="+mn-ea"/>
              <a:cs typeface="+mn-cs"/>
            </a:rPr>
            <a:t>　退職者補充の抑制、電算化の推進、事業の見直しを今後も続けていくが、職員教育の充実を図り、職員の資質・能力の向上に努め、適正な定員管理を実施する。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97790</xdr:rowOff>
    </xdr:from>
    <xdr:to>
      <xdr:col>24</xdr:col>
      <xdr:colOff>558800</xdr:colOff>
      <xdr:row>60</xdr:row>
      <xdr:rowOff>105029</xdr:rowOff>
    </xdr:to>
    <xdr:cxnSp macro="">
      <xdr:nvCxnSpPr>
        <xdr:cNvPr id="318" name="直線コネクタ 317"/>
        <xdr:cNvCxnSpPr/>
      </xdr:nvCxnSpPr>
      <xdr:spPr>
        <a:xfrm>
          <a:off x="16179800" y="1038479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95377</xdr:rowOff>
    </xdr:from>
    <xdr:to>
      <xdr:col>23</xdr:col>
      <xdr:colOff>406400</xdr:colOff>
      <xdr:row>60</xdr:row>
      <xdr:rowOff>97790</xdr:rowOff>
    </xdr:to>
    <xdr:cxnSp macro="">
      <xdr:nvCxnSpPr>
        <xdr:cNvPr id="321" name="直線コネクタ 320"/>
        <xdr:cNvCxnSpPr/>
      </xdr:nvCxnSpPr>
      <xdr:spPr>
        <a:xfrm>
          <a:off x="15290800" y="1038237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3" name="テキスト ボックス 322"/>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95377</xdr:rowOff>
    </xdr:from>
    <xdr:to>
      <xdr:col>22</xdr:col>
      <xdr:colOff>203200</xdr:colOff>
      <xdr:row>60</xdr:row>
      <xdr:rowOff>96181</xdr:rowOff>
    </xdr:to>
    <xdr:cxnSp macro="">
      <xdr:nvCxnSpPr>
        <xdr:cNvPr id="324" name="直線コネクタ 323"/>
        <xdr:cNvCxnSpPr/>
      </xdr:nvCxnSpPr>
      <xdr:spPr>
        <a:xfrm flipV="1">
          <a:off x="14401800" y="10382377"/>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6" name="テキスト ボックス 325"/>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92159</xdr:rowOff>
    </xdr:from>
    <xdr:to>
      <xdr:col>21</xdr:col>
      <xdr:colOff>0</xdr:colOff>
      <xdr:row>60</xdr:row>
      <xdr:rowOff>96181</xdr:rowOff>
    </xdr:to>
    <xdr:cxnSp macro="">
      <xdr:nvCxnSpPr>
        <xdr:cNvPr id="327" name="直線コネクタ 326"/>
        <xdr:cNvCxnSpPr/>
      </xdr:nvCxnSpPr>
      <xdr:spPr>
        <a:xfrm>
          <a:off x="13512800" y="1037915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9" name="テキスト ボックス 328"/>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1" name="テキスト ボックス 330"/>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54229</xdr:rowOff>
    </xdr:from>
    <xdr:to>
      <xdr:col>24</xdr:col>
      <xdr:colOff>609600</xdr:colOff>
      <xdr:row>60</xdr:row>
      <xdr:rowOff>155829</xdr:rowOff>
    </xdr:to>
    <xdr:sp macro="" textlink="">
      <xdr:nvSpPr>
        <xdr:cNvPr id="337" name="円/楕円 336"/>
        <xdr:cNvSpPr/>
      </xdr:nvSpPr>
      <xdr:spPr>
        <a:xfrm>
          <a:off x="169672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70756</xdr:rowOff>
    </xdr:from>
    <xdr:ext cx="762000" cy="259045"/>
    <xdr:sp macro="" textlink="">
      <xdr:nvSpPr>
        <xdr:cNvPr id="338" name="定員管理の状況該当値テキスト"/>
        <xdr:cNvSpPr txBox="1"/>
      </xdr:nvSpPr>
      <xdr:spPr>
        <a:xfrm>
          <a:off x="17106900" y="1018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46990</xdr:rowOff>
    </xdr:from>
    <xdr:to>
      <xdr:col>23</xdr:col>
      <xdr:colOff>457200</xdr:colOff>
      <xdr:row>60</xdr:row>
      <xdr:rowOff>148590</xdr:rowOff>
    </xdr:to>
    <xdr:sp macro="" textlink="">
      <xdr:nvSpPr>
        <xdr:cNvPr id="339" name="円/楕円 338"/>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158767</xdr:rowOff>
    </xdr:from>
    <xdr:ext cx="736600" cy="259045"/>
    <xdr:sp macro="" textlink="">
      <xdr:nvSpPr>
        <xdr:cNvPr id="340" name="テキスト ボックス 339"/>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44577</xdr:rowOff>
    </xdr:from>
    <xdr:to>
      <xdr:col>22</xdr:col>
      <xdr:colOff>254000</xdr:colOff>
      <xdr:row>60</xdr:row>
      <xdr:rowOff>146177</xdr:rowOff>
    </xdr:to>
    <xdr:sp macro="" textlink="">
      <xdr:nvSpPr>
        <xdr:cNvPr id="341" name="円/楕円 340"/>
        <xdr:cNvSpPr/>
      </xdr:nvSpPr>
      <xdr:spPr>
        <a:xfrm>
          <a:off x="15240000" y="1033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156354</xdr:rowOff>
    </xdr:from>
    <xdr:ext cx="762000" cy="259045"/>
    <xdr:sp macro="" textlink="">
      <xdr:nvSpPr>
        <xdr:cNvPr id="342" name="テキスト ボックス 341"/>
        <xdr:cNvSpPr txBox="1"/>
      </xdr:nvSpPr>
      <xdr:spPr>
        <a:xfrm>
          <a:off x="14909800" y="1010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45381</xdr:rowOff>
    </xdr:from>
    <xdr:to>
      <xdr:col>21</xdr:col>
      <xdr:colOff>50800</xdr:colOff>
      <xdr:row>60</xdr:row>
      <xdr:rowOff>146981</xdr:rowOff>
    </xdr:to>
    <xdr:sp macro="" textlink="">
      <xdr:nvSpPr>
        <xdr:cNvPr id="343" name="円/楕円 342"/>
        <xdr:cNvSpPr/>
      </xdr:nvSpPr>
      <xdr:spPr>
        <a:xfrm>
          <a:off x="14351000" y="1033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157158</xdr:rowOff>
    </xdr:from>
    <xdr:ext cx="762000" cy="259045"/>
    <xdr:sp macro="" textlink="">
      <xdr:nvSpPr>
        <xdr:cNvPr id="344" name="テキスト ボックス 343"/>
        <xdr:cNvSpPr txBox="1"/>
      </xdr:nvSpPr>
      <xdr:spPr>
        <a:xfrm>
          <a:off x="14020800" y="1010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41359</xdr:rowOff>
    </xdr:from>
    <xdr:to>
      <xdr:col>19</xdr:col>
      <xdr:colOff>533400</xdr:colOff>
      <xdr:row>60</xdr:row>
      <xdr:rowOff>142959</xdr:rowOff>
    </xdr:to>
    <xdr:sp macro="" textlink="">
      <xdr:nvSpPr>
        <xdr:cNvPr id="345" name="円/楕円 344"/>
        <xdr:cNvSpPr/>
      </xdr:nvSpPr>
      <xdr:spPr>
        <a:xfrm>
          <a:off x="13462000" y="103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153136</xdr:rowOff>
    </xdr:from>
    <xdr:ext cx="762000" cy="259045"/>
    <xdr:sp macro="" textlink="">
      <xdr:nvSpPr>
        <xdr:cNvPr id="346" name="テキスト ボックス 345"/>
        <xdr:cNvSpPr txBox="1"/>
      </xdr:nvSpPr>
      <xdr:spPr>
        <a:xfrm>
          <a:off x="13131800" y="1009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年度に比べ</a:t>
          </a:r>
          <a:r>
            <a:rPr kumimoji="1" lang="en-US" altLang="ja-JP" sz="1300">
              <a:solidFill>
                <a:schemeClr val="dk1"/>
              </a:solidFill>
              <a:effectLst/>
              <a:latin typeface="+mn-ea"/>
              <a:ea typeface="+mn-ea"/>
              <a:cs typeface="+mn-cs"/>
            </a:rPr>
            <a:t>1.9</a:t>
          </a:r>
          <a:r>
            <a:rPr kumimoji="1" lang="ja-JP" altLang="en-US" sz="1300">
              <a:solidFill>
                <a:schemeClr val="dk1"/>
              </a:solidFill>
              <a:effectLst/>
              <a:latin typeface="+mn-ea"/>
              <a:ea typeface="+mn-ea"/>
              <a:cs typeface="+mn-cs"/>
            </a:rPr>
            <a:t>ポイント下回った主な原因は減税補填債や火葬場建設の償還終了に伴うもの。</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しかし、</a:t>
          </a:r>
          <a:r>
            <a:rPr kumimoji="1" lang="ja-JP" altLang="ja-JP" sz="1300">
              <a:solidFill>
                <a:schemeClr val="dk1"/>
              </a:solidFill>
              <a:effectLst/>
              <a:latin typeface="+mn-ea"/>
              <a:ea typeface="+mn-ea"/>
              <a:cs typeface="+mn-cs"/>
            </a:rPr>
            <a:t>類似団体平均を</a:t>
          </a:r>
          <a:r>
            <a:rPr kumimoji="1" lang="en-US" altLang="ja-JP" sz="1300">
              <a:solidFill>
                <a:schemeClr val="dk1"/>
              </a:solidFill>
              <a:effectLst/>
              <a:latin typeface="+mn-ea"/>
              <a:ea typeface="+mn-ea"/>
              <a:cs typeface="+mn-cs"/>
            </a:rPr>
            <a:t>1.1</a:t>
          </a:r>
          <a:r>
            <a:rPr kumimoji="1" lang="ja-JP" altLang="ja-JP" sz="1300">
              <a:solidFill>
                <a:schemeClr val="dk1"/>
              </a:solidFill>
              <a:effectLst/>
              <a:latin typeface="+mn-ea"/>
              <a:ea typeface="+mn-ea"/>
              <a:cs typeface="+mn-cs"/>
            </a:rPr>
            <a:t>ポイント上回っている</a:t>
          </a:r>
          <a:r>
            <a:rPr kumimoji="1" lang="ja-JP" altLang="en-US" sz="1300">
              <a:solidFill>
                <a:schemeClr val="dk1"/>
              </a:solidFill>
              <a:effectLst/>
              <a:latin typeface="+mn-ea"/>
              <a:ea typeface="+mn-ea"/>
              <a:cs typeface="+mn-cs"/>
            </a:rPr>
            <a:t>要因としては</a:t>
          </a:r>
          <a:r>
            <a:rPr kumimoji="1" lang="ja-JP" altLang="ja-JP" sz="1300">
              <a:solidFill>
                <a:schemeClr val="dk1"/>
              </a:solidFill>
              <a:effectLst/>
              <a:latin typeface="+mn-ea"/>
              <a:ea typeface="+mn-ea"/>
              <a:cs typeface="+mn-cs"/>
            </a:rPr>
            <a:t>。退職手当債の発行（平成</a:t>
          </a:r>
          <a:r>
            <a:rPr kumimoji="1" lang="en-US" altLang="ja-JP" sz="1300">
              <a:solidFill>
                <a:schemeClr val="dk1"/>
              </a:solidFill>
              <a:effectLst/>
              <a:latin typeface="+mn-ea"/>
              <a:ea typeface="+mn-ea"/>
              <a:cs typeface="+mn-cs"/>
            </a:rPr>
            <a:t>18</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19</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20</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22</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年度）であると思われる。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今後も普通建設事業の適切な取捨選択により公債費の負担が</a:t>
          </a:r>
          <a:r>
            <a:rPr kumimoji="1" lang="ja-JP" altLang="en-US" sz="1300">
              <a:solidFill>
                <a:schemeClr val="dk1"/>
              </a:solidFill>
              <a:effectLst/>
              <a:latin typeface="+mn-ea"/>
              <a:ea typeface="+mn-ea"/>
              <a:cs typeface="+mn-cs"/>
            </a:rPr>
            <a:t>増加し</a:t>
          </a:r>
          <a:r>
            <a:rPr kumimoji="1" lang="ja-JP" altLang="ja-JP" sz="1300">
              <a:solidFill>
                <a:schemeClr val="dk1"/>
              </a:solidFill>
              <a:effectLst/>
              <a:latin typeface="+mn-ea"/>
              <a:ea typeface="+mn-ea"/>
              <a:cs typeface="+mn-cs"/>
            </a:rPr>
            <a:t>ないよう努めていく。</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6096</xdr:rowOff>
    </xdr:from>
    <xdr:to>
      <xdr:col>24</xdr:col>
      <xdr:colOff>558800</xdr:colOff>
      <xdr:row>43</xdr:row>
      <xdr:rowOff>18034</xdr:rowOff>
    </xdr:to>
    <xdr:cxnSp macro="">
      <xdr:nvCxnSpPr>
        <xdr:cNvPr id="378" name="直線コネクタ 377"/>
        <xdr:cNvCxnSpPr/>
      </xdr:nvCxnSpPr>
      <xdr:spPr>
        <a:xfrm flipV="1">
          <a:off x="16179800" y="7206996"/>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9"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18034</xdr:rowOff>
    </xdr:from>
    <xdr:to>
      <xdr:col>23</xdr:col>
      <xdr:colOff>406400</xdr:colOff>
      <xdr:row>43</xdr:row>
      <xdr:rowOff>114554</xdr:rowOff>
    </xdr:to>
    <xdr:cxnSp macro="">
      <xdr:nvCxnSpPr>
        <xdr:cNvPr id="381" name="直線コネクタ 380"/>
        <xdr:cNvCxnSpPr/>
      </xdr:nvCxnSpPr>
      <xdr:spPr>
        <a:xfrm flipV="1">
          <a:off x="15290800" y="73903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3" name="テキスト ボックス 382"/>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114554</xdr:rowOff>
    </xdr:from>
    <xdr:to>
      <xdr:col>22</xdr:col>
      <xdr:colOff>203200</xdr:colOff>
      <xdr:row>43</xdr:row>
      <xdr:rowOff>114554</xdr:rowOff>
    </xdr:to>
    <xdr:cxnSp macro="">
      <xdr:nvCxnSpPr>
        <xdr:cNvPr id="384" name="直線コネクタ 383"/>
        <xdr:cNvCxnSpPr/>
      </xdr:nvCxnSpPr>
      <xdr:spPr>
        <a:xfrm>
          <a:off x="14401800" y="748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134637</xdr:rowOff>
    </xdr:from>
    <xdr:ext cx="762000" cy="259045"/>
    <xdr:sp macro="" textlink="">
      <xdr:nvSpPr>
        <xdr:cNvPr id="386" name="テキスト ボックス 385"/>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114554</xdr:rowOff>
    </xdr:from>
    <xdr:to>
      <xdr:col>21</xdr:col>
      <xdr:colOff>0</xdr:colOff>
      <xdr:row>43</xdr:row>
      <xdr:rowOff>143510</xdr:rowOff>
    </xdr:to>
    <xdr:cxnSp macro="">
      <xdr:nvCxnSpPr>
        <xdr:cNvPr id="387" name="直線コネクタ 386"/>
        <xdr:cNvCxnSpPr/>
      </xdr:nvCxnSpPr>
      <xdr:spPr>
        <a:xfrm flipV="1">
          <a:off x="13512800" y="74869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89" name="テキスト ボックス 388"/>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91" name="テキスト ボックス 390"/>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126746</xdr:rowOff>
    </xdr:from>
    <xdr:to>
      <xdr:col>24</xdr:col>
      <xdr:colOff>609600</xdr:colOff>
      <xdr:row>42</xdr:row>
      <xdr:rowOff>56896</xdr:rowOff>
    </xdr:to>
    <xdr:sp macro="" textlink="">
      <xdr:nvSpPr>
        <xdr:cNvPr id="397" name="円/楕円 396"/>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98823</xdr:rowOff>
    </xdr:from>
    <xdr:ext cx="762000" cy="259045"/>
    <xdr:sp macro="" textlink="">
      <xdr:nvSpPr>
        <xdr:cNvPr id="398"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138684</xdr:rowOff>
    </xdr:from>
    <xdr:to>
      <xdr:col>23</xdr:col>
      <xdr:colOff>457200</xdr:colOff>
      <xdr:row>43</xdr:row>
      <xdr:rowOff>68834</xdr:rowOff>
    </xdr:to>
    <xdr:sp macro="" textlink="">
      <xdr:nvSpPr>
        <xdr:cNvPr id="399" name="円/楕円 398"/>
        <xdr:cNvSpPr/>
      </xdr:nvSpPr>
      <xdr:spPr>
        <a:xfrm>
          <a:off x="16129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53611</xdr:rowOff>
    </xdr:from>
    <xdr:ext cx="736600" cy="259045"/>
    <xdr:sp macro="" textlink="">
      <xdr:nvSpPr>
        <xdr:cNvPr id="400" name="テキスト ボックス 399"/>
        <xdr:cNvSpPr txBox="1"/>
      </xdr:nvSpPr>
      <xdr:spPr>
        <a:xfrm>
          <a:off x="15798800" y="742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63754</xdr:rowOff>
    </xdr:from>
    <xdr:to>
      <xdr:col>22</xdr:col>
      <xdr:colOff>254000</xdr:colOff>
      <xdr:row>43</xdr:row>
      <xdr:rowOff>165354</xdr:rowOff>
    </xdr:to>
    <xdr:sp macro="" textlink="">
      <xdr:nvSpPr>
        <xdr:cNvPr id="401" name="円/楕円 400"/>
        <xdr:cNvSpPr/>
      </xdr:nvSpPr>
      <xdr:spPr>
        <a:xfrm>
          <a:off x="15240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150131</xdr:rowOff>
    </xdr:from>
    <xdr:ext cx="762000" cy="259045"/>
    <xdr:sp macro="" textlink="">
      <xdr:nvSpPr>
        <xdr:cNvPr id="402" name="テキスト ボックス 401"/>
        <xdr:cNvSpPr txBox="1"/>
      </xdr:nvSpPr>
      <xdr:spPr>
        <a:xfrm>
          <a:off x="14909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63754</xdr:rowOff>
    </xdr:from>
    <xdr:to>
      <xdr:col>21</xdr:col>
      <xdr:colOff>50800</xdr:colOff>
      <xdr:row>43</xdr:row>
      <xdr:rowOff>165354</xdr:rowOff>
    </xdr:to>
    <xdr:sp macro="" textlink="">
      <xdr:nvSpPr>
        <xdr:cNvPr id="403" name="円/楕円 402"/>
        <xdr:cNvSpPr/>
      </xdr:nvSpPr>
      <xdr:spPr>
        <a:xfrm>
          <a:off x="14351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150131</xdr:rowOff>
    </xdr:from>
    <xdr:ext cx="762000" cy="259045"/>
    <xdr:sp macro="" textlink="">
      <xdr:nvSpPr>
        <xdr:cNvPr id="404" name="テキスト ボックス 403"/>
        <xdr:cNvSpPr txBox="1"/>
      </xdr:nvSpPr>
      <xdr:spPr>
        <a:xfrm>
          <a:off x="14020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5" name="円/楕円 404"/>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6" name="テキスト ボックス 405"/>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類似団体平均値よりも大幅に高い数値で推移している。平成</a:t>
          </a:r>
          <a:r>
            <a:rPr kumimoji="1" lang="en-US" altLang="ja-JP" sz="1300">
              <a:solidFill>
                <a:schemeClr val="dk1"/>
              </a:solidFill>
              <a:effectLst/>
              <a:latin typeface="+mn-ea"/>
              <a:ea typeface="+mn-ea"/>
              <a:cs typeface="+mn-cs"/>
            </a:rPr>
            <a:t>19</a:t>
          </a:r>
          <a:r>
            <a:rPr kumimoji="1" lang="ja-JP" altLang="ja-JP" sz="1300">
              <a:solidFill>
                <a:schemeClr val="dk1"/>
              </a:solidFill>
              <a:effectLst/>
              <a:latin typeface="+mn-lt"/>
              <a:ea typeface="+mn-ea"/>
              <a:cs typeface="+mn-cs"/>
            </a:rPr>
            <a:t>年３月に供用を開始した下水道事業への負担やごみ処理を委託している湯河原町・真鶴町衛生組合での事業への負担、それに対応できる充当可能財源である基金が潤沢でないことが主な要因であると思われる。</a:t>
          </a:r>
          <a:endParaRPr lang="ja-JP" altLang="ja-JP" sz="1300">
            <a:effectLst/>
          </a:endParaRPr>
        </a:p>
        <a:p>
          <a:r>
            <a:rPr kumimoji="1" lang="ja-JP" altLang="ja-JP" sz="1300">
              <a:solidFill>
                <a:schemeClr val="dk1"/>
              </a:solidFill>
              <a:effectLst/>
              <a:latin typeface="+mn-lt"/>
              <a:ea typeface="+mn-ea"/>
              <a:cs typeface="+mn-cs"/>
            </a:rPr>
            <a:t>　今後は、町防災行政無線の更新事業、老朽施設の改修事業などの負担が見込まれ、また扶助費も増加していくことが予想されるため、事務改善による人件費の削減、事業については取捨選択を的確にすることで、充当財源を確保し財政の健全化に努め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20</xdr:row>
      <xdr:rowOff>136906</xdr:rowOff>
    </xdr:to>
    <xdr:cxnSp macro="">
      <xdr:nvCxnSpPr>
        <xdr:cNvPr id="435" name="直線コネクタ 434"/>
        <xdr:cNvCxnSpPr/>
      </xdr:nvCxnSpPr>
      <xdr:spPr>
        <a:xfrm flipV="1">
          <a:off x="17018000" y="2370667"/>
          <a:ext cx="0" cy="1195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108983</xdr:rowOff>
    </xdr:from>
    <xdr:ext cx="762000" cy="259045"/>
    <xdr:sp macro="" textlink="">
      <xdr:nvSpPr>
        <xdr:cNvPr id="436" name="将来負担の状況最小値テキスト"/>
        <xdr:cNvSpPr txBox="1"/>
      </xdr:nvSpPr>
      <xdr:spPr>
        <a:xfrm>
          <a:off x="17106900" y="353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20</xdr:row>
      <xdr:rowOff>136906</xdr:rowOff>
    </xdr:from>
    <xdr:to>
      <xdr:col>24</xdr:col>
      <xdr:colOff>647700</xdr:colOff>
      <xdr:row>20</xdr:row>
      <xdr:rowOff>136906</xdr:rowOff>
    </xdr:to>
    <xdr:cxnSp macro="">
      <xdr:nvCxnSpPr>
        <xdr:cNvPr id="437" name="直線コネクタ 436"/>
        <xdr:cNvCxnSpPr/>
      </xdr:nvCxnSpPr>
      <xdr:spPr>
        <a:xfrm>
          <a:off x="16929100" y="356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136906</xdr:rowOff>
    </xdr:from>
    <xdr:to>
      <xdr:col>24</xdr:col>
      <xdr:colOff>558800</xdr:colOff>
      <xdr:row>21</xdr:row>
      <xdr:rowOff>127127</xdr:rowOff>
    </xdr:to>
    <xdr:cxnSp macro="">
      <xdr:nvCxnSpPr>
        <xdr:cNvPr id="440" name="直線コネクタ 439"/>
        <xdr:cNvCxnSpPr/>
      </xdr:nvCxnSpPr>
      <xdr:spPr>
        <a:xfrm flipV="1">
          <a:off x="16179800" y="3565906"/>
          <a:ext cx="8382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153264</xdr:rowOff>
    </xdr:from>
    <xdr:ext cx="762000" cy="259045"/>
    <xdr:sp macro="" textlink="">
      <xdr:nvSpPr>
        <xdr:cNvPr id="441" name="将来負担の状況平均値テキスト"/>
        <xdr:cNvSpPr txBox="1"/>
      </xdr:nvSpPr>
      <xdr:spPr>
        <a:xfrm>
          <a:off x="17106900" y="2382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136737</xdr:rowOff>
    </xdr:from>
    <xdr:to>
      <xdr:col>24</xdr:col>
      <xdr:colOff>609600</xdr:colOff>
      <xdr:row>15</xdr:row>
      <xdr:rowOff>66887</xdr:rowOff>
    </xdr:to>
    <xdr:sp macro="" textlink="">
      <xdr:nvSpPr>
        <xdr:cNvPr id="442" name="フローチャート : 判断 441"/>
        <xdr:cNvSpPr/>
      </xdr:nvSpPr>
      <xdr:spPr>
        <a:xfrm>
          <a:off x="16967200" y="253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127127</xdr:rowOff>
    </xdr:from>
    <xdr:to>
      <xdr:col>23</xdr:col>
      <xdr:colOff>406400</xdr:colOff>
      <xdr:row>21</xdr:row>
      <xdr:rowOff>139192</xdr:rowOff>
    </xdr:to>
    <xdr:cxnSp macro="">
      <xdr:nvCxnSpPr>
        <xdr:cNvPr id="443" name="直線コネクタ 442"/>
        <xdr:cNvCxnSpPr/>
      </xdr:nvCxnSpPr>
      <xdr:spPr>
        <a:xfrm flipV="1">
          <a:off x="15290800" y="372757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63542</xdr:rowOff>
    </xdr:from>
    <xdr:to>
      <xdr:col>23</xdr:col>
      <xdr:colOff>457200</xdr:colOff>
      <xdr:row>14</xdr:row>
      <xdr:rowOff>165142</xdr:rowOff>
    </xdr:to>
    <xdr:sp macro="" textlink="">
      <xdr:nvSpPr>
        <xdr:cNvPr id="444" name="フローチャート : 判断 443"/>
        <xdr:cNvSpPr/>
      </xdr:nvSpPr>
      <xdr:spPr>
        <a:xfrm>
          <a:off x="16129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3869</xdr:rowOff>
    </xdr:from>
    <xdr:ext cx="736600" cy="259045"/>
    <xdr:sp macro="" textlink="">
      <xdr:nvSpPr>
        <xdr:cNvPr id="445" name="テキスト ボックス 444"/>
        <xdr:cNvSpPr txBox="1"/>
      </xdr:nvSpPr>
      <xdr:spPr>
        <a:xfrm>
          <a:off x="15798800" y="2232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140928</xdr:rowOff>
    </xdr:from>
    <xdr:to>
      <xdr:col>22</xdr:col>
      <xdr:colOff>203200</xdr:colOff>
      <xdr:row>21</xdr:row>
      <xdr:rowOff>139192</xdr:rowOff>
    </xdr:to>
    <xdr:cxnSp macro="">
      <xdr:nvCxnSpPr>
        <xdr:cNvPr id="446" name="直線コネクタ 445"/>
        <xdr:cNvCxnSpPr/>
      </xdr:nvCxnSpPr>
      <xdr:spPr>
        <a:xfrm>
          <a:off x="14401800" y="3569928"/>
          <a:ext cx="889000" cy="16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84455</xdr:rowOff>
    </xdr:from>
    <xdr:to>
      <xdr:col>22</xdr:col>
      <xdr:colOff>254000</xdr:colOff>
      <xdr:row>15</xdr:row>
      <xdr:rowOff>14605</xdr:rowOff>
    </xdr:to>
    <xdr:sp macro="" textlink="">
      <xdr:nvSpPr>
        <xdr:cNvPr id="447" name="フローチャート : 判断 446"/>
        <xdr:cNvSpPr/>
      </xdr:nvSpPr>
      <xdr:spPr>
        <a:xfrm>
          <a:off x="15240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24782</xdr:rowOff>
    </xdr:from>
    <xdr:ext cx="762000" cy="259045"/>
    <xdr:sp macro="" textlink="">
      <xdr:nvSpPr>
        <xdr:cNvPr id="448" name="テキスト ボックス 447"/>
        <xdr:cNvSpPr txBox="1"/>
      </xdr:nvSpPr>
      <xdr:spPr>
        <a:xfrm>
          <a:off x="14909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140928</xdr:rowOff>
    </xdr:from>
    <xdr:to>
      <xdr:col>21</xdr:col>
      <xdr:colOff>0</xdr:colOff>
      <xdr:row>20</xdr:row>
      <xdr:rowOff>150580</xdr:rowOff>
    </xdr:to>
    <xdr:cxnSp macro="">
      <xdr:nvCxnSpPr>
        <xdr:cNvPr id="449" name="直線コネクタ 448"/>
        <xdr:cNvCxnSpPr/>
      </xdr:nvCxnSpPr>
      <xdr:spPr>
        <a:xfrm flipV="1">
          <a:off x="13512800" y="35699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147997</xdr:rowOff>
    </xdr:from>
    <xdr:to>
      <xdr:col>21</xdr:col>
      <xdr:colOff>50800</xdr:colOff>
      <xdr:row>15</xdr:row>
      <xdr:rowOff>78147</xdr:rowOff>
    </xdr:to>
    <xdr:sp macro="" textlink="">
      <xdr:nvSpPr>
        <xdr:cNvPr id="450" name="フローチャート : 判断 449"/>
        <xdr:cNvSpPr/>
      </xdr:nvSpPr>
      <xdr:spPr>
        <a:xfrm>
          <a:off x="14351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88324</xdr:rowOff>
    </xdr:from>
    <xdr:ext cx="762000" cy="259045"/>
    <xdr:sp macro="" textlink="">
      <xdr:nvSpPr>
        <xdr:cNvPr id="451" name="テキスト ボックス 450"/>
        <xdr:cNvSpPr txBox="1"/>
      </xdr:nvSpPr>
      <xdr:spPr>
        <a:xfrm>
          <a:off x="14020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58589</xdr:rowOff>
    </xdr:from>
    <xdr:to>
      <xdr:col>19</xdr:col>
      <xdr:colOff>533400</xdr:colOff>
      <xdr:row>15</xdr:row>
      <xdr:rowOff>160189</xdr:rowOff>
    </xdr:to>
    <xdr:sp macro="" textlink="">
      <xdr:nvSpPr>
        <xdr:cNvPr id="452" name="フローチャート : 判断 451"/>
        <xdr:cNvSpPr/>
      </xdr:nvSpPr>
      <xdr:spPr>
        <a:xfrm>
          <a:off x="13462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170366</xdr:rowOff>
    </xdr:from>
    <xdr:ext cx="762000" cy="259045"/>
    <xdr:sp macro="" textlink="">
      <xdr:nvSpPr>
        <xdr:cNvPr id="453" name="テキスト ボックス 452"/>
        <xdr:cNvSpPr txBox="1"/>
      </xdr:nvSpPr>
      <xdr:spPr>
        <a:xfrm>
          <a:off x="13131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86106</xdr:rowOff>
    </xdr:from>
    <xdr:to>
      <xdr:col>24</xdr:col>
      <xdr:colOff>609600</xdr:colOff>
      <xdr:row>21</xdr:row>
      <xdr:rowOff>16256</xdr:rowOff>
    </xdr:to>
    <xdr:sp macro="" textlink="">
      <xdr:nvSpPr>
        <xdr:cNvPr id="459" name="円/楕円 458"/>
        <xdr:cNvSpPr/>
      </xdr:nvSpPr>
      <xdr:spPr>
        <a:xfrm>
          <a:off x="16967200" y="35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153433</xdr:rowOff>
    </xdr:from>
    <xdr:ext cx="762000" cy="259045"/>
    <xdr:sp macro="" textlink="">
      <xdr:nvSpPr>
        <xdr:cNvPr id="460" name="将来負担の状況該当値テキスト"/>
        <xdr:cNvSpPr txBox="1"/>
      </xdr:nvSpPr>
      <xdr:spPr>
        <a:xfrm>
          <a:off x="17106900" y="341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148.6</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76327</xdr:rowOff>
    </xdr:from>
    <xdr:to>
      <xdr:col>23</xdr:col>
      <xdr:colOff>457200</xdr:colOff>
      <xdr:row>22</xdr:row>
      <xdr:rowOff>6477</xdr:rowOff>
    </xdr:to>
    <xdr:sp macro="" textlink="">
      <xdr:nvSpPr>
        <xdr:cNvPr id="461" name="円/楕円 460"/>
        <xdr:cNvSpPr/>
      </xdr:nvSpPr>
      <xdr:spPr>
        <a:xfrm>
          <a:off x="16129000" y="36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162704</xdr:rowOff>
    </xdr:from>
    <xdr:ext cx="736600" cy="259045"/>
    <xdr:sp macro="" textlink="">
      <xdr:nvSpPr>
        <xdr:cNvPr id="462" name="テキスト ボックス 461"/>
        <xdr:cNvSpPr txBox="1"/>
      </xdr:nvSpPr>
      <xdr:spPr>
        <a:xfrm>
          <a:off x="15798800" y="3763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88392</xdr:rowOff>
    </xdr:from>
    <xdr:to>
      <xdr:col>22</xdr:col>
      <xdr:colOff>254000</xdr:colOff>
      <xdr:row>22</xdr:row>
      <xdr:rowOff>18542</xdr:rowOff>
    </xdr:to>
    <xdr:sp macro="" textlink="">
      <xdr:nvSpPr>
        <xdr:cNvPr id="463" name="円/楕円 462"/>
        <xdr:cNvSpPr/>
      </xdr:nvSpPr>
      <xdr:spPr>
        <a:xfrm>
          <a:off x="15240000" y="36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3319</xdr:rowOff>
    </xdr:from>
    <xdr:ext cx="762000" cy="259045"/>
    <xdr:sp macro="" textlink="">
      <xdr:nvSpPr>
        <xdr:cNvPr id="464" name="テキスト ボックス 463"/>
        <xdr:cNvSpPr txBox="1"/>
      </xdr:nvSpPr>
      <xdr:spPr>
        <a:xfrm>
          <a:off x="14909800" y="377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90128</xdr:rowOff>
    </xdr:from>
    <xdr:to>
      <xdr:col>21</xdr:col>
      <xdr:colOff>50800</xdr:colOff>
      <xdr:row>21</xdr:row>
      <xdr:rowOff>20278</xdr:rowOff>
    </xdr:to>
    <xdr:sp macro="" textlink="">
      <xdr:nvSpPr>
        <xdr:cNvPr id="465" name="円/楕円 464"/>
        <xdr:cNvSpPr/>
      </xdr:nvSpPr>
      <xdr:spPr>
        <a:xfrm>
          <a:off x="14351000" y="35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5055</xdr:rowOff>
    </xdr:from>
    <xdr:ext cx="762000" cy="259045"/>
    <xdr:sp macro="" textlink="">
      <xdr:nvSpPr>
        <xdr:cNvPr id="466" name="テキスト ボックス 465"/>
        <xdr:cNvSpPr txBox="1"/>
      </xdr:nvSpPr>
      <xdr:spPr>
        <a:xfrm>
          <a:off x="14020800" y="360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99780</xdr:rowOff>
    </xdr:from>
    <xdr:to>
      <xdr:col>19</xdr:col>
      <xdr:colOff>533400</xdr:colOff>
      <xdr:row>21</xdr:row>
      <xdr:rowOff>29930</xdr:rowOff>
    </xdr:to>
    <xdr:sp macro="" textlink="">
      <xdr:nvSpPr>
        <xdr:cNvPr id="467" name="円/楕円 466"/>
        <xdr:cNvSpPr/>
      </xdr:nvSpPr>
      <xdr:spPr>
        <a:xfrm>
          <a:off x="13462000" y="352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14707</xdr:rowOff>
    </xdr:from>
    <xdr:ext cx="762000" cy="259045"/>
    <xdr:sp macro="" textlink="">
      <xdr:nvSpPr>
        <xdr:cNvPr id="468" name="テキスト ボックス 467"/>
        <xdr:cNvSpPr txBox="1"/>
      </xdr:nvSpPr>
      <xdr:spPr>
        <a:xfrm>
          <a:off x="13131800" y="361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神奈川県真鶴町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7,708
7,661
7.04
3,450,631
3,178,660
261,553
2,164,336
2,919,460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148.6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人口１人当たりの決算額については、類似団体平均と比較すると下回っている。</a:t>
          </a:r>
          <a:r>
            <a:rPr kumimoji="1" lang="ja-JP" altLang="en-US" sz="1300">
              <a:solidFill>
                <a:schemeClr val="dk1"/>
              </a:solidFill>
              <a:effectLst/>
              <a:latin typeface="+mn-lt"/>
              <a:ea typeface="+mn-ea"/>
              <a:cs typeface="+mn-cs"/>
            </a:rPr>
            <a:t>これは、人口一人当たり職員数も</a:t>
          </a:r>
          <a:r>
            <a:rPr kumimoji="1" lang="ja-JP" altLang="ja-JP" sz="1300">
              <a:solidFill>
                <a:schemeClr val="dk1"/>
              </a:solidFill>
              <a:effectLst/>
              <a:latin typeface="+mn-lt"/>
              <a:ea typeface="+mn-ea"/>
              <a:cs typeface="+mn-cs"/>
            </a:rPr>
            <a:t>類似団体と比</a:t>
          </a:r>
          <a:r>
            <a:rPr kumimoji="1" lang="ja-JP" altLang="en-US" sz="1300">
              <a:solidFill>
                <a:schemeClr val="dk1"/>
              </a:solidFill>
              <a:effectLst/>
              <a:latin typeface="+mn-lt"/>
              <a:ea typeface="+mn-ea"/>
              <a:cs typeface="+mn-cs"/>
            </a:rPr>
            <a:t>べ</a:t>
          </a:r>
          <a:r>
            <a:rPr kumimoji="1" lang="ja-JP" altLang="ja-JP" sz="1300">
              <a:solidFill>
                <a:schemeClr val="dk1"/>
              </a:solidFill>
              <a:effectLst/>
              <a:latin typeface="+mn-lt"/>
              <a:ea typeface="+mn-ea"/>
              <a:cs typeface="+mn-cs"/>
            </a:rPr>
            <a:t>少なく、ラスパイレス指数も低いことが主な要因である。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人件費の経常収支比率が類似団体に比べ大きい要因は経常一般財源が類似団体に比べ少ないことと思われる。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21844</xdr:rowOff>
    </xdr:from>
    <xdr:to>
      <xdr:col>7</xdr:col>
      <xdr:colOff>15875</xdr:colOff>
      <xdr:row>38</xdr:row>
      <xdr:rowOff>117856</xdr:rowOff>
    </xdr:to>
    <xdr:cxnSp macro="">
      <xdr:nvCxnSpPr>
        <xdr:cNvPr id="64" name="直線コネクタ 63"/>
        <xdr:cNvCxnSpPr/>
      </xdr:nvCxnSpPr>
      <xdr:spPr>
        <a:xfrm flipV="1">
          <a:off x="3987800" y="653694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90424</xdr:rowOff>
    </xdr:from>
    <xdr:to>
      <xdr:col>5</xdr:col>
      <xdr:colOff>549275</xdr:colOff>
      <xdr:row>38</xdr:row>
      <xdr:rowOff>117856</xdr:rowOff>
    </xdr:to>
    <xdr:cxnSp macro="">
      <xdr:nvCxnSpPr>
        <xdr:cNvPr id="67" name="直線コネクタ 66"/>
        <xdr:cNvCxnSpPr/>
      </xdr:nvCxnSpPr>
      <xdr:spPr>
        <a:xfrm>
          <a:off x="3098800" y="66055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90424</xdr:rowOff>
    </xdr:from>
    <xdr:to>
      <xdr:col>4</xdr:col>
      <xdr:colOff>346075</xdr:colOff>
      <xdr:row>38</xdr:row>
      <xdr:rowOff>149860</xdr:rowOff>
    </xdr:to>
    <xdr:cxnSp macro="">
      <xdr:nvCxnSpPr>
        <xdr:cNvPr id="70" name="直線コネクタ 69"/>
        <xdr:cNvCxnSpPr/>
      </xdr:nvCxnSpPr>
      <xdr:spPr>
        <a:xfrm flipV="1">
          <a:off x="2209800" y="66055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149860</xdr:rowOff>
    </xdr:from>
    <xdr:to>
      <xdr:col>3</xdr:col>
      <xdr:colOff>142875</xdr:colOff>
      <xdr:row>39</xdr:row>
      <xdr:rowOff>46990</xdr:rowOff>
    </xdr:to>
    <xdr:cxnSp macro="">
      <xdr:nvCxnSpPr>
        <xdr:cNvPr id="73" name="直線コネクタ 72"/>
        <xdr:cNvCxnSpPr/>
      </xdr:nvCxnSpPr>
      <xdr:spPr>
        <a:xfrm flipV="1">
          <a:off x="1320800" y="6664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142494</xdr:rowOff>
    </xdr:from>
    <xdr:to>
      <xdr:col>7</xdr:col>
      <xdr:colOff>66675</xdr:colOff>
      <xdr:row>38</xdr:row>
      <xdr:rowOff>72644</xdr:rowOff>
    </xdr:to>
    <xdr:sp macro="" textlink="">
      <xdr:nvSpPr>
        <xdr:cNvPr id="83" name="円/楕円 82"/>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114571</xdr:rowOff>
    </xdr:from>
    <xdr:ext cx="762000" cy="259045"/>
    <xdr:sp macro="" textlink="">
      <xdr:nvSpPr>
        <xdr:cNvPr id="84" name="人件費該当値テキスト"/>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67056</xdr:rowOff>
    </xdr:from>
    <xdr:to>
      <xdr:col>5</xdr:col>
      <xdr:colOff>600075</xdr:colOff>
      <xdr:row>38</xdr:row>
      <xdr:rowOff>168656</xdr:rowOff>
    </xdr:to>
    <xdr:sp macro="" textlink="">
      <xdr:nvSpPr>
        <xdr:cNvPr id="85" name="円/楕円 84"/>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153433</xdr:rowOff>
    </xdr:from>
    <xdr:ext cx="736600" cy="259045"/>
    <xdr:sp macro="" textlink="">
      <xdr:nvSpPr>
        <xdr:cNvPr id="86" name="テキスト ボックス 85"/>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39624</xdr:rowOff>
    </xdr:from>
    <xdr:to>
      <xdr:col>4</xdr:col>
      <xdr:colOff>396875</xdr:colOff>
      <xdr:row>38</xdr:row>
      <xdr:rowOff>141224</xdr:rowOff>
    </xdr:to>
    <xdr:sp macro="" textlink="">
      <xdr:nvSpPr>
        <xdr:cNvPr id="87" name="円/楕円 86"/>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126001</xdr:rowOff>
    </xdr:from>
    <xdr:ext cx="762000" cy="259045"/>
    <xdr:sp macro="" textlink="">
      <xdr:nvSpPr>
        <xdr:cNvPr id="88" name="テキスト ボックス 87"/>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99060</xdr:rowOff>
    </xdr:from>
    <xdr:to>
      <xdr:col>3</xdr:col>
      <xdr:colOff>193675</xdr:colOff>
      <xdr:row>39</xdr:row>
      <xdr:rowOff>29210</xdr:rowOff>
    </xdr:to>
    <xdr:sp macro="" textlink="">
      <xdr:nvSpPr>
        <xdr:cNvPr id="89" name="円/楕円 88"/>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13987</xdr:rowOff>
    </xdr:from>
    <xdr:ext cx="762000" cy="259045"/>
    <xdr:sp macro="" textlink="">
      <xdr:nvSpPr>
        <xdr:cNvPr id="90" name="テキスト ボックス 89"/>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1" name="円/楕円 90"/>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92" name="テキスト ボックス 91"/>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物件費に係る経常収支比率は類似団体平均と比べても低い状態で推移している</a:t>
          </a:r>
          <a:r>
            <a:rPr kumimoji="1" lang="ja-JP" altLang="en-US" sz="1300">
              <a:solidFill>
                <a:schemeClr val="dk1"/>
              </a:solidFill>
              <a:effectLst/>
              <a:latin typeface="+mn-ea"/>
              <a:ea typeface="+mn-ea"/>
              <a:cs typeface="+mn-cs"/>
            </a:rPr>
            <a:t>。これは委託業務が類似団体に比べ少ないことによるもの。</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要因としては道路補修や草刈などをはじめ直営でおこなっていることが考えられる。</a:t>
          </a:r>
          <a:endParaRPr lang="ja-JP" altLang="ja-JP" sz="1300">
            <a:effectLst/>
            <a:latin typeface="+mn-ea"/>
            <a:ea typeface="+mn-ea"/>
          </a:endParaRPr>
        </a:p>
        <a:p>
          <a:r>
            <a:rPr kumimoji="1" lang="ja-JP" altLang="ja-JP" sz="1300">
              <a:solidFill>
                <a:schemeClr val="dk1"/>
              </a:solidFill>
              <a:effectLst/>
              <a:latin typeface="+mn-ea"/>
              <a:ea typeface="+mn-ea"/>
              <a:cs typeface="+mn-cs"/>
            </a:rPr>
            <a:t>　</a:t>
          </a:r>
          <a:endParaRPr lang="ja-JP" altLang="ja-JP" sz="13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153670</xdr:rowOff>
    </xdr:to>
    <xdr:cxnSp macro="">
      <xdr:nvCxnSpPr>
        <xdr:cNvPr id="125" name="直線コネクタ 124"/>
        <xdr:cNvCxnSpPr/>
      </xdr:nvCxnSpPr>
      <xdr:spPr>
        <a:xfrm flipV="1">
          <a:off x="15671800" y="26187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149860</xdr:rowOff>
    </xdr:from>
    <xdr:to>
      <xdr:col>22</xdr:col>
      <xdr:colOff>565150</xdr:colOff>
      <xdr:row>15</xdr:row>
      <xdr:rowOff>153670</xdr:rowOff>
    </xdr:to>
    <xdr:cxnSp macro="">
      <xdr:nvCxnSpPr>
        <xdr:cNvPr id="128" name="直線コネクタ 127"/>
        <xdr:cNvCxnSpPr/>
      </xdr:nvCxnSpPr>
      <xdr:spPr>
        <a:xfrm>
          <a:off x="14782800" y="25501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0" name="テキスト ボックス 129"/>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134620</xdr:rowOff>
    </xdr:from>
    <xdr:to>
      <xdr:col>21</xdr:col>
      <xdr:colOff>361950</xdr:colOff>
      <xdr:row>14</xdr:row>
      <xdr:rowOff>149860</xdr:rowOff>
    </xdr:to>
    <xdr:cxnSp macro="">
      <xdr:nvCxnSpPr>
        <xdr:cNvPr id="131" name="直線コネクタ 130"/>
        <xdr:cNvCxnSpPr/>
      </xdr:nvCxnSpPr>
      <xdr:spPr>
        <a:xfrm>
          <a:off x="13893800" y="253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14</xdr:row>
      <xdr:rowOff>134620</xdr:rowOff>
    </xdr:to>
    <xdr:cxnSp macro="">
      <xdr:nvCxnSpPr>
        <xdr:cNvPr id="134" name="直線コネクタ 133"/>
        <xdr:cNvCxnSpPr/>
      </xdr:nvCxnSpPr>
      <xdr:spPr>
        <a:xfrm>
          <a:off x="13004800" y="248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4" name="円/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5"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102870</xdr:rowOff>
    </xdr:from>
    <xdr:to>
      <xdr:col>22</xdr:col>
      <xdr:colOff>615950</xdr:colOff>
      <xdr:row>16</xdr:row>
      <xdr:rowOff>33020</xdr:rowOff>
    </xdr:to>
    <xdr:sp macro="" textlink="">
      <xdr:nvSpPr>
        <xdr:cNvPr id="146" name="円/楕円 145"/>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43197</xdr:rowOff>
    </xdr:from>
    <xdr:ext cx="736600" cy="259045"/>
    <xdr:sp macro="" textlink="">
      <xdr:nvSpPr>
        <xdr:cNvPr id="147" name="テキスト ボックス 146"/>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99060</xdr:rowOff>
    </xdr:from>
    <xdr:to>
      <xdr:col>21</xdr:col>
      <xdr:colOff>412750</xdr:colOff>
      <xdr:row>15</xdr:row>
      <xdr:rowOff>29210</xdr:rowOff>
    </xdr:to>
    <xdr:sp macro="" textlink="">
      <xdr:nvSpPr>
        <xdr:cNvPr id="148" name="円/楕円 147"/>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49" name="テキスト ボックス 148"/>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83820</xdr:rowOff>
    </xdr:from>
    <xdr:to>
      <xdr:col>20</xdr:col>
      <xdr:colOff>209550</xdr:colOff>
      <xdr:row>15</xdr:row>
      <xdr:rowOff>13970</xdr:rowOff>
    </xdr:to>
    <xdr:sp macro="" textlink="">
      <xdr:nvSpPr>
        <xdr:cNvPr id="150" name="円/楕円 149"/>
        <xdr:cNvSpPr/>
      </xdr:nvSpPr>
      <xdr:spPr>
        <a:xfrm>
          <a:off x="13843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24147</xdr:rowOff>
    </xdr:from>
    <xdr:ext cx="762000" cy="259045"/>
    <xdr:sp macro="" textlink="">
      <xdr:nvSpPr>
        <xdr:cNvPr id="151" name="テキスト ボックス 150"/>
        <xdr:cNvSpPr txBox="1"/>
      </xdr:nvSpPr>
      <xdr:spPr>
        <a:xfrm>
          <a:off x="13512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38100</xdr:rowOff>
    </xdr:from>
    <xdr:to>
      <xdr:col>19</xdr:col>
      <xdr:colOff>6350</xdr:colOff>
      <xdr:row>14</xdr:row>
      <xdr:rowOff>139700</xdr:rowOff>
    </xdr:to>
    <xdr:sp macro="" textlink="">
      <xdr:nvSpPr>
        <xdr:cNvPr id="152" name="円/楕円 151"/>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149877</xdr:rowOff>
    </xdr:from>
    <xdr:ext cx="762000" cy="259045"/>
    <xdr:sp macro="" textlink="">
      <xdr:nvSpPr>
        <xdr:cNvPr id="153" name="テキスト ボックス 152"/>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扶助費の経常収支比率は類似団体平均に比べても低い状態で推移している。</a:t>
          </a:r>
          <a:endParaRPr lang="ja-JP" altLang="ja-JP" sz="1300">
            <a:effectLst/>
          </a:endParaRPr>
        </a:p>
        <a:p>
          <a:r>
            <a:rPr kumimoji="1" lang="ja-JP" altLang="ja-JP" sz="1300">
              <a:solidFill>
                <a:schemeClr val="dk1"/>
              </a:solidFill>
              <a:effectLst/>
              <a:latin typeface="+mn-lt"/>
              <a:ea typeface="+mn-ea"/>
              <a:cs typeface="+mn-cs"/>
            </a:rPr>
            <a:t>　他会計に繰出しているものも含めれば、高齢化の影響で扶助費全体では増加していく傾向にあるが、扶助費の対象となる児童数の大幅な増減が生じておらず、急激な増減はない状態である。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127000</xdr:rowOff>
    </xdr:to>
    <xdr:cxnSp macro="">
      <xdr:nvCxnSpPr>
        <xdr:cNvPr id="186" name="直線コネクタ 185"/>
        <xdr:cNvCxnSpPr/>
      </xdr:nvCxnSpPr>
      <xdr:spPr>
        <a:xfrm>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88900</xdr:rowOff>
    </xdr:to>
    <xdr:cxnSp macro="">
      <xdr:nvCxnSpPr>
        <xdr:cNvPr id="189" name="直線コネクタ 188"/>
        <xdr:cNvCxnSpPr/>
      </xdr:nvCxnSpPr>
      <xdr:spPr>
        <a:xfrm>
          <a:off x="3098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88900</xdr:rowOff>
    </xdr:to>
    <xdr:cxnSp macro="">
      <xdr:nvCxnSpPr>
        <xdr:cNvPr id="192" name="直線コネクタ 191"/>
        <xdr:cNvCxnSpPr/>
      </xdr:nvCxnSpPr>
      <xdr:spPr>
        <a:xfrm>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50800</xdr:rowOff>
    </xdr:to>
    <xdr:cxnSp macro="">
      <xdr:nvCxnSpPr>
        <xdr:cNvPr id="195" name="直線コネクタ 194"/>
        <xdr:cNvCxnSpPr/>
      </xdr:nvCxnSpPr>
      <xdr:spPr>
        <a:xfrm>
          <a:off x="1320800" y="9251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5" name="円/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7" name="円/楕円 206"/>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8" name="テキスト ボックス 207"/>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9" name="円/楕円 208"/>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0" name="テキスト ボックス 209"/>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1" name="円/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2" name="テキスト ボックス 21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3" name="円/楕円 212"/>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4" name="テキスト ボックス 213"/>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その他に係る経常収支比率が類似団体平均を</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ea"/>
              <a:ea typeface="+mn-ea"/>
              <a:cs typeface="+mn-cs"/>
            </a:rPr>
            <a:t>24</a:t>
          </a:r>
          <a:r>
            <a:rPr kumimoji="1" lang="ja-JP" altLang="en-US" sz="1300">
              <a:solidFill>
                <a:schemeClr val="dk1"/>
              </a:solidFill>
              <a:effectLst/>
              <a:latin typeface="+mn-lt"/>
              <a:ea typeface="+mn-ea"/>
              <a:cs typeface="+mn-cs"/>
            </a:rPr>
            <a:t>年度から</a:t>
          </a:r>
          <a:r>
            <a:rPr kumimoji="1" lang="ja-JP" altLang="ja-JP" sz="1300">
              <a:solidFill>
                <a:schemeClr val="dk1"/>
              </a:solidFill>
              <a:effectLst/>
              <a:latin typeface="+mn-lt"/>
              <a:ea typeface="+mn-ea"/>
              <a:cs typeface="+mn-cs"/>
            </a:rPr>
            <a:t>上回っ</a:t>
          </a:r>
          <a:r>
            <a:rPr kumimoji="1" lang="ja-JP" altLang="en-US" sz="1300">
              <a:solidFill>
                <a:schemeClr val="dk1"/>
              </a:solidFill>
              <a:effectLst/>
              <a:latin typeface="+mn-lt"/>
              <a:ea typeface="+mn-ea"/>
              <a:cs typeface="+mn-cs"/>
            </a:rPr>
            <a:t>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主な要因は</a:t>
          </a:r>
          <a:r>
            <a:rPr kumimoji="1" lang="ja-JP" altLang="ja-JP" sz="1300">
              <a:solidFill>
                <a:schemeClr val="dk1"/>
              </a:solidFill>
              <a:effectLst/>
              <a:latin typeface="+mn-lt"/>
              <a:ea typeface="+mn-ea"/>
              <a:cs typeface="+mn-cs"/>
            </a:rPr>
            <a:t>他会計への繰出金の</a:t>
          </a:r>
          <a:r>
            <a:rPr kumimoji="1" lang="ja-JP" altLang="en-US" sz="1300">
              <a:solidFill>
                <a:schemeClr val="dk1"/>
              </a:solidFill>
              <a:effectLst/>
              <a:latin typeface="+mn-lt"/>
              <a:ea typeface="+mn-ea"/>
              <a:cs typeface="+mn-cs"/>
            </a:rPr>
            <a:t>増加、特に国民健康保険事業会計（事業勘定）、介護保険事業会計（保険事業勘定）及び後期高齢者医療事業会計への繰出し</a:t>
          </a:r>
          <a:r>
            <a:rPr kumimoji="1" lang="ja-JP" altLang="ja-JP" sz="1300">
              <a:solidFill>
                <a:schemeClr val="dk1"/>
              </a:solidFill>
              <a:effectLst/>
              <a:latin typeface="+mn-lt"/>
              <a:ea typeface="+mn-ea"/>
              <a:cs typeface="+mn-cs"/>
            </a:rPr>
            <a:t>である。</a:t>
          </a:r>
          <a:endParaRPr lang="ja-JP" altLang="ja-JP" sz="1300">
            <a:effectLst/>
          </a:endParaRPr>
        </a:p>
        <a:p>
          <a:r>
            <a:rPr kumimoji="1" lang="ja-JP" altLang="ja-JP" sz="1300">
              <a:solidFill>
                <a:schemeClr val="dk1"/>
              </a:solidFill>
              <a:effectLst/>
              <a:latin typeface="+mn-lt"/>
              <a:ea typeface="+mn-ea"/>
              <a:cs typeface="+mn-cs"/>
            </a:rPr>
            <a:t>　今後も法定繰出金は増加していくことと思われる。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54610</xdr:rowOff>
    </xdr:to>
    <xdr:cxnSp macro="">
      <xdr:nvCxnSpPr>
        <xdr:cNvPr id="247" name="直線コネクタ 246"/>
        <xdr:cNvCxnSpPr/>
      </xdr:nvCxnSpPr>
      <xdr:spPr>
        <a:xfrm>
          <a:off x="15671800" y="97510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85090</xdr:rowOff>
    </xdr:to>
    <xdr:cxnSp macro="">
      <xdr:nvCxnSpPr>
        <xdr:cNvPr id="250" name="直線コネクタ 249"/>
        <xdr:cNvCxnSpPr/>
      </xdr:nvCxnSpPr>
      <xdr:spPr>
        <a:xfrm flipV="1">
          <a:off x="14782800" y="9751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2" name="テキスト ボックス 251"/>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85090</xdr:rowOff>
    </xdr:to>
    <xdr:cxnSp macro="">
      <xdr:nvCxnSpPr>
        <xdr:cNvPr id="253" name="直線コネクタ 252"/>
        <xdr:cNvCxnSpPr/>
      </xdr:nvCxnSpPr>
      <xdr:spPr>
        <a:xfrm>
          <a:off x="13893800" y="9804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5" name="テキスト ボックス 25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62230</xdr:rowOff>
    </xdr:from>
    <xdr:to>
      <xdr:col>20</xdr:col>
      <xdr:colOff>158750</xdr:colOff>
      <xdr:row>57</xdr:row>
      <xdr:rowOff>31750</xdr:rowOff>
    </xdr:to>
    <xdr:cxnSp macro="">
      <xdr:nvCxnSpPr>
        <xdr:cNvPr id="256" name="直線コネクタ 255"/>
        <xdr:cNvCxnSpPr/>
      </xdr:nvCxnSpPr>
      <xdr:spPr>
        <a:xfrm>
          <a:off x="13004800" y="9149080"/>
          <a:ext cx="889000" cy="6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58" name="テキスト ボックス 257"/>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66" name="円/楕円 265"/>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147337</xdr:rowOff>
    </xdr:from>
    <xdr:ext cx="762000" cy="259045"/>
    <xdr:sp macro="" textlink="">
      <xdr:nvSpPr>
        <xdr:cNvPr id="267"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8" name="円/楕円 267"/>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69" name="テキスト ボックス 268"/>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34290</xdr:rowOff>
    </xdr:from>
    <xdr:to>
      <xdr:col>21</xdr:col>
      <xdr:colOff>412750</xdr:colOff>
      <xdr:row>57</xdr:row>
      <xdr:rowOff>135890</xdr:rowOff>
    </xdr:to>
    <xdr:sp macro="" textlink="">
      <xdr:nvSpPr>
        <xdr:cNvPr id="270" name="円/楕円 269"/>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120667</xdr:rowOff>
    </xdr:from>
    <xdr:ext cx="762000" cy="259045"/>
    <xdr:sp macro="" textlink="">
      <xdr:nvSpPr>
        <xdr:cNvPr id="271" name="テキスト ボックス 270"/>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2" name="円/楕円 271"/>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3" name="テキスト ボックス 272"/>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11430</xdr:rowOff>
    </xdr:from>
    <xdr:to>
      <xdr:col>19</xdr:col>
      <xdr:colOff>6350</xdr:colOff>
      <xdr:row>53</xdr:row>
      <xdr:rowOff>113030</xdr:rowOff>
    </xdr:to>
    <xdr:sp macro="" textlink="">
      <xdr:nvSpPr>
        <xdr:cNvPr id="274" name="円/楕円 273"/>
        <xdr:cNvSpPr/>
      </xdr:nvSpPr>
      <xdr:spPr>
        <a:xfrm>
          <a:off x="12954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123207</xdr:rowOff>
    </xdr:from>
    <xdr:ext cx="762000" cy="259045"/>
    <xdr:sp macro="" textlink="">
      <xdr:nvSpPr>
        <xdr:cNvPr id="275" name="テキスト ボックス 274"/>
        <xdr:cNvSpPr txBox="1"/>
      </xdr:nvSpPr>
      <xdr:spPr>
        <a:xfrm>
          <a:off x="12623800" y="886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補助費等に係る経常収支比率は類似団体平均と比べても若干高い状態で推移している。</a:t>
          </a:r>
          <a:endParaRPr lang="ja-JP" altLang="ja-JP" sz="1300">
            <a:effectLst/>
          </a:endParaRPr>
        </a:p>
        <a:p>
          <a:r>
            <a:rPr kumimoji="1" lang="ja-JP" altLang="ja-JP" sz="1300">
              <a:solidFill>
                <a:schemeClr val="dk1"/>
              </a:solidFill>
              <a:effectLst/>
              <a:latin typeface="+mn-lt"/>
              <a:ea typeface="+mn-ea"/>
              <a:cs typeface="+mn-cs"/>
            </a:rPr>
            <a:t>　補助費等全体としては、制度によるものが多いが、抑制できる補助費等を抑制し割合を下げていく必要がある。</a:t>
          </a:r>
          <a:endParaRPr lang="ja-JP" altLang="ja-JP" sz="1300">
            <a:effectLst/>
          </a:endParaRPr>
        </a:p>
        <a:p>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120142</xdr:rowOff>
    </xdr:from>
    <xdr:to>
      <xdr:col>24</xdr:col>
      <xdr:colOff>31750</xdr:colOff>
      <xdr:row>37</xdr:row>
      <xdr:rowOff>129286</xdr:rowOff>
    </xdr:to>
    <xdr:cxnSp macro="">
      <xdr:nvCxnSpPr>
        <xdr:cNvPr id="305" name="直線コネクタ 304"/>
        <xdr:cNvCxnSpPr/>
      </xdr:nvCxnSpPr>
      <xdr:spPr>
        <a:xfrm flipV="1">
          <a:off x="15671800" y="64637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17289</xdr:rowOff>
    </xdr:from>
    <xdr:ext cx="762000" cy="259045"/>
    <xdr:sp macro="" textlink="">
      <xdr:nvSpPr>
        <xdr:cNvPr id="306"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37846</xdr:rowOff>
    </xdr:from>
    <xdr:to>
      <xdr:col>22</xdr:col>
      <xdr:colOff>565150</xdr:colOff>
      <xdr:row>37</xdr:row>
      <xdr:rowOff>129286</xdr:rowOff>
    </xdr:to>
    <xdr:cxnSp macro="">
      <xdr:nvCxnSpPr>
        <xdr:cNvPr id="308" name="直線コネクタ 307"/>
        <xdr:cNvCxnSpPr/>
      </xdr:nvCxnSpPr>
      <xdr:spPr>
        <a:xfrm>
          <a:off x="14782800" y="63814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37846</xdr:rowOff>
    </xdr:from>
    <xdr:to>
      <xdr:col>21</xdr:col>
      <xdr:colOff>361950</xdr:colOff>
      <xdr:row>37</xdr:row>
      <xdr:rowOff>101854</xdr:rowOff>
    </xdr:to>
    <xdr:cxnSp macro="">
      <xdr:nvCxnSpPr>
        <xdr:cNvPr id="311" name="直線コネクタ 310"/>
        <xdr:cNvCxnSpPr/>
      </xdr:nvCxnSpPr>
      <xdr:spPr>
        <a:xfrm flipV="1">
          <a:off x="13893800" y="63814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3" name="テキスト ボックス 312"/>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101854</xdr:rowOff>
    </xdr:from>
    <xdr:to>
      <xdr:col>20</xdr:col>
      <xdr:colOff>158750</xdr:colOff>
      <xdr:row>38</xdr:row>
      <xdr:rowOff>17272</xdr:rowOff>
    </xdr:to>
    <xdr:cxnSp macro="">
      <xdr:nvCxnSpPr>
        <xdr:cNvPr id="314" name="直線コネクタ 313"/>
        <xdr:cNvCxnSpPr/>
      </xdr:nvCxnSpPr>
      <xdr:spPr>
        <a:xfrm flipV="1">
          <a:off x="13004800" y="64455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6" name="テキスト ボックス 315"/>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18" name="テキスト ボックス 317"/>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69342</xdr:rowOff>
    </xdr:from>
    <xdr:to>
      <xdr:col>24</xdr:col>
      <xdr:colOff>82550</xdr:colOff>
      <xdr:row>37</xdr:row>
      <xdr:rowOff>170942</xdr:rowOff>
    </xdr:to>
    <xdr:sp macro="" textlink="">
      <xdr:nvSpPr>
        <xdr:cNvPr id="324" name="円/楕円 323"/>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41419</xdr:rowOff>
    </xdr:from>
    <xdr:ext cx="762000" cy="259045"/>
    <xdr:sp macro="" textlink="">
      <xdr:nvSpPr>
        <xdr:cNvPr id="325"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78486</xdr:rowOff>
    </xdr:from>
    <xdr:to>
      <xdr:col>22</xdr:col>
      <xdr:colOff>615950</xdr:colOff>
      <xdr:row>38</xdr:row>
      <xdr:rowOff>8636</xdr:rowOff>
    </xdr:to>
    <xdr:sp macro="" textlink="">
      <xdr:nvSpPr>
        <xdr:cNvPr id="326" name="円/楕円 325"/>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164863</xdr:rowOff>
    </xdr:from>
    <xdr:ext cx="736600" cy="259045"/>
    <xdr:sp macro="" textlink="">
      <xdr:nvSpPr>
        <xdr:cNvPr id="327" name="テキスト ボックス 326"/>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158496</xdr:rowOff>
    </xdr:from>
    <xdr:to>
      <xdr:col>21</xdr:col>
      <xdr:colOff>412750</xdr:colOff>
      <xdr:row>37</xdr:row>
      <xdr:rowOff>88646</xdr:rowOff>
    </xdr:to>
    <xdr:sp macro="" textlink="">
      <xdr:nvSpPr>
        <xdr:cNvPr id="328" name="円/楕円 327"/>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29" name="テキスト ボックス 328"/>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51054</xdr:rowOff>
    </xdr:from>
    <xdr:to>
      <xdr:col>20</xdr:col>
      <xdr:colOff>209550</xdr:colOff>
      <xdr:row>37</xdr:row>
      <xdr:rowOff>152654</xdr:rowOff>
    </xdr:to>
    <xdr:sp macro="" textlink="">
      <xdr:nvSpPr>
        <xdr:cNvPr id="330" name="円/楕円 329"/>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137431</xdr:rowOff>
    </xdr:from>
    <xdr:ext cx="762000" cy="259045"/>
    <xdr:sp macro="" textlink="">
      <xdr:nvSpPr>
        <xdr:cNvPr id="331" name="テキスト ボックス 330"/>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137922</xdr:rowOff>
    </xdr:from>
    <xdr:to>
      <xdr:col>19</xdr:col>
      <xdr:colOff>6350</xdr:colOff>
      <xdr:row>38</xdr:row>
      <xdr:rowOff>68072</xdr:rowOff>
    </xdr:to>
    <xdr:sp macro="" textlink="">
      <xdr:nvSpPr>
        <xdr:cNvPr id="332" name="円/楕円 331"/>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52849</xdr:rowOff>
    </xdr:from>
    <xdr:ext cx="762000" cy="259045"/>
    <xdr:sp macro="" textlink="">
      <xdr:nvSpPr>
        <xdr:cNvPr id="333" name="テキスト ボックス 332"/>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人口１人当</a:t>
          </a:r>
          <a:r>
            <a:rPr kumimoji="1" lang="ja-JP" altLang="en-US" sz="1300">
              <a:solidFill>
                <a:schemeClr val="dk1"/>
              </a:solidFill>
              <a:effectLst/>
              <a:latin typeface="+mn-ea"/>
              <a:ea typeface="+mn-ea"/>
              <a:cs typeface="+mn-cs"/>
            </a:rPr>
            <a:t>た</a:t>
          </a:r>
          <a:r>
            <a:rPr kumimoji="1" lang="ja-JP" altLang="ja-JP" sz="1300">
              <a:solidFill>
                <a:schemeClr val="dk1"/>
              </a:solidFill>
              <a:effectLst/>
              <a:latin typeface="+mn-ea"/>
              <a:ea typeface="+mn-ea"/>
              <a:cs typeface="+mn-cs"/>
            </a:rPr>
            <a:t>りの元利償還額は類似団体平均と比較すると▲</a:t>
          </a:r>
          <a:r>
            <a:rPr kumimoji="1" lang="en-US" altLang="ja-JP" sz="1300">
              <a:solidFill>
                <a:schemeClr val="dk1"/>
              </a:solidFill>
              <a:effectLst/>
              <a:latin typeface="+mn-ea"/>
              <a:ea typeface="+mn-ea"/>
              <a:cs typeface="+mn-cs"/>
            </a:rPr>
            <a:t>44.2%</a:t>
          </a:r>
          <a:r>
            <a:rPr kumimoji="1" lang="ja-JP" altLang="ja-JP" sz="1300">
              <a:solidFill>
                <a:schemeClr val="dk1"/>
              </a:solidFill>
              <a:effectLst/>
              <a:latin typeface="+mn-ea"/>
              <a:ea typeface="+mn-ea"/>
              <a:cs typeface="+mn-cs"/>
            </a:rPr>
            <a:t>と</a:t>
          </a:r>
          <a:r>
            <a:rPr kumimoji="1" lang="ja-JP" altLang="en-US" sz="1300">
              <a:solidFill>
                <a:schemeClr val="dk1"/>
              </a:solidFill>
              <a:effectLst/>
              <a:latin typeface="+mn-ea"/>
              <a:ea typeface="+mn-ea"/>
              <a:cs typeface="+mn-cs"/>
            </a:rPr>
            <a:t>大幅に</a:t>
          </a:r>
          <a:r>
            <a:rPr kumimoji="1" lang="ja-JP" altLang="ja-JP" sz="1300">
              <a:solidFill>
                <a:schemeClr val="dk1"/>
              </a:solidFill>
              <a:effectLst/>
              <a:latin typeface="+mn-ea"/>
              <a:ea typeface="+mn-ea"/>
              <a:cs typeface="+mn-cs"/>
            </a:rPr>
            <a:t>下回っているが、これは大規模事業を抑制していることが要因であると思われる。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今後は臨時財政対策債、退職手当債の償還開始が始まり、実質公債費比率も上昇</a:t>
          </a:r>
          <a:r>
            <a:rPr kumimoji="1" lang="ja-JP" altLang="en-US" sz="1300">
              <a:solidFill>
                <a:schemeClr val="dk1"/>
              </a:solidFill>
              <a:effectLst/>
              <a:latin typeface="+mn-ea"/>
              <a:ea typeface="+mn-ea"/>
              <a:cs typeface="+mn-cs"/>
            </a:rPr>
            <a:t>が見込まれている</a:t>
          </a:r>
          <a:r>
            <a:rPr kumimoji="1" lang="ja-JP" altLang="ja-JP" sz="1300">
              <a:solidFill>
                <a:schemeClr val="dk1"/>
              </a:solidFill>
              <a:effectLst/>
              <a:latin typeface="+mn-ea"/>
              <a:ea typeface="+mn-ea"/>
              <a:cs typeface="+mn-cs"/>
            </a:rPr>
            <a:t>ことから、今後も事業の取捨選択を的確に実施し、財政の健全化に努める必要がある。</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88900</xdr:rowOff>
    </xdr:from>
    <xdr:to>
      <xdr:col>7</xdr:col>
      <xdr:colOff>15875</xdr:colOff>
      <xdr:row>76</xdr:row>
      <xdr:rowOff>8889</xdr:rowOff>
    </xdr:to>
    <xdr:cxnSp macro="">
      <xdr:nvCxnSpPr>
        <xdr:cNvPr id="365" name="直線コネクタ 364"/>
        <xdr:cNvCxnSpPr/>
      </xdr:nvCxnSpPr>
      <xdr:spPr>
        <a:xfrm flipV="1">
          <a:off x="3987800" y="1294765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8889</xdr:rowOff>
    </xdr:from>
    <xdr:to>
      <xdr:col>5</xdr:col>
      <xdr:colOff>549275</xdr:colOff>
      <xdr:row>76</xdr:row>
      <xdr:rowOff>85089</xdr:rowOff>
    </xdr:to>
    <xdr:cxnSp macro="">
      <xdr:nvCxnSpPr>
        <xdr:cNvPr id="368" name="直線コネクタ 367"/>
        <xdr:cNvCxnSpPr/>
      </xdr:nvCxnSpPr>
      <xdr:spPr>
        <a:xfrm flipV="1">
          <a:off x="3098800" y="130390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69850</xdr:rowOff>
    </xdr:from>
    <xdr:to>
      <xdr:col>4</xdr:col>
      <xdr:colOff>346075</xdr:colOff>
      <xdr:row>76</xdr:row>
      <xdr:rowOff>85089</xdr:rowOff>
    </xdr:to>
    <xdr:cxnSp macro="">
      <xdr:nvCxnSpPr>
        <xdr:cNvPr id="371" name="直線コネクタ 370"/>
        <xdr:cNvCxnSpPr/>
      </xdr:nvCxnSpPr>
      <xdr:spPr>
        <a:xfrm>
          <a:off x="2209800" y="131000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73" name="テキスト ボックス 372"/>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54611</xdr:rowOff>
    </xdr:from>
    <xdr:to>
      <xdr:col>3</xdr:col>
      <xdr:colOff>142875</xdr:colOff>
      <xdr:row>76</xdr:row>
      <xdr:rowOff>69850</xdr:rowOff>
    </xdr:to>
    <xdr:cxnSp macro="">
      <xdr:nvCxnSpPr>
        <xdr:cNvPr id="374" name="直線コネクタ 373"/>
        <xdr:cNvCxnSpPr/>
      </xdr:nvCxnSpPr>
      <xdr:spPr>
        <a:xfrm>
          <a:off x="1320800" y="130848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6" name="テキスト ボックス 37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8" name="テキスト ボックス 37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38100</xdr:rowOff>
    </xdr:from>
    <xdr:to>
      <xdr:col>7</xdr:col>
      <xdr:colOff>66675</xdr:colOff>
      <xdr:row>75</xdr:row>
      <xdr:rowOff>139700</xdr:rowOff>
    </xdr:to>
    <xdr:sp macro="" textlink="">
      <xdr:nvSpPr>
        <xdr:cNvPr id="384" name="円/楕円 383"/>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54627</xdr:rowOff>
    </xdr:from>
    <xdr:ext cx="762000" cy="259045"/>
    <xdr:sp macro="" textlink="">
      <xdr:nvSpPr>
        <xdr:cNvPr id="385" name="公債費該当値テキスト"/>
        <xdr:cNvSpPr txBox="1"/>
      </xdr:nvSpPr>
      <xdr:spPr>
        <a:xfrm>
          <a:off x="4914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129540</xdr:rowOff>
    </xdr:from>
    <xdr:to>
      <xdr:col>5</xdr:col>
      <xdr:colOff>600075</xdr:colOff>
      <xdr:row>76</xdr:row>
      <xdr:rowOff>59689</xdr:rowOff>
    </xdr:to>
    <xdr:sp macro="" textlink="">
      <xdr:nvSpPr>
        <xdr:cNvPr id="386" name="円/楕円 385"/>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69867</xdr:rowOff>
    </xdr:from>
    <xdr:ext cx="736600" cy="259045"/>
    <xdr:sp macro="" textlink="">
      <xdr:nvSpPr>
        <xdr:cNvPr id="387" name="テキスト ボックス 386"/>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34289</xdr:rowOff>
    </xdr:from>
    <xdr:to>
      <xdr:col>4</xdr:col>
      <xdr:colOff>396875</xdr:colOff>
      <xdr:row>76</xdr:row>
      <xdr:rowOff>135889</xdr:rowOff>
    </xdr:to>
    <xdr:sp macro="" textlink="">
      <xdr:nvSpPr>
        <xdr:cNvPr id="388" name="円/楕円 387"/>
        <xdr:cNvSpPr/>
      </xdr:nvSpPr>
      <xdr:spPr>
        <a:xfrm>
          <a:off x="3048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146067</xdr:rowOff>
    </xdr:from>
    <xdr:ext cx="762000" cy="259045"/>
    <xdr:sp macro="" textlink="">
      <xdr:nvSpPr>
        <xdr:cNvPr id="389" name="テキスト ボックス 388"/>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19050</xdr:rowOff>
    </xdr:from>
    <xdr:to>
      <xdr:col>3</xdr:col>
      <xdr:colOff>193675</xdr:colOff>
      <xdr:row>76</xdr:row>
      <xdr:rowOff>120650</xdr:rowOff>
    </xdr:to>
    <xdr:sp macro="" textlink="">
      <xdr:nvSpPr>
        <xdr:cNvPr id="390" name="円/楕円 389"/>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130827</xdr:rowOff>
    </xdr:from>
    <xdr:ext cx="762000" cy="259045"/>
    <xdr:sp macro="" textlink="">
      <xdr:nvSpPr>
        <xdr:cNvPr id="391" name="テキスト ボックス 390"/>
        <xdr:cNvSpPr txBox="1"/>
      </xdr:nvSpPr>
      <xdr:spPr>
        <a:xfrm>
          <a:off x="1828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3811</xdr:rowOff>
    </xdr:from>
    <xdr:to>
      <xdr:col>1</xdr:col>
      <xdr:colOff>676275</xdr:colOff>
      <xdr:row>76</xdr:row>
      <xdr:rowOff>105411</xdr:rowOff>
    </xdr:to>
    <xdr:sp macro="" textlink="">
      <xdr:nvSpPr>
        <xdr:cNvPr id="392" name="円/楕円 391"/>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115587</xdr:rowOff>
    </xdr:from>
    <xdr:ext cx="762000" cy="259045"/>
    <xdr:sp macro="" textlink="">
      <xdr:nvSpPr>
        <xdr:cNvPr id="393" name="テキスト ボックス 392"/>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係る経常収支比率は類似団体平均を上回っている。財政規模が小さい町であるため、平均値で比較すると、扶助費及び物件費が類似団体平均を下回っていても、補助費等や他会計への繰出金が類似団体平均を上回っているために平均では上回ってしまうこととなる要因であると思われる。</a:t>
          </a:r>
          <a:endParaRPr lang="ja-JP" altLang="ja-JP" sz="1300">
            <a:effectLst/>
          </a:endParaRPr>
        </a:p>
        <a:p>
          <a:r>
            <a:rPr kumimoji="1" lang="ja-JP" altLang="ja-JP" sz="1300">
              <a:solidFill>
                <a:schemeClr val="dk1"/>
              </a:solidFill>
              <a:effectLst/>
              <a:latin typeface="+mn-lt"/>
              <a:ea typeface="+mn-ea"/>
              <a:cs typeface="+mn-cs"/>
            </a:rPr>
            <a:t>　補助費等は抑制を図ることができるが繰出金は増加する傾向にあるため、今後も平均は上回ることが予想される。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140063</xdr:rowOff>
    </xdr:from>
    <xdr:to>
      <xdr:col>24</xdr:col>
      <xdr:colOff>31750</xdr:colOff>
      <xdr:row>79</xdr:row>
      <xdr:rowOff>50256</xdr:rowOff>
    </xdr:to>
    <xdr:cxnSp macro="">
      <xdr:nvCxnSpPr>
        <xdr:cNvPr id="428" name="直線コネクタ 427"/>
        <xdr:cNvCxnSpPr/>
      </xdr:nvCxnSpPr>
      <xdr:spPr>
        <a:xfrm flipV="1">
          <a:off x="15671800" y="13513163"/>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107406</xdr:rowOff>
    </xdr:from>
    <xdr:to>
      <xdr:col>22</xdr:col>
      <xdr:colOff>565150</xdr:colOff>
      <xdr:row>79</xdr:row>
      <xdr:rowOff>50256</xdr:rowOff>
    </xdr:to>
    <xdr:cxnSp macro="">
      <xdr:nvCxnSpPr>
        <xdr:cNvPr id="431" name="直線コネクタ 430"/>
        <xdr:cNvCxnSpPr/>
      </xdr:nvCxnSpPr>
      <xdr:spPr>
        <a:xfrm>
          <a:off x="14782800" y="1348050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107406</xdr:rowOff>
    </xdr:from>
    <xdr:to>
      <xdr:col>21</xdr:col>
      <xdr:colOff>361950</xdr:colOff>
      <xdr:row>78</xdr:row>
      <xdr:rowOff>159657</xdr:rowOff>
    </xdr:to>
    <xdr:cxnSp macro="">
      <xdr:nvCxnSpPr>
        <xdr:cNvPr id="434" name="直線コネクタ 433"/>
        <xdr:cNvCxnSpPr/>
      </xdr:nvCxnSpPr>
      <xdr:spPr>
        <a:xfrm flipV="1">
          <a:off x="13893800" y="134805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131899</xdr:rowOff>
    </xdr:from>
    <xdr:to>
      <xdr:col>20</xdr:col>
      <xdr:colOff>158750</xdr:colOff>
      <xdr:row>78</xdr:row>
      <xdr:rowOff>159657</xdr:rowOff>
    </xdr:to>
    <xdr:cxnSp macro="">
      <xdr:nvCxnSpPr>
        <xdr:cNvPr id="437" name="直線コネクタ 436"/>
        <xdr:cNvCxnSpPr/>
      </xdr:nvCxnSpPr>
      <xdr:spPr>
        <a:xfrm>
          <a:off x="13004800" y="13333549"/>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89263</xdr:rowOff>
    </xdr:from>
    <xdr:to>
      <xdr:col>24</xdr:col>
      <xdr:colOff>82550</xdr:colOff>
      <xdr:row>79</xdr:row>
      <xdr:rowOff>19413</xdr:rowOff>
    </xdr:to>
    <xdr:sp macro="" textlink="">
      <xdr:nvSpPr>
        <xdr:cNvPr id="447" name="円/楕円 446"/>
        <xdr:cNvSpPr/>
      </xdr:nvSpPr>
      <xdr:spPr>
        <a:xfrm>
          <a:off x="164592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61340</xdr:rowOff>
    </xdr:from>
    <xdr:ext cx="762000" cy="259045"/>
    <xdr:sp macro="" textlink="">
      <xdr:nvSpPr>
        <xdr:cNvPr id="448" name="公債費以外該当値テキスト"/>
        <xdr:cNvSpPr txBox="1"/>
      </xdr:nvSpPr>
      <xdr:spPr>
        <a:xfrm>
          <a:off x="165989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170906</xdr:rowOff>
    </xdr:from>
    <xdr:to>
      <xdr:col>22</xdr:col>
      <xdr:colOff>615950</xdr:colOff>
      <xdr:row>79</xdr:row>
      <xdr:rowOff>101056</xdr:rowOff>
    </xdr:to>
    <xdr:sp macro="" textlink="">
      <xdr:nvSpPr>
        <xdr:cNvPr id="449" name="円/楕円 448"/>
        <xdr:cNvSpPr/>
      </xdr:nvSpPr>
      <xdr:spPr>
        <a:xfrm>
          <a:off x="156210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85833</xdr:rowOff>
    </xdr:from>
    <xdr:ext cx="736600" cy="259045"/>
    <xdr:sp macro="" textlink="">
      <xdr:nvSpPr>
        <xdr:cNvPr id="450" name="テキスト ボックス 449"/>
        <xdr:cNvSpPr txBox="1"/>
      </xdr:nvSpPr>
      <xdr:spPr>
        <a:xfrm>
          <a:off x="15290800" y="13630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56606</xdr:rowOff>
    </xdr:from>
    <xdr:to>
      <xdr:col>21</xdr:col>
      <xdr:colOff>412750</xdr:colOff>
      <xdr:row>78</xdr:row>
      <xdr:rowOff>158206</xdr:rowOff>
    </xdr:to>
    <xdr:sp macro="" textlink="">
      <xdr:nvSpPr>
        <xdr:cNvPr id="451" name="円/楕円 450"/>
        <xdr:cNvSpPr/>
      </xdr:nvSpPr>
      <xdr:spPr>
        <a:xfrm>
          <a:off x="14732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142983</xdr:rowOff>
    </xdr:from>
    <xdr:ext cx="762000" cy="259045"/>
    <xdr:sp macro="" textlink="">
      <xdr:nvSpPr>
        <xdr:cNvPr id="452" name="テキスト ボックス 451"/>
        <xdr:cNvSpPr txBox="1"/>
      </xdr:nvSpPr>
      <xdr:spPr>
        <a:xfrm>
          <a:off x="14401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108857</xdr:rowOff>
    </xdr:from>
    <xdr:to>
      <xdr:col>20</xdr:col>
      <xdr:colOff>209550</xdr:colOff>
      <xdr:row>79</xdr:row>
      <xdr:rowOff>39007</xdr:rowOff>
    </xdr:to>
    <xdr:sp macro="" textlink="">
      <xdr:nvSpPr>
        <xdr:cNvPr id="453" name="円/楕円 452"/>
        <xdr:cNvSpPr/>
      </xdr:nvSpPr>
      <xdr:spPr>
        <a:xfrm>
          <a:off x="13843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23784</xdr:rowOff>
    </xdr:from>
    <xdr:ext cx="762000" cy="259045"/>
    <xdr:sp macro="" textlink="">
      <xdr:nvSpPr>
        <xdr:cNvPr id="454" name="テキスト ボックス 453"/>
        <xdr:cNvSpPr txBox="1"/>
      </xdr:nvSpPr>
      <xdr:spPr>
        <a:xfrm>
          <a:off x="13512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81099</xdr:rowOff>
    </xdr:from>
    <xdr:to>
      <xdr:col>19</xdr:col>
      <xdr:colOff>6350</xdr:colOff>
      <xdr:row>78</xdr:row>
      <xdr:rowOff>11249</xdr:rowOff>
    </xdr:to>
    <xdr:sp macro="" textlink="">
      <xdr:nvSpPr>
        <xdr:cNvPr id="455" name="円/楕円 454"/>
        <xdr:cNvSpPr/>
      </xdr:nvSpPr>
      <xdr:spPr>
        <a:xfrm>
          <a:off x="129540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167476</xdr:rowOff>
    </xdr:from>
    <xdr:ext cx="762000" cy="259045"/>
    <xdr:sp macro="" textlink="">
      <xdr:nvSpPr>
        <xdr:cNvPr id="456" name="テキスト ボックス 455"/>
        <xdr:cNvSpPr txBox="1"/>
      </xdr:nvSpPr>
      <xdr:spPr>
        <a:xfrm>
          <a:off x="12623800" y="1336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神奈川県真鶴町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20991</xdr:rowOff>
    </xdr:from>
    <xdr:to>
      <xdr:col>4</xdr:col>
      <xdr:colOff>1117600</xdr:colOff>
      <xdr:row>18</xdr:row>
      <xdr:rowOff>44780</xdr:rowOff>
    </xdr:to>
    <xdr:cxnSp macro="">
      <xdr:nvCxnSpPr>
        <xdr:cNvPr id="50" name="直線コネクタ 49"/>
        <xdr:cNvCxnSpPr/>
      </xdr:nvCxnSpPr>
      <xdr:spPr bwMode="auto">
        <a:xfrm>
          <a:off x="5003800" y="3154716"/>
          <a:ext cx="647700" cy="23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20991</xdr:rowOff>
    </xdr:from>
    <xdr:to>
      <xdr:col>4</xdr:col>
      <xdr:colOff>469900</xdr:colOff>
      <xdr:row>18</xdr:row>
      <xdr:rowOff>26073</xdr:rowOff>
    </xdr:to>
    <xdr:cxnSp macro="">
      <xdr:nvCxnSpPr>
        <xdr:cNvPr id="53" name="直線コネクタ 52"/>
        <xdr:cNvCxnSpPr/>
      </xdr:nvCxnSpPr>
      <xdr:spPr bwMode="auto">
        <a:xfrm flipV="1">
          <a:off x="4305300" y="3154716"/>
          <a:ext cx="698500" cy="5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371</xdr:rowOff>
    </xdr:from>
    <xdr:to>
      <xdr:col>3</xdr:col>
      <xdr:colOff>904875</xdr:colOff>
      <xdr:row>18</xdr:row>
      <xdr:rowOff>26073</xdr:rowOff>
    </xdr:to>
    <xdr:cxnSp macro="">
      <xdr:nvCxnSpPr>
        <xdr:cNvPr id="56" name="直線コネクタ 55"/>
        <xdr:cNvCxnSpPr/>
      </xdr:nvCxnSpPr>
      <xdr:spPr bwMode="auto">
        <a:xfrm>
          <a:off x="3606800" y="3134096"/>
          <a:ext cx="698500" cy="25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134772</xdr:rowOff>
    </xdr:from>
    <xdr:to>
      <xdr:col>3</xdr:col>
      <xdr:colOff>206375</xdr:colOff>
      <xdr:row>18</xdr:row>
      <xdr:rowOff>371</xdr:rowOff>
    </xdr:to>
    <xdr:cxnSp macro="">
      <xdr:nvCxnSpPr>
        <xdr:cNvPr id="59" name="直線コネクタ 58"/>
        <xdr:cNvCxnSpPr/>
      </xdr:nvCxnSpPr>
      <xdr:spPr bwMode="auto">
        <a:xfrm>
          <a:off x="2908300" y="3097047"/>
          <a:ext cx="698500" cy="37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165430</xdr:rowOff>
    </xdr:from>
    <xdr:to>
      <xdr:col>5</xdr:col>
      <xdr:colOff>34925</xdr:colOff>
      <xdr:row>18</xdr:row>
      <xdr:rowOff>95580</xdr:rowOff>
    </xdr:to>
    <xdr:sp macro="" textlink="">
      <xdr:nvSpPr>
        <xdr:cNvPr id="69" name="円/楕円 68"/>
        <xdr:cNvSpPr/>
      </xdr:nvSpPr>
      <xdr:spPr bwMode="auto">
        <a:xfrm>
          <a:off x="5600700" y="3127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137507</xdr:rowOff>
    </xdr:from>
    <xdr:ext cx="762000" cy="259045"/>
    <xdr:sp macro="" textlink="">
      <xdr:nvSpPr>
        <xdr:cNvPr id="70" name="人口1人当たり決算額の推移該当値テキスト130"/>
        <xdr:cNvSpPr txBox="1"/>
      </xdr:nvSpPr>
      <xdr:spPr>
        <a:xfrm>
          <a:off x="5740400" y="309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99,540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141641</xdr:rowOff>
    </xdr:from>
    <xdr:to>
      <xdr:col>4</xdr:col>
      <xdr:colOff>520700</xdr:colOff>
      <xdr:row>18</xdr:row>
      <xdr:rowOff>71791</xdr:rowOff>
    </xdr:to>
    <xdr:sp macro="" textlink="">
      <xdr:nvSpPr>
        <xdr:cNvPr id="71" name="円/楕円 70"/>
        <xdr:cNvSpPr/>
      </xdr:nvSpPr>
      <xdr:spPr bwMode="auto">
        <a:xfrm>
          <a:off x="4953000" y="310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56568</xdr:rowOff>
    </xdr:from>
    <xdr:ext cx="736600" cy="259045"/>
    <xdr:sp macro="" textlink="">
      <xdr:nvSpPr>
        <xdr:cNvPr id="72" name="テキスト ボックス 71"/>
        <xdr:cNvSpPr txBox="1"/>
      </xdr:nvSpPr>
      <xdr:spPr>
        <a:xfrm>
          <a:off x="4622800" y="31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102,662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146723</xdr:rowOff>
    </xdr:from>
    <xdr:to>
      <xdr:col>3</xdr:col>
      <xdr:colOff>955675</xdr:colOff>
      <xdr:row>18</xdr:row>
      <xdr:rowOff>76873</xdr:rowOff>
    </xdr:to>
    <xdr:sp macro="" textlink="">
      <xdr:nvSpPr>
        <xdr:cNvPr id="73" name="円/楕円 72"/>
        <xdr:cNvSpPr/>
      </xdr:nvSpPr>
      <xdr:spPr bwMode="auto">
        <a:xfrm>
          <a:off x="4254500" y="3108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61650</xdr:rowOff>
    </xdr:from>
    <xdr:ext cx="762000" cy="259045"/>
    <xdr:sp macro="" textlink="">
      <xdr:nvSpPr>
        <xdr:cNvPr id="74" name="テキスト ボックス 73"/>
        <xdr:cNvSpPr txBox="1"/>
      </xdr:nvSpPr>
      <xdr:spPr>
        <a:xfrm>
          <a:off x="3924300" y="31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101,995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121021</xdr:rowOff>
    </xdr:from>
    <xdr:to>
      <xdr:col>3</xdr:col>
      <xdr:colOff>257175</xdr:colOff>
      <xdr:row>18</xdr:row>
      <xdr:rowOff>51171</xdr:rowOff>
    </xdr:to>
    <xdr:sp macro="" textlink="">
      <xdr:nvSpPr>
        <xdr:cNvPr id="75" name="円/楕円 74"/>
        <xdr:cNvSpPr/>
      </xdr:nvSpPr>
      <xdr:spPr bwMode="auto">
        <a:xfrm>
          <a:off x="3556000" y="3083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35948</xdr:rowOff>
    </xdr:from>
    <xdr:ext cx="762000" cy="259045"/>
    <xdr:sp macro="" textlink="">
      <xdr:nvSpPr>
        <xdr:cNvPr id="76" name="テキスト ボックス 75"/>
        <xdr:cNvSpPr txBox="1"/>
      </xdr:nvSpPr>
      <xdr:spPr>
        <a:xfrm>
          <a:off x="3225800" y="316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105,368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83972</xdr:rowOff>
    </xdr:from>
    <xdr:to>
      <xdr:col>2</xdr:col>
      <xdr:colOff>692150</xdr:colOff>
      <xdr:row>18</xdr:row>
      <xdr:rowOff>14122</xdr:rowOff>
    </xdr:to>
    <xdr:sp macro="" textlink="">
      <xdr:nvSpPr>
        <xdr:cNvPr id="77" name="円/楕円 76"/>
        <xdr:cNvSpPr/>
      </xdr:nvSpPr>
      <xdr:spPr bwMode="auto">
        <a:xfrm>
          <a:off x="2857500" y="3046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170349</xdr:rowOff>
    </xdr:from>
    <xdr:ext cx="762000" cy="259045"/>
    <xdr:sp macro="" textlink="">
      <xdr:nvSpPr>
        <xdr:cNvPr id="78" name="テキスト ボックス 77"/>
        <xdr:cNvSpPr txBox="1"/>
      </xdr:nvSpPr>
      <xdr:spPr>
        <a:xfrm>
          <a:off x="2527300" y="313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15946</xdr:rowOff>
    </xdr:from>
    <xdr:to>
      <xdr:col>4</xdr:col>
      <xdr:colOff>1117600</xdr:colOff>
      <xdr:row>36</xdr:row>
      <xdr:rowOff>82194</xdr:rowOff>
    </xdr:to>
    <xdr:cxnSp macro="">
      <xdr:nvCxnSpPr>
        <xdr:cNvPr id="110" name="直線コネクタ 109"/>
        <xdr:cNvCxnSpPr/>
      </xdr:nvCxnSpPr>
      <xdr:spPr bwMode="auto">
        <a:xfrm>
          <a:off x="5003800" y="6969196"/>
          <a:ext cx="647700" cy="66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236500</xdr:rowOff>
    </xdr:from>
    <xdr:to>
      <xdr:col>4</xdr:col>
      <xdr:colOff>469900</xdr:colOff>
      <xdr:row>36</xdr:row>
      <xdr:rowOff>15946</xdr:rowOff>
    </xdr:to>
    <xdr:cxnSp macro="">
      <xdr:nvCxnSpPr>
        <xdr:cNvPr id="113" name="直線コネクタ 112"/>
        <xdr:cNvCxnSpPr/>
      </xdr:nvCxnSpPr>
      <xdr:spPr bwMode="auto">
        <a:xfrm>
          <a:off x="4305300" y="6846850"/>
          <a:ext cx="698500" cy="122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236500</xdr:rowOff>
    </xdr:from>
    <xdr:to>
      <xdr:col>3</xdr:col>
      <xdr:colOff>904875</xdr:colOff>
      <xdr:row>35</xdr:row>
      <xdr:rowOff>256319</xdr:rowOff>
    </xdr:to>
    <xdr:cxnSp macro="">
      <xdr:nvCxnSpPr>
        <xdr:cNvPr id="116" name="直線コネクタ 115"/>
        <xdr:cNvCxnSpPr/>
      </xdr:nvCxnSpPr>
      <xdr:spPr bwMode="auto">
        <a:xfrm flipV="1">
          <a:off x="3606800" y="6846850"/>
          <a:ext cx="698500" cy="19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188859</xdr:rowOff>
    </xdr:from>
    <xdr:to>
      <xdr:col>3</xdr:col>
      <xdr:colOff>206375</xdr:colOff>
      <xdr:row>35</xdr:row>
      <xdr:rowOff>256319</xdr:rowOff>
    </xdr:to>
    <xdr:cxnSp macro="">
      <xdr:nvCxnSpPr>
        <xdr:cNvPr id="119" name="直線コネクタ 118"/>
        <xdr:cNvCxnSpPr/>
      </xdr:nvCxnSpPr>
      <xdr:spPr bwMode="auto">
        <a:xfrm>
          <a:off x="2908300" y="6799209"/>
          <a:ext cx="698500" cy="67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31394</xdr:rowOff>
    </xdr:from>
    <xdr:to>
      <xdr:col>5</xdr:col>
      <xdr:colOff>34925</xdr:colOff>
      <xdr:row>36</xdr:row>
      <xdr:rowOff>132994</xdr:rowOff>
    </xdr:to>
    <xdr:sp macro="" textlink="">
      <xdr:nvSpPr>
        <xdr:cNvPr id="129" name="円/楕円 128"/>
        <xdr:cNvSpPr/>
      </xdr:nvSpPr>
      <xdr:spPr bwMode="auto">
        <a:xfrm>
          <a:off x="5600700" y="6984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3471</xdr:rowOff>
    </xdr:from>
    <xdr:ext cx="762000" cy="259045"/>
    <xdr:sp macro="" textlink="">
      <xdr:nvSpPr>
        <xdr:cNvPr id="130" name="人口1人当たり決算額の推移該当値テキスト445"/>
        <xdr:cNvSpPr txBox="1"/>
      </xdr:nvSpPr>
      <xdr:spPr>
        <a:xfrm>
          <a:off x="5740400" y="69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19,460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308046</xdr:rowOff>
    </xdr:from>
    <xdr:to>
      <xdr:col>4</xdr:col>
      <xdr:colOff>520700</xdr:colOff>
      <xdr:row>36</xdr:row>
      <xdr:rowOff>66746</xdr:rowOff>
    </xdr:to>
    <xdr:sp macro="" textlink="">
      <xdr:nvSpPr>
        <xdr:cNvPr id="131" name="円/楕円 130"/>
        <xdr:cNvSpPr/>
      </xdr:nvSpPr>
      <xdr:spPr bwMode="auto">
        <a:xfrm>
          <a:off x="4953000" y="6918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51523</xdr:rowOff>
    </xdr:from>
    <xdr:ext cx="736600" cy="259045"/>
    <xdr:sp macro="" textlink="">
      <xdr:nvSpPr>
        <xdr:cNvPr id="132" name="テキスト ボックス 131"/>
        <xdr:cNvSpPr txBox="1"/>
      </xdr:nvSpPr>
      <xdr:spPr>
        <a:xfrm>
          <a:off x="4622800" y="700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185700</xdr:rowOff>
    </xdr:from>
    <xdr:to>
      <xdr:col>3</xdr:col>
      <xdr:colOff>955675</xdr:colOff>
      <xdr:row>35</xdr:row>
      <xdr:rowOff>287300</xdr:rowOff>
    </xdr:to>
    <xdr:sp macro="" textlink="">
      <xdr:nvSpPr>
        <xdr:cNvPr id="133" name="円/楕円 132"/>
        <xdr:cNvSpPr/>
      </xdr:nvSpPr>
      <xdr:spPr bwMode="auto">
        <a:xfrm>
          <a:off x="4254500" y="6796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272077</xdr:rowOff>
    </xdr:from>
    <xdr:ext cx="762000" cy="259045"/>
    <xdr:sp macro="" textlink="">
      <xdr:nvSpPr>
        <xdr:cNvPr id="134" name="テキスト ボックス 133"/>
        <xdr:cNvSpPr txBox="1"/>
      </xdr:nvSpPr>
      <xdr:spPr>
        <a:xfrm>
          <a:off x="3924300" y="68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205519</xdr:rowOff>
    </xdr:from>
    <xdr:to>
      <xdr:col>3</xdr:col>
      <xdr:colOff>257175</xdr:colOff>
      <xdr:row>35</xdr:row>
      <xdr:rowOff>307119</xdr:rowOff>
    </xdr:to>
    <xdr:sp macro="" textlink="">
      <xdr:nvSpPr>
        <xdr:cNvPr id="135" name="円/楕円 134"/>
        <xdr:cNvSpPr/>
      </xdr:nvSpPr>
      <xdr:spPr bwMode="auto">
        <a:xfrm>
          <a:off x="3556000" y="6815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291896</xdr:rowOff>
    </xdr:from>
    <xdr:ext cx="762000" cy="259045"/>
    <xdr:sp macro="" textlink="">
      <xdr:nvSpPr>
        <xdr:cNvPr id="136" name="テキスト ボックス 135"/>
        <xdr:cNvSpPr txBox="1"/>
      </xdr:nvSpPr>
      <xdr:spPr>
        <a:xfrm>
          <a:off x="3225800" y="6902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26,843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138059</xdr:rowOff>
    </xdr:from>
    <xdr:to>
      <xdr:col>2</xdr:col>
      <xdr:colOff>692150</xdr:colOff>
      <xdr:row>35</xdr:row>
      <xdr:rowOff>239659</xdr:rowOff>
    </xdr:to>
    <xdr:sp macro="" textlink="">
      <xdr:nvSpPr>
        <xdr:cNvPr id="137" name="円/楕円 136"/>
        <xdr:cNvSpPr/>
      </xdr:nvSpPr>
      <xdr:spPr bwMode="auto">
        <a:xfrm>
          <a:off x="2857500" y="6748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224436</xdr:rowOff>
    </xdr:from>
    <xdr:ext cx="762000" cy="259045"/>
    <xdr:sp macro="" textlink="">
      <xdr:nvSpPr>
        <xdr:cNvPr id="138" name="テキスト ボックス 137"/>
        <xdr:cNvSpPr txBox="1"/>
      </xdr:nvSpPr>
      <xdr:spPr>
        <a:xfrm>
          <a:off x="2527300" y="683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神奈川県真鶴町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7,708
7,661
7.04
3,450,631
3,178,660
261,553
2,164,336
2,919,460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137359</xdr:rowOff>
    </xdr:from>
    <xdr:to>
      <xdr:col>6</xdr:col>
      <xdr:colOff>511175</xdr:colOff>
      <xdr:row>37</xdr:row>
      <xdr:rowOff>145622</xdr:rowOff>
    </xdr:to>
    <xdr:cxnSp macro="">
      <xdr:nvCxnSpPr>
        <xdr:cNvPr id="63" name="直線コネクタ 62"/>
        <xdr:cNvCxnSpPr/>
      </xdr:nvCxnSpPr>
      <xdr:spPr>
        <a:xfrm flipV="1">
          <a:off x="3797300" y="6481009"/>
          <a:ext cx="8382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145622</xdr:rowOff>
    </xdr:from>
    <xdr:to>
      <xdr:col>5</xdr:col>
      <xdr:colOff>358775</xdr:colOff>
      <xdr:row>37</xdr:row>
      <xdr:rowOff>153231</xdr:rowOff>
    </xdr:to>
    <xdr:cxnSp macro="">
      <xdr:nvCxnSpPr>
        <xdr:cNvPr id="66" name="直線コネクタ 65"/>
        <xdr:cNvCxnSpPr/>
      </xdr:nvCxnSpPr>
      <xdr:spPr>
        <a:xfrm flipV="1">
          <a:off x="2908300" y="6489272"/>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132853</xdr:rowOff>
    </xdr:from>
    <xdr:to>
      <xdr:col>4</xdr:col>
      <xdr:colOff>155575</xdr:colOff>
      <xdr:row>37</xdr:row>
      <xdr:rowOff>153231</xdr:rowOff>
    </xdr:to>
    <xdr:cxnSp macro="">
      <xdr:nvCxnSpPr>
        <xdr:cNvPr id="69" name="直線コネクタ 68"/>
        <xdr:cNvCxnSpPr/>
      </xdr:nvCxnSpPr>
      <xdr:spPr>
        <a:xfrm>
          <a:off x="2019300" y="6476503"/>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76432</xdr:rowOff>
    </xdr:from>
    <xdr:to>
      <xdr:col>2</xdr:col>
      <xdr:colOff>638175</xdr:colOff>
      <xdr:row>37</xdr:row>
      <xdr:rowOff>132853</xdr:rowOff>
    </xdr:to>
    <xdr:cxnSp macro="">
      <xdr:nvCxnSpPr>
        <xdr:cNvPr id="72" name="直線コネクタ 71"/>
        <xdr:cNvCxnSpPr/>
      </xdr:nvCxnSpPr>
      <xdr:spPr>
        <a:xfrm>
          <a:off x="1130300" y="6420082"/>
          <a:ext cx="889000" cy="5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86559</xdr:rowOff>
    </xdr:from>
    <xdr:to>
      <xdr:col>6</xdr:col>
      <xdr:colOff>561975</xdr:colOff>
      <xdr:row>38</xdr:row>
      <xdr:rowOff>16709</xdr:rowOff>
    </xdr:to>
    <xdr:sp macro="" textlink="">
      <xdr:nvSpPr>
        <xdr:cNvPr id="82" name="円/楕円 81"/>
        <xdr:cNvSpPr/>
      </xdr:nvSpPr>
      <xdr:spPr>
        <a:xfrm>
          <a:off x="4584700" y="64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64986</xdr:rowOff>
    </xdr:from>
    <xdr:ext cx="534377" cy="259045"/>
    <xdr:sp macro="" textlink="">
      <xdr:nvSpPr>
        <xdr:cNvPr id="83" name="人件費該当値テキスト"/>
        <xdr:cNvSpPr txBox="1"/>
      </xdr:nvSpPr>
      <xdr:spPr>
        <a:xfrm>
          <a:off x="4686300" y="640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87,965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94822</xdr:rowOff>
    </xdr:from>
    <xdr:to>
      <xdr:col>5</xdr:col>
      <xdr:colOff>409575</xdr:colOff>
      <xdr:row>38</xdr:row>
      <xdr:rowOff>24972</xdr:rowOff>
    </xdr:to>
    <xdr:sp macro="" textlink="">
      <xdr:nvSpPr>
        <xdr:cNvPr id="84" name="円/楕円 83"/>
        <xdr:cNvSpPr/>
      </xdr:nvSpPr>
      <xdr:spPr>
        <a:xfrm>
          <a:off x="3746500" y="64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16099</xdr:rowOff>
    </xdr:from>
    <xdr:ext cx="534377" cy="259045"/>
    <xdr:sp macro="" textlink="">
      <xdr:nvSpPr>
        <xdr:cNvPr id="85" name="テキスト ボックス 84"/>
        <xdr:cNvSpPr txBox="1"/>
      </xdr:nvSpPr>
      <xdr:spPr>
        <a:xfrm>
          <a:off x="3530111" y="653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87,206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102431</xdr:rowOff>
    </xdr:from>
    <xdr:to>
      <xdr:col>4</xdr:col>
      <xdr:colOff>206375</xdr:colOff>
      <xdr:row>38</xdr:row>
      <xdr:rowOff>32581</xdr:rowOff>
    </xdr:to>
    <xdr:sp macro="" textlink="">
      <xdr:nvSpPr>
        <xdr:cNvPr id="86" name="円/楕円 85"/>
        <xdr:cNvSpPr/>
      </xdr:nvSpPr>
      <xdr:spPr>
        <a:xfrm>
          <a:off x="2857500" y="64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23708</xdr:rowOff>
    </xdr:from>
    <xdr:ext cx="534377" cy="259045"/>
    <xdr:sp macro="" textlink="">
      <xdr:nvSpPr>
        <xdr:cNvPr id="87" name="テキスト ボックス 86"/>
        <xdr:cNvSpPr txBox="1"/>
      </xdr:nvSpPr>
      <xdr:spPr>
        <a:xfrm>
          <a:off x="2641111" y="653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86,507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82053</xdr:rowOff>
    </xdr:from>
    <xdr:to>
      <xdr:col>3</xdr:col>
      <xdr:colOff>3175</xdr:colOff>
      <xdr:row>38</xdr:row>
      <xdr:rowOff>12202</xdr:rowOff>
    </xdr:to>
    <xdr:sp macro="" textlink="">
      <xdr:nvSpPr>
        <xdr:cNvPr id="88" name="円/楕円 87"/>
        <xdr:cNvSpPr/>
      </xdr:nvSpPr>
      <xdr:spPr>
        <a:xfrm>
          <a:off x="1968500" y="64257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3330</xdr:rowOff>
    </xdr:from>
    <xdr:ext cx="534377" cy="259045"/>
    <xdr:sp macro="" textlink="">
      <xdr:nvSpPr>
        <xdr:cNvPr id="89" name="テキスト ボックス 88"/>
        <xdr:cNvSpPr txBox="1"/>
      </xdr:nvSpPr>
      <xdr:spPr>
        <a:xfrm>
          <a:off x="1752111" y="651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88,379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25632</xdr:rowOff>
    </xdr:from>
    <xdr:to>
      <xdr:col>1</xdr:col>
      <xdr:colOff>485775</xdr:colOff>
      <xdr:row>37</xdr:row>
      <xdr:rowOff>127232</xdr:rowOff>
    </xdr:to>
    <xdr:sp macro="" textlink="">
      <xdr:nvSpPr>
        <xdr:cNvPr id="90" name="円/楕円 89"/>
        <xdr:cNvSpPr/>
      </xdr:nvSpPr>
      <xdr:spPr>
        <a:xfrm>
          <a:off x="1079500" y="636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118359</xdr:rowOff>
    </xdr:from>
    <xdr:ext cx="534377" cy="259045"/>
    <xdr:sp macro="" textlink="">
      <xdr:nvSpPr>
        <xdr:cNvPr id="91" name="テキスト ボックス 90"/>
        <xdr:cNvSpPr txBox="1"/>
      </xdr:nvSpPr>
      <xdr:spPr>
        <a:xfrm>
          <a:off x="863111" y="646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163410</xdr:rowOff>
    </xdr:from>
    <xdr:to>
      <xdr:col>6</xdr:col>
      <xdr:colOff>511175</xdr:colOff>
      <xdr:row>57</xdr:row>
      <xdr:rowOff>10619</xdr:rowOff>
    </xdr:to>
    <xdr:cxnSp macro="">
      <xdr:nvCxnSpPr>
        <xdr:cNvPr id="118" name="直線コネクタ 117"/>
        <xdr:cNvCxnSpPr/>
      </xdr:nvCxnSpPr>
      <xdr:spPr>
        <a:xfrm>
          <a:off x="3797300" y="9764610"/>
          <a:ext cx="838200" cy="1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163410</xdr:rowOff>
    </xdr:from>
    <xdr:to>
      <xdr:col>5</xdr:col>
      <xdr:colOff>358775</xdr:colOff>
      <xdr:row>57</xdr:row>
      <xdr:rowOff>4378</xdr:rowOff>
    </xdr:to>
    <xdr:cxnSp macro="">
      <xdr:nvCxnSpPr>
        <xdr:cNvPr id="121" name="直線コネクタ 120"/>
        <xdr:cNvCxnSpPr/>
      </xdr:nvCxnSpPr>
      <xdr:spPr>
        <a:xfrm flipV="1">
          <a:off x="2908300" y="9764610"/>
          <a:ext cx="889000" cy="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148176</xdr:rowOff>
    </xdr:from>
    <xdr:to>
      <xdr:col>4</xdr:col>
      <xdr:colOff>155575</xdr:colOff>
      <xdr:row>57</xdr:row>
      <xdr:rowOff>4378</xdr:rowOff>
    </xdr:to>
    <xdr:cxnSp macro="">
      <xdr:nvCxnSpPr>
        <xdr:cNvPr id="124" name="直線コネクタ 123"/>
        <xdr:cNvCxnSpPr/>
      </xdr:nvCxnSpPr>
      <xdr:spPr>
        <a:xfrm>
          <a:off x="2019300" y="9749376"/>
          <a:ext cx="889000" cy="2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134776</xdr:rowOff>
    </xdr:from>
    <xdr:to>
      <xdr:col>2</xdr:col>
      <xdr:colOff>638175</xdr:colOff>
      <xdr:row>56</xdr:row>
      <xdr:rowOff>148176</xdr:rowOff>
    </xdr:to>
    <xdr:cxnSp macro="">
      <xdr:nvCxnSpPr>
        <xdr:cNvPr id="127" name="直線コネクタ 126"/>
        <xdr:cNvCxnSpPr/>
      </xdr:nvCxnSpPr>
      <xdr:spPr>
        <a:xfrm>
          <a:off x="1130300" y="9735976"/>
          <a:ext cx="889000" cy="1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131269</xdr:rowOff>
    </xdr:from>
    <xdr:to>
      <xdr:col>6</xdr:col>
      <xdr:colOff>561975</xdr:colOff>
      <xdr:row>57</xdr:row>
      <xdr:rowOff>61419</xdr:rowOff>
    </xdr:to>
    <xdr:sp macro="" textlink="">
      <xdr:nvSpPr>
        <xdr:cNvPr id="137" name="円/楕円 136"/>
        <xdr:cNvSpPr/>
      </xdr:nvSpPr>
      <xdr:spPr>
        <a:xfrm>
          <a:off x="4584700" y="973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46196</xdr:rowOff>
    </xdr:from>
    <xdr:ext cx="534377" cy="259045"/>
    <xdr:sp macro="" textlink="">
      <xdr:nvSpPr>
        <xdr:cNvPr id="138" name="物件費該当値テキスト"/>
        <xdr:cNvSpPr txBox="1"/>
      </xdr:nvSpPr>
      <xdr:spPr>
        <a:xfrm>
          <a:off x="4686300" y="964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65,733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112610</xdr:rowOff>
    </xdr:from>
    <xdr:to>
      <xdr:col>5</xdr:col>
      <xdr:colOff>409575</xdr:colOff>
      <xdr:row>57</xdr:row>
      <xdr:rowOff>42760</xdr:rowOff>
    </xdr:to>
    <xdr:sp macro="" textlink="">
      <xdr:nvSpPr>
        <xdr:cNvPr id="139" name="円/楕円 138"/>
        <xdr:cNvSpPr/>
      </xdr:nvSpPr>
      <xdr:spPr>
        <a:xfrm>
          <a:off x="3746500" y="971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33887</xdr:rowOff>
    </xdr:from>
    <xdr:ext cx="534377" cy="259045"/>
    <xdr:sp macro="" textlink="">
      <xdr:nvSpPr>
        <xdr:cNvPr id="140" name="テキスト ボックス 139"/>
        <xdr:cNvSpPr txBox="1"/>
      </xdr:nvSpPr>
      <xdr:spPr>
        <a:xfrm>
          <a:off x="3530111" y="98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125028</xdr:rowOff>
    </xdr:from>
    <xdr:to>
      <xdr:col>4</xdr:col>
      <xdr:colOff>206375</xdr:colOff>
      <xdr:row>57</xdr:row>
      <xdr:rowOff>55178</xdr:rowOff>
    </xdr:to>
    <xdr:sp macro="" textlink="">
      <xdr:nvSpPr>
        <xdr:cNvPr id="141" name="円/楕円 140"/>
        <xdr:cNvSpPr/>
      </xdr:nvSpPr>
      <xdr:spPr>
        <a:xfrm>
          <a:off x="2857500" y="972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46305</xdr:rowOff>
    </xdr:from>
    <xdr:ext cx="534377" cy="259045"/>
    <xdr:sp macro="" textlink="">
      <xdr:nvSpPr>
        <xdr:cNvPr id="142" name="テキスト ボックス 141"/>
        <xdr:cNvSpPr txBox="1"/>
      </xdr:nvSpPr>
      <xdr:spPr>
        <a:xfrm>
          <a:off x="2641111" y="981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67,098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97376</xdr:rowOff>
    </xdr:from>
    <xdr:to>
      <xdr:col>3</xdr:col>
      <xdr:colOff>3175</xdr:colOff>
      <xdr:row>57</xdr:row>
      <xdr:rowOff>27526</xdr:rowOff>
    </xdr:to>
    <xdr:sp macro="" textlink="">
      <xdr:nvSpPr>
        <xdr:cNvPr id="143" name="円/楕円 142"/>
        <xdr:cNvSpPr/>
      </xdr:nvSpPr>
      <xdr:spPr>
        <a:xfrm>
          <a:off x="1968500" y="96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18653</xdr:rowOff>
    </xdr:from>
    <xdr:ext cx="534377" cy="259045"/>
    <xdr:sp macro="" textlink="">
      <xdr:nvSpPr>
        <xdr:cNvPr id="144" name="テキスト ボックス 143"/>
        <xdr:cNvSpPr txBox="1"/>
      </xdr:nvSpPr>
      <xdr:spPr>
        <a:xfrm>
          <a:off x="1752111" y="979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73,146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83976</xdr:rowOff>
    </xdr:from>
    <xdr:to>
      <xdr:col>1</xdr:col>
      <xdr:colOff>485775</xdr:colOff>
      <xdr:row>57</xdr:row>
      <xdr:rowOff>14126</xdr:rowOff>
    </xdr:to>
    <xdr:sp macro="" textlink="">
      <xdr:nvSpPr>
        <xdr:cNvPr id="145" name="円/楕円 144"/>
        <xdr:cNvSpPr/>
      </xdr:nvSpPr>
      <xdr:spPr>
        <a:xfrm>
          <a:off x="1079500" y="968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5253</xdr:rowOff>
    </xdr:from>
    <xdr:ext cx="534377" cy="259045"/>
    <xdr:sp macro="" textlink="">
      <xdr:nvSpPr>
        <xdr:cNvPr id="146" name="テキスト ボックス 145"/>
        <xdr:cNvSpPr txBox="1"/>
      </xdr:nvSpPr>
      <xdr:spPr>
        <a:xfrm>
          <a:off x="863111" y="97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123813</xdr:rowOff>
    </xdr:from>
    <xdr:to>
      <xdr:col>6</xdr:col>
      <xdr:colOff>511175</xdr:colOff>
      <xdr:row>78</xdr:row>
      <xdr:rowOff>130251</xdr:rowOff>
    </xdr:to>
    <xdr:cxnSp macro="">
      <xdr:nvCxnSpPr>
        <xdr:cNvPr id="175" name="直線コネクタ 174"/>
        <xdr:cNvCxnSpPr/>
      </xdr:nvCxnSpPr>
      <xdr:spPr>
        <a:xfrm flipV="1">
          <a:off x="3797300" y="13496913"/>
          <a:ext cx="8382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130251</xdr:rowOff>
    </xdr:from>
    <xdr:to>
      <xdr:col>5</xdr:col>
      <xdr:colOff>358775</xdr:colOff>
      <xdr:row>78</xdr:row>
      <xdr:rowOff>154711</xdr:rowOff>
    </xdr:to>
    <xdr:cxnSp macro="">
      <xdr:nvCxnSpPr>
        <xdr:cNvPr id="178" name="直線コネクタ 177"/>
        <xdr:cNvCxnSpPr/>
      </xdr:nvCxnSpPr>
      <xdr:spPr>
        <a:xfrm flipV="1">
          <a:off x="2908300" y="13503351"/>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111734</xdr:rowOff>
    </xdr:from>
    <xdr:to>
      <xdr:col>4</xdr:col>
      <xdr:colOff>155575</xdr:colOff>
      <xdr:row>78</xdr:row>
      <xdr:rowOff>154711</xdr:rowOff>
    </xdr:to>
    <xdr:cxnSp macro="">
      <xdr:nvCxnSpPr>
        <xdr:cNvPr id="181" name="直線コネクタ 180"/>
        <xdr:cNvCxnSpPr/>
      </xdr:nvCxnSpPr>
      <xdr:spPr>
        <a:xfrm>
          <a:off x="2019300" y="13484834"/>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109105</xdr:rowOff>
    </xdr:from>
    <xdr:to>
      <xdr:col>2</xdr:col>
      <xdr:colOff>638175</xdr:colOff>
      <xdr:row>78</xdr:row>
      <xdr:rowOff>111734</xdr:rowOff>
    </xdr:to>
    <xdr:cxnSp macro="">
      <xdr:nvCxnSpPr>
        <xdr:cNvPr id="184" name="直線コネクタ 183"/>
        <xdr:cNvCxnSpPr/>
      </xdr:nvCxnSpPr>
      <xdr:spPr>
        <a:xfrm>
          <a:off x="1130300" y="13482205"/>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73013</xdr:rowOff>
    </xdr:from>
    <xdr:to>
      <xdr:col>6</xdr:col>
      <xdr:colOff>561975</xdr:colOff>
      <xdr:row>79</xdr:row>
      <xdr:rowOff>3163</xdr:rowOff>
    </xdr:to>
    <xdr:sp macro="" textlink="">
      <xdr:nvSpPr>
        <xdr:cNvPr id="194" name="円/楕円 193"/>
        <xdr:cNvSpPr/>
      </xdr:nvSpPr>
      <xdr:spPr>
        <a:xfrm>
          <a:off x="4584700" y="134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159390</xdr:rowOff>
    </xdr:from>
    <xdr:ext cx="469744" cy="259045"/>
    <xdr:sp macro="" textlink="">
      <xdr:nvSpPr>
        <xdr:cNvPr id="195" name="維持補修費該当値テキスト"/>
        <xdr:cNvSpPr txBox="1"/>
      </xdr:nvSpPr>
      <xdr:spPr>
        <a:xfrm>
          <a:off x="4686300" y="133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79451</xdr:rowOff>
    </xdr:from>
    <xdr:to>
      <xdr:col>5</xdr:col>
      <xdr:colOff>409575</xdr:colOff>
      <xdr:row>79</xdr:row>
      <xdr:rowOff>9601</xdr:rowOff>
    </xdr:to>
    <xdr:sp macro="" textlink="">
      <xdr:nvSpPr>
        <xdr:cNvPr id="196" name="円/楕円 195"/>
        <xdr:cNvSpPr/>
      </xdr:nvSpPr>
      <xdr:spPr>
        <a:xfrm>
          <a:off x="3746500" y="134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728</xdr:rowOff>
    </xdr:from>
    <xdr:ext cx="469744" cy="259045"/>
    <xdr:sp macro="" textlink="">
      <xdr:nvSpPr>
        <xdr:cNvPr id="197" name="テキスト ボックス 196"/>
        <xdr:cNvSpPr txBox="1"/>
      </xdr:nvSpPr>
      <xdr:spPr>
        <a:xfrm>
          <a:off x="3562427" y="1354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103911</xdr:rowOff>
    </xdr:from>
    <xdr:to>
      <xdr:col>4</xdr:col>
      <xdr:colOff>206375</xdr:colOff>
      <xdr:row>79</xdr:row>
      <xdr:rowOff>34061</xdr:rowOff>
    </xdr:to>
    <xdr:sp macro="" textlink="">
      <xdr:nvSpPr>
        <xdr:cNvPr id="198" name="円/楕円 197"/>
        <xdr:cNvSpPr/>
      </xdr:nvSpPr>
      <xdr:spPr>
        <a:xfrm>
          <a:off x="2857500" y="134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25188</xdr:rowOff>
    </xdr:from>
    <xdr:ext cx="469744" cy="259045"/>
    <xdr:sp macro="" textlink="">
      <xdr:nvSpPr>
        <xdr:cNvPr id="199" name="テキスト ボックス 198"/>
        <xdr:cNvSpPr txBox="1"/>
      </xdr:nvSpPr>
      <xdr:spPr>
        <a:xfrm>
          <a:off x="2673427" y="1356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60934</xdr:rowOff>
    </xdr:from>
    <xdr:to>
      <xdr:col>3</xdr:col>
      <xdr:colOff>3175</xdr:colOff>
      <xdr:row>78</xdr:row>
      <xdr:rowOff>162534</xdr:rowOff>
    </xdr:to>
    <xdr:sp macro="" textlink="">
      <xdr:nvSpPr>
        <xdr:cNvPr id="200" name="円/楕円 199"/>
        <xdr:cNvSpPr/>
      </xdr:nvSpPr>
      <xdr:spPr>
        <a:xfrm>
          <a:off x="1968500" y="134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153661</xdr:rowOff>
    </xdr:from>
    <xdr:ext cx="469744" cy="259045"/>
    <xdr:sp macro="" textlink="">
      <xdr:nvSpPr>
        <xdr:cNvPr id="201" name="テキスト ボックス 200"/>
        <xdr:cNvSpPr txBox="1"/>
      </xdr:nvSpPr>
      <xdr:spPr>
        <a:xfrm>
          <a:off x="1784427" y="1352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58305</xdr:rowOff>
    </xdr:from>
    <xdr:to>
      <xdr:col>1</xdr:col>
      <xdr:colOff>485775</xdr:colOff>
      <xdr:row>78</xdr:row>
      <xdr:rowOff>159905</xdr:rowOff>
    </xdr:to>
    <xdr:sp macro="" textlink="">
      <xdr:nvSpPr>
        <xdr:cNvPr id="202" name="円/楕円 201"/>
        <xdr:cNvSpPr/>
      </xdr:nvSpPr>
      <xdr:spPr>
        <a:xfrm>
          <a:off x="1079500" y="134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151032</xdr:rowOff>
    </xdr:from>
    <xdr:ext cx="469744" cy="259045"/>
    <xdr:sp macro="" textlink="">
      <xdr:nvSpPr>
        <xdr:cNvPr id="203" name="テキスト ボックス 202"/>
        <xdr:cNvSpPr txBox="1"/>
      </xdr:nvSpPr>
      <xdr:spPr>
        <a:xfrm>
          <a:off x="895427" y="1352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154636</xdr:rowOff>
    </xdr:from>
    <xdr:to>
      <xdr:col>6</xdr:col>
      <xdr:colOff>511175</xdr:colOff>
      <xdr:row>98</xdr:row>
      <xdr:rowOff>37058</xdr:rowOff>
    </xdr:to>
    <xdr:cxnSp macro="">
      <xdr:nvCxnSpPr>
        <xdr:cNvPr id="233" name="直線コネクタ 232"/>
        <xdr:cNvCxnSpPr/>
      </xdr:nvCxnSpPr>
      <xdr:spPr>
        <a:xfrm flipV="1">
          <a:off x="3797300" y="16785286"/>
          <a:ext cx="838200" cy="5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140524</xdr:rowOff>
    </xdr:from>
    <xdr:ext cx="534377" cy="259045"/>
    <xdr:sp macro="" textlink="">
      <xdr:nvSpPr>
        <xdr:cNvPr id="234" name="扶助費平均値テキスト"/>
        <xdr:cNvSpPr txBox="1"/>
      </xdr:nvSpPr>
      <xdr:spPr>
        <a:xfrm>
          <a:off x="4686300" y="164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37058</xdr:rowOff>
    </xdr:from>
    <xdr:to>
      <xdr:col>5</xdr:col>
      <xdr:colOff>358775</xdr:colOff>
      <xdr:row>98</xdr:row>
      <xdr:rowOff>93123</xdr:rowOff>
    </xdr:to>
    <xdr:cxnSp macro="">
      <xdr:nvCxnSpPr>
        <xdr:cNvPr id="236" name="直線コネクタ 235"/>
        <xdr:cNvCxnSpPr/>
      </xdr:nvCxnSpPr>
      <xdr:spPr>
        <a:xfrm flipV="1">
          <a:off x="2908300" y="16839158"/>
          <a:ext cx="889000" cy="5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115473</xdr:rowOff>
    </xdr:from>
    <xdr:ext cx="534377" cy="259045"/>
    <xdr:sp macro="" textlink="">
      <xdr:nvSpPr>
        <xdr:cNvPr id="238" name="テキスト ボックス 237"/>
        <xdr:cNvSpPr txBox="1"/>
      </xdr:nvSpPr>
      <xdr:spPr>
        <a:xfrm>
          <a:off x="3530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93123</xdr:rowOff>
    </xdr:from>
    <xdr:to>
      <xdr:col>4</xdr:col>
      <xdr:colOff>155575</xdr:colOff>
      <xdr:row>98</xdr:row>
      <xdr:rowOff>116536</xdr:rowOff>
    </xdr:to>
    <xdr:cxnSp macro="">
      <xdr:nvCxnSpPr>
        <xdr:cNvPr id="239" name="直線コネクタ 238"/>
        <xdr:cNvCxnSpPr/>
      </xdr:nvCxnSpPr>
      <xdr:spPr>
        <a:xfrm flipV="1">
          <a:off x="2019300" y="16895223"/>
          <a:ext cx="889000" cy="2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28567</xdr:rowOff>
    </xdr:from>
    <xdr:ext cx="534377" cy="259045"/>
    <xdr:sp macro="" textlink="">
      <xdr:nvSpPr>
        <xdr:cNvPr id="241" name="テキスト ボックス 240"/>
        <xdr:cNvSpPr txBox="1"/>
      </xdr:nvSpPr>
      <xdr:spPr>
        <a:xfrm>
          <a:off x="2641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116536</xdr:rowOff>
    </xdr:from>
    <xdr:to>
      <xdr:col>2</xdr:col>
      <xdr:colOff>638175</xdr:colOff>
      <xdr:row>98</xdr:row>
      <xdr:rowOff>142615</xdr:rowOff>
    </xdr:to>
    <xdr:cxnSp macro="">
      <xdr:nvCxnSpPr>
        <xdr:cNvPr id="242" name="直線コネクタ 241"/>
        <xdr:cNvCxnSpPr/>
      </xdr:nvCxnSpPr>
      <xdr:spPr>
        <a:xfrm flipV="1">
          <a:off x="1130300" y="16918636"/>
          <a:ext cx="889000" cy="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63219</xdr:rowOff>
    </xdr:from>
    <xdr:ext cx="534377" cy="259045"/>
    <xdr:sp macro="" textlink="">
      <xdr:nvSpPr>
        <xdr:cNvPr id="244" name="テキスト ボックス 243"/>
        <xdr:cNvSpPr txBox="1"/>
      </xdr:nvSpPr>
      <xdr:spPr>
        <a:xfrm>
          <a:off x="1752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56266</xdr:rowOff>
    </xdr:from>
    <xdr:ext cx="534377" cy="259045"/>
    <xdr:sp macro="" textlink="">
      <xdr:nvSpPr>
        <xdr:cNvPr id="246" name="テキスト ボックス 245"/>
        <xdr:cNvSpPr txBox="1"/>
      </xdr:nvSpPr>
      <xdr:spPr>
        <a:xfrm>
          <a:off x="863111" y="165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103836</xdr:rowOff>
    </xdr:from>
    <xdr:to>
      <xdr:col>6</xdr:col>
      <xdr:colOff>561975</xdr:colOff>
      <xdr:row>98</xdr:row>
      <xdr:rowOff>33986</xdr:rowOff>
    </xdr:to>
    <xdr:sp macro="" textlink="">
      <xdr:nvSpPr>
        <xdr:cNvPr id="252" name="円/楕円 251"/>
        <xdr:cNvSpPr/>
      </xdr:nvSpPr>
      <xdr:spPr>
        <a:xfrm>
          <a:off x="4584700" y="1673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82263</xdr:rowOff>
    </xdr:from>
    <xdr:ext cx="534377" cy="259045"/>
    <xdr:sp macro="" textlink="">
      <xdr:nvSpPr>
        <xdr:cNvPr id="253" name="扶助費該当値テキスト"/>
        <xdr:cNvSpPr txBox="1"/>
      </xdr:nvSpPr>
      <xdr:spPr>
        <a:xfrm>
          <a:off x="4686300" y="1671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52,216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157708</xdr:rowOff>
    </xdr:from>
    <xdr:to>
      <xdr:col>5</xdr:col>
      <xdr:colOff>409575</xdr:colOff>
      <xdr:row>98</xdr:row>
      <xdr:rowOff>87858</xdr:rowOff>
    </xdr:to>
    <xdr:sp macro="" textlink="">
      <xdr:nvSpPr>
        <xdr:cNvPr id="254" name="円/楕円 253"/>
        <xdr:cNvSpPr/>
      </xdr:nvSpPr>
      <xdr:spPr>
        <a:xfrm>
          <a:off x="3746500" y="167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78985</xdr:rowOff>
    </xdr:from>
    <xdr:ext cx="534377" cy="259045"/>
    <xdr:sp macro="" textlink="">
      <xdr:nvSpPr>
        <xdr:cNvPr id="255" name="テキスト ボックス 254"/>
        <xdr:cNvSpPr txBox="1"/>
      </xdr:nvSpPr>
      <xdr:spPr>
        <a:xfrm>
          <a:off x="3530111" y="1688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42323</xdr:rowOff>
    </xdr:from>
    <xdr:to>
      <xdr:col>4</xdr:col>
      <xdr:colOff>206375</xdr:colOff>
      <xdr:row>98</xdr:row>
      <xdr:rowOff>143923</xdr:rowOff>
    </xdr:to>
    <xdr:sp macro="" textlink="">
      <xdr:nvSpPr>
        <xdr:cNvPr id="256" name="円/楕円 255"/>
        <xdr:cNvSpPr/>
      </xdr:nvSpPr>
      <xdr:spPr>
        <a:xfrm>
          <a:off x="2857500" y="1684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135050</xdr:rowOff>
    </xdr:from>
    <xdr:ext cx="534377" cy="259045"/>
    <xdr:sp macro="" textlink="">
      <xdr:nvSpPr>
        <xdr:cNvPr id="257" name="テキスト ボックス 256"/>
        <xdr:cNvSpPr txBox="1"/>
      </xdr:nvSpPr>
      <xdr:spPr>
        <a:xfrm>
          <a:off x="2641111" y="1693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65736</xdr:rowOff>
    </xdr:from>
    <xdr:to>
      <xdr:col>3</xdr:col>
      <xdr:colOff>3175</xdr:colOff>
      <xdr:row>98</xdr:row>
      <xdr:rowOff>167336</xdr:rowOff>
    </xdr:to>
    <xdr:sp macro="" textlink="">
      <xdr:nvSpPr>
        <xdr:cNvPr id="258" name="円/楕円 257"/>
        <xdr:cNvSpPr/>
      </xdr:nvSpPr>
      <xdr:spPr>
        <a:xfrm>
          <a:off x="1968500" y="168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158463</xdr:rowOff>
    </xdr:from>
    <xdr:ext cx="534377" cy="259045"/>
    <xdr:sp macro="" textlink="">
      <xdr:nvSpPr>
        <xdr:cNvPr id="259" name="テキスト ボックス 258"/>
        <xdr:cNvSpPr txBox="1"/>
      </xdr:nvSpPr>
      <xdr:spPr>
        <a:xfrm>
          <a:off x="1752111" y="1696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91815</xdr:rowOff>
    </xdr:from>
    <xdr:to>
      <xdr:col>1</xdr:col>
      <xdr:colOff>485775</xdr:colOff>
      <xdr:row>99</xdr:row>
      <xdr:rowOff>21965</xdr:rowOff>
    </xdr:to>
    <xdr:sp macro="" textlink="">
      <xdr:nvSpPr>
        <xdr:cNvPr id="260" name="円/楕円 259"/>
        <xdr:cNvSpPr/>
      </xdr:nvSpPr>
      <xdr:spPr>
        <a:xfrm>
          <a:off x="1079500" y="1689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13092</xdr:rowOff>
    </xdr:from>
    <xdr:ext cx="534377" cy="259045"/>
    <xdr:sp macro="" textlink="">
      <xdr:nvSpPr>
        <xdr:cNvPr id="261" name="テキスト ボックス 260"/>
        <xdr:cNvSpPr txBox="1"/>
      </xdr:nvSpPr>
      <xdr:spPr>
        <a:xfrm>
          <a:off x="863111" y="1698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31138</xdr:rowOff>
    </xdr:from>
    <xdr:to>
      <xdr:col>15</xdr:col>
      <xdr:colOff>180975</xdr:colOff>
      <xdr:row>37</xdr:row>
      <xdr:rowOff>50317</xdr:rowOff>
    </xdr:to>
    <xdr:cxnSp macro="">
      <xdr:nvCxnSpPr>
        <xdr:cNvPr id="288" name="直線コネクタ 287"/>
        <xdr:cNvCxnSpPr/>
      </xdr:nvCxnSpPr>
      <xdr:spPr>
        <a:xfrm flipV="1">
          <a:off x="9639300" y="6374788"/>
          <a:ext cx="838200" cy="1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50317</xdr:rowOff>
    </xdr:from>
    <xdr:to>
      <xdr:col>14</xdr:col>
      <xdr:colOff>28575</xdr:colOff>
      <xdr:row>37</xdr:row>
      <xdr:rowOff>71230</xdr:rowOff>
    </xdr:to>
    <xdr:cxnSp macro="">
      <xdr:nvCxnSpPr>
        <xdr:cNvPr id="291" name="直線コネクタ 290"/>
        <xdr:cNvCxnSpPr/>
      </xdr:nvCxnSpPr>
      <xdr:spPr>
        <a:xfrm flipV="1">
          <a:off x="8750300" y="6393967"/>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3" name="テキスト ボックス 292"/>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58259</xdr:rowOff>
    </xdr:from>
    <xdr:to>
      <xdr:col>12</xdr:col>
      <xdr:colOff>511175</xdr:colOff>
      <xdr:row>37</xdr:row>
      <xdr:rowOff>71230</xdr:rowOff>
    </xdr:to>
    <xdr:cxnSp macro="">
      <xdr:nvCxnSpPr>
        <xdr:cNvPr id="294" name="直線コネクタ 293"/>
        <xdr:cNvCxnSpPr/>
      </xdr:nvCxnSpPr>
      <xdr:spPr>
        <a:xfrm>
          <a:off x="7861300" y="6401909"/>
          <a:ext cx="889000" cy="1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6" name="テキスト ボックス 295"/>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49046</xdr:rowOff>
    </xdr:from>
    <xdr:to>
      <xdr:col>11</xdr:col>
      <xdr:colOff>307975</xdr:colOff>
      <xdr:row>37</xdr:row>
      <xdr:rowOff>58259</xdr:rowOff>
    </xdr:to>
    <xdr:cxnSp macro="">
      <xdr:nvCxnSpPr>
        <xdr:cNvPr id="297" name="直線コネクタ 296"/>
        <xdr:cNvCxnSpPr/>
      </xdr:nvCxnSpPr>
      <xdr:spPr>
        <a:xfrm>
          <a:off x="6972300" y="6392696"/>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299" name="テキスト ボックス 298"/>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1" name="テキスト ボックス 300"/>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151788</xdr:rowOff>
    </xdr:from>
    <xdr:to>
      <xdr:col>15</xdr:col>
      <xdr:colOff>231775</xdr:colOff>
      <xdr:row>37</xdr:row>
      <xdr:rowOff>81938</xdr:rowOff>
    </xdr:to>
    <xdr:sp macro="" textlink="">
      <xdr:nvSpPr>
        <xdr:cNvPr id="307" name="円/楕円 306"/>
        <xdr:cNvSpPr/>
      </xdr:nvSpPr>
      <xdr:spPr>
        <a:xfrm>
          <a:off x="10426700" y="63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66715</xdr:rowOff>
    </xdr:from>
    <xdr:ext cx="534377" cy="259045"/>
    <xdr:sp macro="" textlink="">
      <xdr:nvSpPr>
        <xdr:cNvPr id="308" name="補助費等該当値テキスト"/>
        <xdr:cNvSpPr txBox="1"/>
      </xdr:nvSpPr>
      <xdr:spPr>
        <a:xfrm>
          <a:off x="10528300" y="623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61,245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170967</xdr:rowOff>
    </xdr:from>
    <xdr:to>
      <xdr:col>14</xdr:col>
      <xdr:colOff>79375</xdr:colOff>
      <xdr:row>37</xdr:row>
      <xdr:rowOff>101117</xdr:rowOff>
    </xdr:to>
    <xdr:sp macro="" textlink="">
      <xdr:nvSpPr>
        <xdr:cNvPr id="309" name="円/楕円 308"/>
        <xdr:cNvSpPr/>
      </xdr:nvSpPr>
      <xdr:spPr>
        <a:xfrm>
          <a:off x="9588500" y="63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92244</xdr:rowOff>
    </xdr:from>
    <xdr:ext cx="534377" cy="259045"/>
    <xdr:sp macro="" textlink="">
      <xdr:nvSpPr>
        <xdr:cNvPr id="310" name="テキスト ボックス 309"/>
        <xdr:cNvSpPr txBox="1"/>
      </xdr:nvSpPr>
      <xdr:spPr>
        <a:xfrm>
          <a:off x="9372111" y="643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57,050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20430</xdr:rowOff>
    </xdr:from>
    <xdr:to>
      <xdr:col>12</xdr:col>
      <xdr:colOff>561975</xdr:colOff>
      <xdr:row>37</xdr:row>
      <xdr:rowOff>122030</xdr:rowOff>
    </xdr:to>
    <xdr:sp macro="" textlink="">
      <xdr:nvSpPr>
        <xdr:cNvPr id="311" name="円/楕円 310"/>
        <xdr:cNvSpPr/>
      </xdr:nvSpPr>
      <xdr:spPr>
        <a:xfrm>
          <a:off x="8699500" y="63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113157</xdr:rowOff>
    </xdr:from>
    <xdr:ext cx="534377" cy="259045"/>
    <xdr:sp macro="" textlink="">
      <xdr:nvSpPr>
        <xdr:cNvPr id="312" name="テキスト ボックス 311"/>
        <xdr:cNvSpPr txBox="1"/>
      </xdr:nvSpPr>
      <xdr:spPr>
        <a:xfrm>
          <a:off x="8483111" y="645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7459</xdr:rowOff>
    </xdr:from>
    <xdr:to>
      <xdr:col>11</xdr:col>
      <xdr:colOff>358775</xdr:colOff>
      <xdr:row>37</xdr:row>
      <xdr:rowOff>109059</xdr:rowOff>
    </xdr:to>
    <xdr:sp macro="" textlink="">
      <xdr:nvSpPr>
        <xdr:cNvPr id="313" name="円/楕円 312"/>
        <xdr:cNvSpPr/>
      </xdr:nvSpPr>
      <xdr:spPr>
        <a:xfrm>
          <a:off x="7810500" y="63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100186</xdr:rowOff>
    </xdr:from>
    <xdr:ext cx="534377" cy="259045"/>
    <xdr:sp macro="" textlink="">
      <xdr:nvSpPr>
        <xdr:cNvPr id="314" name="テキスト ボックス 313"/>
        <xdr:cNvSpPr txBox="1"/>
      </xdr:nvSpPr>
      <xdr:spPr>
        <a:xfrm>
          <a:off x="7594111" y="64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169696</xdr:rowOff>
    </xdr:from>
    <xdr:to>
      <xdr:col>10</xdr:col>
      <xdr:colOff>155575</xdr:colOff>
      <xdr:row>37</xdr:row>
      <xdr:rowOff>99846</xdr:rowOff>
    </xdr:to>
    <xdr:sp macro="" textlink="">
      <xdr:nvSpPr>
        <xdr:cNvPr id="315" name="円/楕円 314"/>
        <xdr:cNvSpPr/>
      </xdr:nvSpPr>
      <xdr:spPr>
        <a:xfrm>
          <a:off x="6921500" y="634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90973</xdr:rowOff>
    </xdr:from>
    <xdr:ext cx="534377" cy="259045"/>
    <xdr:sp macro="" textlink="">
      <xdr:nvSpPr>
        <xdr:cNvPr id="316" name="テキスト ボックス 315"/>
        <xdr:cNvSpPr txBox="1"/>
      </xdr:nvSpPr>
      <xdr:spPr>
        <a:xfrm>
          <a:off x="6705111" y="643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110904</xdr:rowOff>
    </xdr:from>
    <xdr:to>
      <xdr:col>15</xdr:col>
      <xdr:colOff>180975</xdr:colOff>
      <xdr:row>58</xdr:row>
      <xdr:rowOff>127143</xdr:rowOff>
    </xdr:to>
    <xdr:cxnSp macro="">
      <xdr:nvCxnSpPr>
        <xdr:cNvPr id="345" name="直線コネクタ 344"/>
        <xdr:cNvCxnSpPr/>
      </xdr:nvCxnSpPr>
      <xdr:spPr>
        <a:xfrm flipV="1">
          <a:off x="9639300" y="10055004"/>
          <a:ext cx="838200" cy="1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127143</xdr:rowOff>
    </xdr:from>
    <xdr:to>
      <xdr:col>14</xdr:col>
      <xdr:colOff>28575</xdr:colOff>
      <xdr:row>59</xdr:row>
      <xdr:rowOff>23709</xdr:rowOff>
    </xdr:to>
    <xdr:cxnSp macro="">
      <xdr:nvCxnSpPr>
        <xdr:cNvPr id="348" name="直線コネクタ 347"/>
        <xdr:cNvCxnSpPr/>
      </xdr:nvCxnSpPr>
      <xdr:spPr>
        <a:xfrm flipV="1">
          <a:off x="8750300" y="10071243"/>
          <a:ext cx="889000" cy="6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0" name="テキスト ボックス 349"/>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8396</xdr:rowOff>
    </xdr:from>
    <xdr:to>
      <xdr:col>12</xdr:col>
      <xdr:colOff>511175</xdr:colOff>
      <xdr:row>59</xdr:row>
      <xdr:rowOff>23709</xdr:rowOff>
    </xdr:to>
    <xdr:cxnSp macro="">
      <xdr:nvCxnSpPr>
        <xdr:cNvPr id="351" name="直線コネクタ 350"/>
        <xdr:cNvCxnSpPr/>
      </xdr:nvCxnSpPr>
      <xdr:spPr>
        <a:xfrm>
          <a:off x="7861300" y="10123946"/>
          <a:ext cx="889000" cy="1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3" name="テキスト ボックス 352"/>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7718</xdr:rowOff>
    </xdr:from>
    <xdr:to>
      <xdr:col>11</xdr:col>
      <xdr:colOff>307975</xdr:colOff>
      <xdr:row>59</xdr:row>
      <xdr:rowOff>8396</xdr:rowOff>
    </xdr:to>
    <xdr:cxnSp macro="">
      <xdr:nvCxnSpPr>
        <xdr:cNvPr id="354" name="直線コネクタ 353"/>
        <xdr:cNvCxnSpPr/>
      </xdr:nvCxnSpPr>
      <xdr:spPr>
        <a:xfrm>
          <a:off x="6972300" y="10123268"/>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6" name="テキスト ボックス 355"/>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58" name="テキスト ボックス 357"/>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60104</xdr:rowOff>
    </xdr:from>
    <xdr:to>
      <xdr:col>15</xdr:col>
      <xdr:colOff>231775</xdr:colOff>
      <xdr:row>58</xdr:row>
      <xdr:rowOff>161704</xdr:rowOff>
    </xdr:to>
    <xdr:sp macro="" textlink="">
      <xdr:nvSpPr>
        <xdr:cNvPr id="364" name="円/楕円 363"/>
        <xdr:cNvSpPr/>
      </xdr:nvSpPr>
      <xdr:spPr>
        <a:xfrm>
          <a:off x="10426700" y="100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146481</xdr:rowOff>
    </xdr:from>
    <xdr:ext cx="534377" cy="259045"/>
    <xdr:sp macro="" textlink="">
      <xdr:nvSpPr>
        <xdr:cNvPr id="365" name="普通建設事業費該当値テキスト"/>
        <xdr:cNvSpPr txBox="1"/>
      </xdr:nvSpPr>
      <xdr:spPr>
        <a:xfrm>
          <a:off x="10528300" y="991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76343</xdr:rowOff>
    </xdr:from>
    <xdr:to>
      <xdr:col>14</xdr:col>
      <xdr:colOff>79375</xdr:colOff>
      <xdr:row>59</xdr:row>
      <xdr:rowOff>6493</xdr:rowOff>
    </xdr:to>
    <xdr:sp macro="" textlink="">
      <xdr:nvSpPr>
        <xdr:cNvPr id="366" name="円/楕円 365"/>
        <xdr:cNvSpPr/>
      </xdr:nvSpPr>
      <xdr:spPr>
        <a:xfrm>
          <a:off x="9588500" y="100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169070</xdr:rowOff>
    </xdr:from>
    <xdr:ext cx="534377" cy="259045"/>
    <xdr:sp macro="" textlink="">
      <xdr:nvSpPr>
        <xdr:cNvPr id="367" name="テキスト ボックス 366"/>
        <xdr:cNvSpPr txBox="1"/>
      </xdr:nvSpPr>
      <xdr:spPr>
        <a:xfrm>
          <a:off x="9372111" y="1011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144359</xdr:rowOff>
    </xdr:from>
    <xdr:to>
      <xdr:col>12</xdr:col>
      <xdr:colOff>561975</xdr:colOff>
      <xdr:row>59</xdr:row>
      <xdr:rowOff>74509</xdr:rowOff>
    </xdr:to>
    <xdr:sp macro="" textlink="">
      <xdr:nvSpPr>
        <xdr:cNvPr id="368" name="円/楕円 367"/>
        <xdr:cNvSpPr/>
      </xdr:nvSpPr>
      <xdr:spPr>
        <a:xfrm>
          <a:off x="8699500" y="1008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65636</xdr:rowOff>
    </xdr:from>
    <xdr:ext cx="469744" cy="259045"/>
    <xdr:sp macro="" textlink="">
      <xdr:nvSpPr>
        <xdr:cNvPr id="369" name="テキスト ボックス 368"/>
        <xdr:cNvSpPr txBox="1"/>
      </xdr:nvSpPr>
      <xdr:spPr>
        <a:xfrm>
          <a:off x="8515427" y="1018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129046</xdr:rowOff>
    </xdr:from>
    <xdr:to>
      <xdr:col>11</xdr:col>
      <xdr:colOff>358775</xdr:colOff>
      <xdr:row>59</xdr:row>
      <xdr:rowOff>59196</xdr:rowOff>
    </xdr:to>
    <xdr:sp macro="" textlink="">
      <xdr:nvSpPr>
        <xdr:cNvPr id="370" name="円/楕円 369"/>
        <xdr:cNvSpPr/>
      </xdr:nvSpPr>
      <xdr:spPr>
        <a:xfrm>
          <a:off x="7810500" y="1007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50323</xdr:rowOff>
    </xdr:from>
    <xdr:ext cx="469744" cy="259045"/>
    <xdr:sp macro="" textlink="">
      <xdr:nvSpPr>
        <xdr:cNvPr id="371" name="テキスト ボックス 370"/>
        <xdr:cNvSpPr txBox="1"/>
      </xdr:nvSpPr>
      <xdr:spPr>
        <a:xfrm>
          <a:off x="7626427" y="1016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128368</xdr:rowOff>
    </xdr:from>
    <xdr:to>
      <xdr:col>10</xdr:col>
      <xdr:colOff>155575</xdr:colOff>
      <xdr:row>59</xdr:row>
      <xdr:rowOff>58518</xdr:rowOff>
    </xdr:to>
    <xdr:sp macro="" textlink="">
      <xdr:nvSpPr>
        <xdr:cNvPr id="372" name="円/楕円 371"/>
        <xdr:cNvSpPr/>
      </xdr:nvSpPr>
      <xdr:spPr>
        <a:xfrm>
          <a:off x="6921500" y="1007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49645</xdr:rowOff>
    </xdr:from>
    <xdr:ext cx="469744" cy="259045"/>
    <xdr:sp macro="" textlink="">
      <xdr:nvSpPr>
        <xdr:cNvPr id="373" name="テキスト ボックス 372"/>
        <xdr:cNvSpPr txBox="1"/>
      </xdr:nvSpPr>
      <xdr:spPr>
        <a:xfrm>
          <a:off x="6737427" y="101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94098</xdr:rowOff>
    </xdr:from>
    <xdr:to>
      <xdr:col>15</xdr:col>
      <xdr:colOff>180975</xdr:colOff>
      <xdr:row>78</xdr:row>
      <xdr:rowOff>125755</xdr:rowOff>
    </xdr:to>
    <xdr:cxnSp macro="">
      <xdr:nvCxnSpPr>
        <xdr:cNvPr id="400" name="直線コネクタ 399"/>
        <xdr:cNvCxnSpPr/>
      </xdr:nvCxnSpPr>
      <xdr:spPr>
        <a:xfrm>
          <a:off x="9639300" y="13467198"/>
          <a:ext cx="838200" cy="3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4" name="テキスト ボックス 403"/>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74955</xdr:rowOff>
    </xdr:from>
    <xdr:to>
      <xdr:col>15</xdr:col>
      <xdr:colOff>231775</xdr:colOff>
      <xdr:row>79</xdr:row>
      <xdr:rowOff>5105</xdr:rowOff>
    </xdr:to>
    <xdr:sp macro="" textlink="">
      <xdr:nvSpPr>
        <xdr:cNvPr id="410" name="円/楕円 409"/>
        <xdr:cNvSpPr/>
      </xdr:nvSpPr>
      <xdr:spPr>
        <a:xfrm>
          <a:off x="10426700" y="134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161332</xdr:rowOff>
    </xdr:from>
    <xdr:ext cx="469744" cy="259045"/>
    <xdr:sp macro="" textlink="">
      <xdr:nvSpPr>
        <xdr:cNvPr id="411" name="普通建設事業費 （ うち新規整備　）該当値テキスト"/>
        <xdr:cNvSpPr txBox="1"/>
      </xdr:nvSpPr>
      <xdr:spPr>
        <a:xfrm>
          <a:off x="10528300" y="1336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43298</xdr:rowOff>
    </xdr:from>
    <xdr:to>
      <xdr:col>14</xdr:col>
      <xdr:colOff>79375</xdr:colOff>
      <xdr:row>78</xdr:row>
      <xdr:rowOff>144898</xdr:rowOff>
    </xdr:to>
    <xdr:sp macro="" textlink="">
      <xdr:nvSpPr>
        <xdr:cNvPr id="412" name="円/楕円 411"/>
        <xdr:cNvSpPr/>
      </xdr:nvSpPr>
      <xdr:spPr>
        <a:xfrm>
          <a:off x="9588500" y="134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136025</xdr:rowOff>
    </xdr:from>
    <xdr:ext cx="469744" cy="259045"/>
    <xdr:sp macro="" textlink="">
      <xdr:nvSpPr>
        <xdr:cNvPr id="413" name="テキスト ボックス 412"/>
        <xdr:cNvSpPr txBox="1"/>
      </xdr:nvSpPr>
      <xdr:spPr>
        <a:xfrm>
          <a:off x="9404427" y="1350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106781</xdr:rowOff>
    </xdr:from>
    <xdr:to>
      <xdr:col>15</xdr:col>
      <xdr:colOff>180975</xdr:colOff>
      <xdr:row>98</xdr:row>
      <xdr:rowOff>64472</xdr:rowOff>
    </xdr:to>
    <xdr:cxnSp macro="">
      <xdr:nvCxnSpPr>
        <xdr:cNvPr id="440" name="直線コネクタ 439"/>
        <xdr:cNvCxnSpPr/>
      </xdr:nvCxnSpPr>
      <xdr:spPr>
        <a:xfrm flipV="1">
          <a:off x="9639300" y="16737431"/>
          <a:ext cx="838200" cy="1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1"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4" name="テキスト ボックス 443"/>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55981</xdr:rowOff>
    </xdr:from>
    <xdr:to>
      <xdr:col>15</xdr:col>
      <xdr:colOff>231775</xdr:colOff>
      <xdr:row>97</xdr:row>
      <xdr:rowOff>157581</xdr:rowOff>
    </xdr:to>
    <xdr:sp macro="" textlink="">
      <xdr:nvSpPr>
        <xdr:cNvPr id="450" name="円/楕円 449"/>
        <xdr:cNvSpPr/>
      </xdr:nvSpPr>
      <xdr:spPr>
        <a:xfrm>
          <a:off x="10426700" y="1668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34408</xdr:rowOff>
    </xdr:from>
    <xdr:ext cx="534377" cy="259045"/>
    <xdr:sp macro="" textlink="">
      <xdr:nvSpPr>
        <xdr:cNvPr id="451" name="普通建設事業費 （ うち更新整備　）該当値テキスト"/>
        <xdr:cNvSpPr txBox="1"/>
      </xdr:nvSpPr>
      <xdr:spPr>
        <a:xfrm>
          <a:off x="10528300" y="166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13672</xdr:rowOff>
    </xdr:from>
    <xdr:to>
      <xdr:col>14</xdr:col>
      <xdr:colOff>79375</xdr:colOff>
      <xdr:row>98</xdr:row>
      <xdr:rowOff>115272</xdr:rowOff>
    </xdr:to>
    <xdr:sp macro="" textlink="">
      <xdr:nvSpPr>
        <xdr:cNvPr id="452" name="円/楕円 451"/>
        <xdr:cNvSpPr/>
      </xdr:nvSpPr>
      <xdr:spPr>
        <a:xfrm>
          <a:off x="9588500" y="168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106399</xdr:rowOff>
    </xdr:from>
    <xdr:ext cx="469744" cy="259045"/>
    <xdr:sp macro="" textlink="">
      <xdr:nvSpPr>
        <xdr:cNvPr id="453" name="テキスト ボックス 452"/>
        <xdr:cNvSpPr txBox="1"/>
      </xdr:nvSpPr>
      <xdr:spPr>
        <a:xfrm>
          <a:off x="9404427" y="1690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42918</xdr:rowOff>
    </xdr:from>
    <xdr:to>
      <xdr:col>23</xdr:col>
      <xdr:colOff>517525</xdr:colOff>
      <xdr:row>39</xdr:row>
      <xdr:rowOff>44450</xdr:rowOff>
    </xdr:to>
    <xdr:cxnSp macro="">
      <xdr:nvCxnSpPr>
        <xdr:cNvPr id="482" name="直線コネクタ 481"/>
        <xdr:cNvCxnSpPr/>
      </xdr:nvCxnSpPr>
      <xdr:spPr>
        <a:xfrm>
          <a:off x="15481300" y="6729468"/>
          <a:ext cx="8382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42873</xdr:rowOff>
    </xdr:from>
    <xdr:to>
      <xdr:col>22</xdr:col>
      <xdr:colOff>365125</xdr:colOff>
      <xdr:row>39</xdr:row>
      <xdr:rowOff>42918</xdr:rowOff>
    </xdr:to>
    <xdr:cxnSp macro="">
      <xdr:nvCxnSpPr>
        <xdr:cNvPr id="485" name="直線コネクタ 484"/>
        <xdr:cNvCxnSpPr/>
      </xdr:nvCxnSpPr>
      <xdr:spPr>
        <a:xfrm>
          <a:off x="14592300" y="6729423"/>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7" name="テキスト ボックス 486"/>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42873</xdr:rowOff>
    </xdr:from>
    <xdr:to>
      <xdr:col>21</xdr:col>
      <xdr:colOff>161925</xdr:colOff>
      <xdr:row>39</xdr:row>
      <xdr:rowOff>44450</xdr:rowOff>
    </xdr:to>
    <xdr:cxnSp macro="">
      <xdr:nvCxnSpPr>
        <xdr:cNvPr id="488" name="直線コネクタ 487"/>
        <xdr:cNvCxnSpPr/>
      </xdr:nvCxnSpPr>
      <xdr:spPr>
        <a:xfrm flipV="1">
          <a:off x="13703300" y="6729423"/>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0" name="テキスト ボックス 489"/>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1" name="直線コネクタ 49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163568</xdr:rowOff>
    </xdr:from>
    <xdr:to>
      <xdr:col>22</xdr:col>
      <xdr:colOff>415925</xdr:colOff>
      <xdr:row>39</xdr:row>
      <xdr:rowOff>93718</xdr:rowOff>
    </xdr:to>
    <xdr:sp macro="" textlink="">
      <xdr:nvSpPr>
        <xdr:cNvPr id="503" name="円/楕円 502"/>
        <xdr:cNvSpPr/>
      </xdr:nvSpPr>
      <xdr:spPr>
        <a:xfrm>
          <a:off x="15430500" y="66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84845</xdr:rowOff>
    </xdr:from>
    <xdr:ext cx="378565" cy="259045"/>
    <xdr:sp macro="" textlink="">
      <xdr:nvSpPr>
        <xdr:cNvPr id="504" name="テキスト ボックス 503"/>
        <xdr:cNvSpPr txBox="1"/>
      </xdr:nvSpPr>
      <xdr:spPr>
        <a:xfrm>
          <a:off x="15292017" y="6771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163523</xdr:rowOff>
    </xdr:from>
    <xdr:to>
      <xdr:col>21</xdr:col>
      <xdr:colOff>212725</xdr:colOff>
      <xdr:row>39</xdr:row>
      <xdr:rowOff>93673</xdr:rowOff>
    </xdr:to>
    <xdr:sp macro="" textlink="">
      <xdr:nvSpPr>
        <xdr:cNvPr id="505" name="円/楕円 504"/>
        <xdr:cNvSpPr/>
      </xdr:nvSpPr>
      <xdr:spPr>
        <a:xfrm>
          <a:off x="14541500" y="667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84800</xdr:rowOff>
    </xdr:from>
    <xdr:ext cx="378565" cy="259045"/>
    <xdr:sp macro="" textlink="">
      <xdr:nvSpPr>
        <xdr:cNvPr id="506" name="テキスト ボックス 505"/>
        <xdr:cNvSpPr txBox="1"/>
      </xdr:nvSpPr>
      <xdr:spPr>
        <a:xfrm>
          <a:off x="14403017" y="6771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150971</xdr:rowOff>
    </xdr:from>
    <xdr:to>
      <xdr:col>23</xdr:col>
      <xdr:colOff>517525</xdr:colOff>
      <xdr:row>76</xdr:row>
      <xdr:rowOff>167458</xdr:rowOff>
    </xdr:to>
    <xdr:cxnSp macro="">
      <xdr:nvCxnSpPr>
        <xdr:cNvPr id="584" name="直線コネクタ 583"/>
        <xdr:cNvCxnSpPr/>
      </xdr:nvCxnSpPr>
      <xdr:spPr>
        <a:xfrm>
          <a:off x="15481300" y="13181171"/>
          <a:ext cx="838200" cy="1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5"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118824</xdr:rowOff>
    </xdr:from>
    <xdr:to>
      <xdr:col>22</xdr:col>
      <xdr:colOff>365125</xdr:colOff>
      <xdr:row>76</xdr:row>
      <xdr:rowOff>150971</xdr:rowOff>
    </xdr:to>
    <xdr:cxnSp macro="">
      <xdr:nvCxnSpPr>
        <xdr:cNvPr id="587" name="直線コネクタ 586"/>
        <xdr:cNvCxnSpPr/>
      </xdr:nvCxnSpPr>
      <xdr:spPr>
        <a:xfrm>
          <a:off x="14592300" y="13149024"/>
          <a:ext cx="889000" cy="3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9" name="テキスト ボックス 588"/>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118824</xdr:rowOff>
    </xdr:from>
    <xdr:to>
      <xdr:col>21</xdr:col>
      <xdr:colOff>161925</xdr:colOff>
      <xdr:row>76</xdr:row>
      <xdr:rowOff>132556</xdr:rowOff>
    </xdr:to>
    <xdr:cxnSp macro="">
      <xdr:nvCxnSpPr>
        <xdr:cNvPr id="590" name="直線コネクタ 589"/>
        <xdr:cNvCxnSpPr/>
      </xdr:nvCxnSpPr>
      <xdr:spPr>
        <a:xfrm flipV="1">
          <a:off x="13703300" y="13149024"/>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2" name="テキスト ボックス 591"/>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132556</xdr:rowOff>
    </xdr:from>
    <xdr:to>
      <xdr:col>19</xdr:col>
      <xdr:colOff>644525</xdr:colOff>
      <xdr:row>76</xdr:row>
      <xdr:rowOff>137968</xdr:rowOff>
    </xdr:to>
    <xdr:cxnSp macro="">
      <xdr:nvCxnSpPr>
        <xdr:cNvPr id="593" name="直線コネクタ 592"/>
        <xdr:cNvCxnSpPr/>
      </xdr:nvCxnSpPr>
      <xdr:spPr>
        <a:xfrm flipV="1">
          <a:off x="12814300" y="13162756"/>
          <a:ext cx="8890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5" name="テキスト ボックス 594"/>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7" name="テキスト ボックス 596"/>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116658</xdr:rowOff>
    </xdr:from>
    <xdr:to>
      <xdr:col>23</xdr:col>
      <xdr:colOff>568325</xdr:colOff>
      <xdr:row>77</xdr:row>
      <xdr:rowOff>46808</xdr:rowOff>
    </xdr:to>
    <xdr:sp macro="" textlink="">
      <xdr:nvSpPr>
        <xdr:cNvPr id="603" name="円/楕円 602"/>
        <xdr:cNvSpPr/>
      </xdr:nvSpPr>
      <xdr:spPr>
        <a:xfrm>
          <a:off x="16268700" y="131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31585</xdr:rowOff>
    </xdr:from>
    <xdr:ext cx="534377" cy="259045"/>
    <xdr:sp macro="" textlink="">
      <xdr:nvSpPr>
        <xdr:cNvPr id="604" name="公債費該当値テキスト"/>
        <xdr:cNvSpPr txBox="1"/>
      </xdr:nvSpPr>
      <xdr:spPr>
        <a:xfrm>
          <a:off x="16370300" y="1306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35,143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100171</xdr:rowOff>
    </xdr:from>
    <xdr:to>
      <xdr:col>22</xdr:col>
      <xdr:colOff>415925</xdr:colOff>
      <xdr:row>77</xdr:row>
      <xdr:rowOff>30321</xdr:rowOff>
    </xdr:to>
    <xdr:sp macro="" textlink="">
      <xdr:nvSpPr>
        <xdr:cNvPr id="605" name="円/楕円 604"/>
        <xdr:cNvSpPr/>
      </xdr:nvSpPr>
      <xdr:spPr>
        <a:xfrm>
          <a:off x="15430500" y="131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21448</xdr:rowOff>
    </xdr:from>
    <xdr:ext cx="534377" cy="259045"/>
    <xdr:sp macro="" textlink="">
      <xdr:nvSpPr>
        <xdr:cNvPr id="606" name="テキスト ボックス 605"/>
        <xdr:cNvSpPr txBox="1"/>
      </xdr:nvSpPr>
      <xdr:spPr>
        <a:xfrm>
          <a:off x="15214111" y="1322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68024</xdr:rowOff>
    </xdr:from>
    <xdr:to>
      <xdr:col>21</xdr:col>
      <xdr:colOff>212725</xdr:colOff>
      <xdr:row>76</xdr:row>
      <xdr:rowOff>169624</xdr:rowOff>
    </xdr:to>
    <xdr:sp macro="" textlink="">
      <xdr:nvSpPr>
        <xdr:cNvPr id="607" name="円/楕円 606"/>
        <xdr:cNvSpPr/>
      </xdr:nvSpPr>
      <xdr:spPr>
        <a:xfrm>
          <a:off x="14541500" y="130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160751</xdr:rowOff>
    </xdr:from>
    <xdr:ext cx="534377" cy="259045"/>
    <xdr:sp macro="" textlink="">
      <xdr:nvSpPr>
        <xdr:cNvPr id="608" name="テキスト ボックス 607"/>
        <xdr:cNvSpPr txBox="1"/>
      </xdr:nvSpPr>
      <xdr:spPr>
        <a:xfrm>
          <a:off x="14325111" y="1319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81756</xdr:rowOff>
    </xdr:from>
    <xdr:to>
      <xdr:col>20</xdr:col>
      <xdr:colOff>9525</xdr:colOff>
      <xdr:row>77</xdr:row>
      <xdr:rowOff>11906</xdr:rowOff>
    </xdr:to>
    <xdr:sp macro="" textlink="">
      <xdr:nvSpPr>
        <xdr:cNvPr id="609" name="円/楕円 608"/>
        <xdr:cNvSpPr/>
      </xdr:nvSpPr>
      <xdr:spPr>
        <a:xfrm>
          <a:off x="13652500" y="131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3033</xdr:rowOff>
    </xdr:from>
    <xdr:ext cx="534377" cy="259045"/>
    <xdr:sp macro="" textlink="">
      <xdr:nvSpPr>
        <xdr:cNvPr id="610" name="テキスト ボックス 609"/>
        <xdr:cNvSpPr txBox="1"/>
      </xdr:nvSpPr>
      <xdr:spPr>
        <a:xfrm>
          <a:off x="13436111" y="132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87168</xdr:rowOff>
    </xdr:from>
    <xdr:to>
      <xdr:col>18</xdr:col>
      <xdr:colOff>492125</xdr:colOff>
      <xdr:row>77</xdr:row>
      <xdr:rowOff>17318</xdr:rowOff>
    </xdr:to>
    <xdr:sp macro="" textlink="">
      <xdr:nvSpPr>
        <xdr:cNvPr id="611" name="円/楕円 610"/>
        <xdr:cNvSpPr/>
      </xdr:nvSpPr>
      <xdr:spPr>
        <a:xfrm>
          <a:off x="12763500" y="1311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8445</xdr:rowOff>
    </xdr:from>
    <xdr:ext cx="534377" cy="259045"/>
    <xdr:sp macro="" textlink="">
      <xdr:nvSpPr>
        <xdr:cNvPr id="612" name="テキスト ボックス 611"/>
        <xdr:cNvSpPr txBox="1"/>
      </xdr:nvSpPr>
      <xdr:spPr>
        <a:xfrm>
          <a:off x="12547111" y="1321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80181</xdr:rowOff>
    </xdr:from>
    <xdr:to>
      <xdr:col>23</xdr:col>
      <xdr:colOff>517525</xdr:colOff>
      <xdr:row>98</xdr:row>
      <xdr:rowOff>93363</xdr:rowOff>
    </xdr:to>
    <xdr:cxnSp macro="">
      <xdr:nvCxnSpPr>
        <xdr:cNvPr id="639" name="直線コネクタ 638"/>
        <xdr:cNvCxnSpPr/>
      </xdr:nvCxnSpPr>
      <xdr:spPr>
        <a:xfrm>
          <a:off x="15481300" y="16882281"/>
          <a:ext cx="8382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0"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80181</xdr:rowOff>
    </xdr:from>
    <xdr:to>
      <xdr:col>22</xdr:col>
      <xdr:colOff>365125</xdr:colOff>
      <xdr:row>98</xdr:row>
      <xdr:rowOff>122856</xdr:rowOff>
    </xdr:to>
    <xdr:cxnSp macro="">
      <xdr:nvCxnSpPr>
        <xdr:cNvPr id="642" name="直線コネクタ 641"/>
        <xdr:cNvCxnSpPr/>
      </xdr:nvCxnSpPr>
      <xdr:spPr>
        <a:xfrm flipV="1">
          <a:off x="14592300" y="16882281"/>
          <a:ext cx="889000" cy="4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47738</xdr:rowOff>
    </xdr:from>
    <xdr:to>
      <xdr:col>21</xdr:col>
      <xdr:colOff>161925</xdr:colOff>
      <xdr:row>98</xdr:row>
      <xdr:rowOff>122856</xdr:rowOff>
    </xdr:to>
    <xdr:cxnSp macro="">
      <xdr:nvCxnSpPr>
        <xdr:cNvPr id="645" name="直線コネクタ 644"/>
        <xdr:cNvCxnSpPr/>
      </xdr:nvCxnSpPr>
      <xdr:spPr>
        <a:xfrm>
          <a:off x="13703300" y="16849838"/>
          <a:ext cx="889000" cy="7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7" name="テキスト ボックス 646"/>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47738</xdr:rowOff>
    </xdr:from>
    <xdr:to>
      <xdr:col>19</xdr:col>
      <xdr:colOff>644525</xdr:colOff>
      <xdr:row>98</xdr:row>
      <xdr:rowOff>97701</xdr:rowOff>
    </xdr:to>
    <xdr:cxnSp macro="">
      <xdr:nvCxnSpPr>
        <xdr:cNvPr id="648" name="直線コネクタ 647"/>
        <xdr:cNvCxnSpPr/>
      </xdr:nvCxnSpPr>
      <xdr:spPr>
        <a:xfrm flipV="1">
          <a:off x="12814300" y="16849838"/>
          <a:ext cx="889000" cy="4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0" name="テキスト ボックス 649"/>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2" name="テキスト ボックス 651"/>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42563</xdr:rowOff>
    </xdr:from>
    <xdr:to>
      <xdr:col>23</xdr:col>
      <xdr:colOff>568325</xdr:colOff>
      <xdr:row>98</xdr:row>
      <xdr:rowOff>144163</xdr:rowOff>
    </xdr:to>
    <xdr:sp macro="" textlink="">
      <xdr:nvSpPr>
        <xdr:cNvPr id="658" name="円/楕円 657"/>
        <xdr:cNvSpPr/>
      </xdr:nvSpPr>
      <xdr:spPr>
        <a:xfrm>
          <a:off x="16268700" y="168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128940</xdr:rowOff>
    </xdr:from>
    <xdr:ext cx="534377" cy="259045"/>
    <xdr:sp macro="" textlink="">
      <xdr:nvSpPr>
        <xdr:cNvPr id="659" name="積立金該当値テキスト"/>
        <xdr:cNvSpPr txBox="1"/>
      </xdr:nvSpPr>
      <xdr:spPr>
        <a:xfrm>
          <a:off x="16370300" y="1675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29381</xdr:rowOff>
    </xdr:from>
    <xdr:to>
      <xdr:col>22</xdr:col>
      <xdr:colOff>415925</xdr:colOff>
      <xdr:row>98</xdr:row>
      <xdr:rowOff>130981</xdr:rowOff>
    </xdr:to>
    <xdr:sp macro="" textlink="">
      <xdr:nvSpPr>
        <xdr:cNvPr id="660" name="円/楕円 659"/>
        <xdr:cNvSpPr/>
      </xdr:nvSpPr>
      <xdr:spPr>
        <a:xfrm>
          <a:off x="15430500" y="1683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122108</xdr:rowOff>
    </xdr:from>
    <xdr:ext cx="534377" cy="259045"/>
    <xdr:sp macro="" textlink="">
      <xdr:nvSpPr>
        <xdr:cNvPr id="661" name="テキスト ボックス 660"/>
        <xdr:cNvSpPr txBox="1"/>
      </xdr:nvSpPr>
      <xdr:spPr>
        <a:xfrm>
          <a:off x="15214111" y="1692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72056</xdr:rowOff>
    </xdr:from>
    <xdr:to>
      <xdr:col>21</xdr:col>
      <xdr:colOff>212725</xdr:colOff>
      <xdr:row>99</xdr:row>
      <xdr:rowOff>2206</xdr:rowOff>
    </xdr:to>
    <xdr:sp macro="" textlink="">
      <xdr:nvSpPr>
        <xdr:cNvPr id="662" name="円/楕円 661"/>
        <xdr:cNvSpPr/>
      </xdr:nvSpPr>
      <xdr:spPr>
        <a:xfrm>
          <a:off x="14541500" y="168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164783</xdr:rowOff>
    </xdr:from>
    <xdr:ext cx="469744" cy="259045"/>
    <xdr:sp macro="" textlink="">
      <xdr:nvSpPr>
        <xdr:cNvPr id="663" name="テキスト ボックス 662"/>
        <xdr:cNvSpPr txBox="1"/>
      </xdr:nvSpPr>
      <xdr:spPr>
        <a:xfrm>
          <a:off x="14357427" y="1696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168388</xdr:rowOff>
    </xdr:from>
    <xdr:to>
      <xdr:col>20</xdr:col>
      <xdr:colOff>9525</xdr:colOff>
      <xdr:row>98</xdr:row>
      <xdr:rowOff>98538</xdr:rowOff>
    </xdr:to>
    <xdr:sp macro="" textlink="">
      <xdr:nvSpPr>
        <xdr:cNvPr id="664" name="円/楕円 663"/>
        <xdr:cNvSpPr/>
      </xdr:nvSpPr>
      <xdr:spPr>
        <a:xfrm>
          <a:off x="13652500" y="1679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89665</xdr:rowOff>
    </xdr:from>
    <xdr:ext cx="534377" cy="259045"/>
    <xdr:sp macro="" textlink="">
      <xdr:nvSpPr>
        <xdr:cNvPr id="665" name="テキスト ボックス 664"/>
        <xdr:cNvSpPr txBox="1"/>
      </xdr:nvSpPr>
      <xdr:spPr>
        <a:xfrm>
          <a:off x="13436111" y="168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46901</xdr:rowOff>
    </xdr:from>
    <xdr:to>
      <xdr:col>18</xdr:col>
      <xdr:colOff>492125</xdr:colOff>
      <xdr:row>98</xdr:row>
      <xdr:rowOff>148501</xdr:rowOff>
    </xdr:to>
    <xdr:sp macro="" textlink="">
      <xdr:nvSpPr>
        <xdr:cNvPr id="666" name="円/楕円 665"/>
        <xdr:cNvSpPr/>
      </xdr:nvSpPr>
      <xdr:spPr>
        <a:xfrm>
          <a:off x="12763500" y="1684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139628</xdr:rowOff>
    </xdr:from>
    <xdr:ext cx="469744" cy="259045"/>
    <xdr:sp macro="" textlink="">
      <xdr:nvSpPr>
        <xdr:cNvPr id="667" name="テキスト ボックス 666"/>
        <xdr:cNvSpPr txBox="1"/>
      </xdr:nvSpPr>
      <xdr:spPr>
        <a:xfrm>
          <a:off x="12579427" y="1694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6" name="直線コネクタ 69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9" name="直線コネクタ 69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1" name="テキスト ボックス 700"/>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2" name="直線コネクタ 70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4" name="テキスト ボックス 703"/>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34290</xdr:rowOff>
    </xdr:from>
    <xdr:to>
      <xdr:col>28</xdr:col>
      <xdr:colOff>314325</xdr:colOff>
      <xdr:row>39</xdr:row>
      <xdr:rowOff>44450</xdr:rowOff>
    </xdr:to>
    <xdr:cxnSp macro="">
      <xdr:nvCxnSpPr>
        <xdr:cNvPr id="705" name="直線コネクタ 704"/>
        <xdr:cNvCxnSpPr/>
      </xdr:nvCxnSpPr>
      <xdr:spPr>
        <a:xfrm>
          <a:off x="18656300" y="672084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7" name="テキスト ボックス 706"/>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9" name="テキスト ボックス 708"/>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5" name="円/楕円 71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7" name="円/楕円 71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8" name="テキスト ボックス 71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9" name="円/楕円 71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0" name="テキスト ボックス 71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1" name="円/楕円 72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2" name="テキスト ボックス 72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154940</xdr:rowOff>
    </xdr:from>
    <xdr:to>
      <xdr:col>27</xdr:col>
      <xdr:colOff>161925</xdr:colOff>
      <xdr:row>39</xdr:row>
      <xdr:rowOff>85090</xdr:rowOff>
    </xdr:to>
    <xdr:sp macro="" textlink="">
      <xdr:nvSpPr>
        <xdr:cNvPr id="723" name="円/楕円 722"/>
        <xdr:cNvSpPr/>
      </xdr:nvSpPr>
      <xdr:spPr>
        <a:xfrm>
          <a:off x="18605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76217</xdr:rowOff>
    </xdr:from>
    <xdr:ext cx="313932" cy="259045"/>
    <xdr:sp macro="" textlink="">
      <xdr:nvSpPr>
        <xdr:cNvPr id="724" name="テキスト ボックス 723"/>
        <xdr:cNvSpPr txBox="1"/>
      </xdr:nvSpPr>
      <xdr:spPr>
        <a:xfrm>
          <a:off x="18499333" y="676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3" name="直線コネクタ 75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6" name="直線コネクタ 75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9" name="直線コネクタ 75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2" name="直線コネクタ 76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4" name="テキスト ボックス 763"/>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2" name="円/楕円 77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7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4" name="円/楕円 77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5" name="テキスト ボックス 77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6" name="円/楕円 77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7" name="テキスト ボックス 77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8" name="円/楕円 77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9" name="テキスト ボックス 77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0" name="円/楕円 77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1" name="テキスト ボックス 78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25614</xdr:rowOff>
    </xdr:from>
    <xdr:to>
      <xdr:col>32</xdr:col>
      <xdr:colOff>187325</xdr:colOff>
      <xdr:row>76</xdr:row>
      <xdr:rowOff>79570</xdr:rowOff>
    </xdr:to>
    <xdr:cxnSp macro="">
      <xdr:nvCxnSpPr>
        <xdr:cNvPr id="810" name="直線コネクタ 809"/>
        <xdr:cNvCxnSpPr/>
      </xdr:nvCxnSpPr>
      <xdr:spPr>
        <a:xfrm flipV="1">
          <a:off x="21323300" y="13055814"/>
          <a:ext cx="838200" cy="5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1"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42249</xdr:rowOff>
    </xdr:from>
    <xdr:to>
      <xdr:col>31</xdr:col>
      <xdr:colOff>34925</xdr:colOff>
      <xdr:row>76</xdr:row>
      <xdr:rowOff>79570</xdr:rowOff>
    </xdr:to>
    <xdr:cxnSp macro="">
      <xdr:nvCxnSpPr>
        <xdr:cNvPr id="813" name="直線コネクタ 812"/>
        <xdr:cNvCxnSpPr/>
      </xdr:nvCxnSpPr>
      <xdr:spPr>
        <a:xfrm>
          <a:off x="20434300" y="13072449"/>
          <a:ext cx="889000" cy="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5" name="テキスト ボックス 814"/>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42249</xdr:rowOff>
    </xdr:from>
    <xdr:to>
      <xdr:col>29</xdr:col>
      <xdr:colOff>517525</xdr:colOff>
      <xdr:row>76</xdr:row>
      <xdr:rowOff>71425</xdr:rowOff>
    </xdr:to>
    <xdr:cxnSp macro="">
      <xdr:nvCxnSpPr>
        <xdr:cNvPr id="816" name="直線コネクタ 815"/>
        <xdr:cNvCxnSpPr/>
      </xdr:nvCxnSpPr>
      <xdr:spPr>
        <a:xfrm flipV="1">
          <a:off x="19545300" y="13072449"/>
          <a:ext cx="889000" cy="2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18" name="テキスト ボックス 817"/>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71425</xdr:rowOff>
    </xdr:from>
    <xdr:to>
      <xdr:col>28</xdr:col>
      <xdr:colOff>314325</xdr:colOff>
      <xdr:row>76</xdr:row>
      <xdr:rowOff>112040</xdr:rowOff>
    </xdr:to>
    <xdr:cxnSp macro="">
      <xdr:nvCxnSpPr>
        <xdr:cNvPr id="819" name="直線コネクタ 818"/>
        <xdr:cNvCxnSpPr/>
      </xdr:nvCxnSpPr>
      <xdr:spPr>
        <a:xfrm flipV="1">
          <a:off x="18656300" y="13101625"/>
          <a:ext cx="8890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1" name="テキスト ボックス 820"/>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3" name="テキスト ボックス 822"/>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146264</xdr:rowOff>
    </xdr:from>
    <xdr:to>
      <xdr:col>32</xdr:col>
      <xdr:colOff>238125</xdr:colOff>
      <xdr:row>76</xdr:row>
      <xdr:rowOff>76414</xdr:rowOff>
    </xdr:to>
    <xdr:sp macro="" textlink="">
      <xdr:nvSpPr>
        <xdr:cNvPr id="829" name="円/楕円 828"/>
        <xdr:cNvSpPr/>
      </xdr:nvSpPr>
      <xdr:spPr>
        <a:xfrm>
          <a:off x="22110700" y="1300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124691</xdr:rowOff>
    </xdr:from>
    <xdr:ext cx="534377" cy="259045"/>
    <xdr:sp macro="" textlink="">
      <xdr:nvSpPr>
        <xdr:cNvPr id="830" name="繰出金該当値テキスト"/>
        <xdr:cNvSpPr txBox="1"/>
      </xdr:nvSpPr>
      <xdr:spPr>
        <a:xfrm>
          <a:off x="22212300" y="1298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69,972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28770</xdr:rowOff>
    </xdr:from>
    <xdr:to>
      <xdr:col>31</xdr:col>
      <xdr:colOff>85725</xdr:colOff>
      <xdr:row>76</xdr:row>
      <xdr:rowOff>130370</xdr:rowOff>
    </xdr:to>
    <xdr:sp macro="" textlink="">
      <xdr:nvSpPr>
        <xdr:cNvPr id="831" name="円/楕円 830"/>
        <xdr:cNvSpPr/>
      </xdr:nvSpPr>
      <xdr:spPr>
        <a:xfrm>
          <a:off x="21272500" y="130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121497</xdr:rowOff>
    </xdr:from>
    <xdr:ext cx="534377" cy="259045"/>
    <xdr:sp macro="" textlink="">
      <xdr:nvSpPr>
        <xdr:cNvPr id="832" name="テキスト ボックス 831"/>
        <xdr:cNvSpPr txBox="1"/>
      </xdr:nvSpPr>
      <xdr:spPr>
        <a:xfrm>
          <a:off x="21056111" y="1315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62,891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162899</xdr:rowOff>
    </xdr:from>
    <xdr:to>
      <xdr:col>29</xdr:col>
      <xdr:colOff>568325</xdr:colOff>
      <xdr:row>76</xdr:row>
      <xdr:rowOff>93049</xdr:rowOff>
    </xdr:to>
    <xdr:sp macro="" textlink="">
      <xdr:nvSpPr>
        <xdr:cNvPr id="833" name="円/楕円 832"/>
        <xdr:cNvSpPr/>
      </xdr:nvSpPr>
      <xdr:spPr>
        <a:xfrm>
          <a:off x="20383500" y="1302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84176</xdr:rowOff>
    </xdr:from>
    <xdr:ext cx="534377" cy="259045"/>
    <xdr:sp macro="" textlink="">
      <xdr:nvSpPr>
        <xdr:cNvPr id="834" name="テキスト ボックス 833"/>
        <xdr:cNvSpPr txBox="1"/>
      </xdr:nvSpPr>
      <xdr:spPr>
        <a:xfrm>
          <a:off x="20167111" y="1311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67,789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20625</xdr:rowOff>
    </xdr:from>
    <xdr:to>
      <xdr:col>28</xdr:col>
      <xdr:colOff>365125</xdr:colOff>
      <xdr:row>76</xdr:row>
      <xdr:rowOff>122225</xdr:rowOff>
    </xdr:to>
    <xdr:sp macro="" textlink="">
      <xdr:nvSpPr>
        <xdr:cNvPr id="835" name="円/楕円 834"/>
        <xdr:cNvSpPr/>
      </xdr:nvSpPr>
      <xdr:spPr>
        <a:xfrm>
          <a:off x="19494500" y="130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113352</xdr:rowOff>
    </xdr:from>
    <xdr:ext cx="534377" cy="259045"/>
    <xdr:sp macro="" textlink="">
      <xdr:nvSpPr>
        <xdr:cNvPr id="836" name="テキスト ボックス 835"/>
        <xdr:cNvSpPr txBox="1"/>
      </xdr:nvSpPr>
      <xdr:spPr>
        <a:xfrm>
          <a:off x="19278111" y="1314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61240</xdr:rowOff>
    </xdr:from>
    <xdr:to>
      <xdr:col>27</xdr:col>
      <xdr:colOff>161925</xdr:colOff>
      <xdr:row>76</xdr:row>
      <xdr:rowOff>162840</xdr:rowOff>
    </xdr:to>
    <xdr:sp macro="" textlink="">
      <xdr:nvSpPr>
        <xdr:cNvPr id="837" name="円/楕円 836"/>
        <xdr:cNvSpPr/>
      </xdr:nvSpPr>
      <xdr:spPr>
        <a:xfrm>
          <a:off x="18605500" y="130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153967</xdr:rowOff>
    </xdr:from>
    <xdr:ext cx="534377" cy="259045"/>
    <xdr:sp macro="" textlink="">
      <xdr:nvSpPr>
        <xdr:cNvPr id="838" name="テキスト ボックス 837"/>
        <xdr:cNvSpPr txBox="1"/>
      </xdr:nvSpPr>
      <xdr:spPr>
        <a:xfrm>
          <a:off x="18389111" y="1318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歳出決算総額は、住民一人当たり</a:t>
          </a:r>
          <a:r>
            <a:rPr kumimoji="1" lang="en-US" altLang="ja-JP" sz="1300">
              <a:solidFill>
                <a:schemeClr val="dk1"/>
              </a:solidFill>
              <a:effectLst/>
              <a:latin typeface="+mn-ea"/>
              <a:ea typeface="+mn-ea"/>
              <a:cs typeface="+mn-cs"/>
            </a:rPr>
            <a:t>412,384</a:t>
          </a:r>
          <a:r>
            <a:rPr kumimoji="1" lang="ja-JP" altLang="ja-JP" sz="1300">
              <a:solidFill>
                <a:schemeClr val="dk1"/>
              </a:solidFill>
              <a:effectLst/>
              <a:latin typeface="+mn-ea"/>
              <a:ea typeface="+mn-ea"/>
              <a:cs typeface="+mn-cs"/>
            </a:rPr>
            <a:t>円となっている。主な構成項目である人件費は住民一人当たり</a:t>
          </a:r>
          <a:r>
            <a:rPr kumimoji="1" lang="en-US" altLang="ja-JP" sz="1300">
              <a:solidFill>
                <a:schemeClr val="dk1"/>
              </a:solidFill>
              <a:effectLst/>
              <a:latin typeface="+mn-ea"/>
              <a:ea typeface="+mn-ea"/>
              <a:cs typeface="+mn-cs"/>
            </a:rPr>
            <a:t>87,965</a:t>
          </a:r>
          <a:r>
            <a:rPr kumimoji="1" lang="ja-JP" altLang="ja-JP" sz="1300">
              <a:solidFill>
                <a:schemeClr val="dk1"/>
              </a:solidFill>
              <a:effectLst/>
              <a:latin typeface="+mn-ea"/>
              <a:ea typeface="+mn-ea"/>
              <a:cs typeface="+mn-cs"/>
            </a:rPr>
            <a:t>円となっており平成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年度からほぼ横ばいとなっている。さらに類似団体平均と比較しても低い水準となっており、類似団体と比較し職員数が少なく、ラスパイレス指数も低いことが主な要因である。</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普通建設事業費は、住民一人当たり</a:t>
          </a:r>
          <a:r>
            <a:rPr kumimoji="1" lang="en-US" altLang="ja-JP" sz="1300">
              <a:solidFill>
                <a:schemeClr val="dk1"/>
              </a:solidFill>
              <a:effectLst/>
              <a:latin typeface="+mn-ea"/>
              <a:ea typeface="+mn-ea"/>
              <a:cs typeface="+mn-cs"/>
            </a:rPr>
            <a:t>27,558</a:t>
          </a:r>
          <a:r>
            <a:rPr kumimoji="1" lang="ja-JP" altLang="ja-JP" sz="1300">
              <a:solidFill>
                <a:schemeClr val="dk1"/>
              </a:solidFill>
              <a:effectLst/>
              <a:latin typeface="+mn-ea"/>
              <a:ea typeface="+mn-ea"/>
              <a:cs typeface="+mn-cs"/>
            </a:rPr>
            <a:t>円となっており類似団体と比較して一人当たりコストが低い状況となっている。新規の公共事業については控えている状況である。しかし、今後公共施設等総合管理計画に基づき施設等の更新が増加していくと考えられる。</a:t>
          </a:r>
          <a:endParaRPr lang="ja-JP" altLang="ja-JP" sz="13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神奈川県真鶴町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7,708
7,661
7.04
3,450,631
3,178,660
261,553
2,164,336
2,919,460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122555</xdr:rowOff>
    </xdr:from>
    <xdr:to>
      <xdr:col>6</xdr:col>
      <xdr:colOff>511175</xdr:colOff>
      <xdr:row>36</xdr:row>
      <xdr:rowOff>48133</xdr:rowOff>
    </xdr:to>
    <xdr:cxnSp macro="">
      <xdr:nvCxnSpPr>
        <xdr:cNvPr id="61" name="直線コネクタ 60"/>
        <xdr:cNvCxnSpPr/>
      </xdr:nvCxnSpPr>
      <xdr:spPr>
        <a:xfrm flipV="1">
          <a:off x="3797300" y="6123305"/>
          <a:ext cx="838200" cy="9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2921</xdr:rowOff>
    </xdr:from>
    <xdr:to>
      <xdr:col>5</xdr:col>
      <xdr:colOff>358775</xdr:colOff>
      <xdr:row>36</xdr:row>
      <xdr:rowOff>48133</xdr:rowOff>
    </xdr:to>
    <xdr:cxnSp macro="">
      <xdr:nvCxnSpPr>
        <xdr:cNvPr id="64" name="直線コネクタ 63"/>
        <xdr:cNvCxnSpPr/>
      </xdr:nvCxnSpPr>
      <xdr:spPr>
        <a:xfrm>
          <a:off x="2908300" y="6175121"/>
          <a:ext cx="889000" cy="4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109872</xdr:rowOff>
    </xdr:from>
    <xdr:ext cx="469744" cy="259045"/>
    <xdr:sp macro="" textlink="">
      <xdr:nvSpPr>
        <xdr:cNvPr id="66" name="テキスト ボックス 65"/>
        <xdr:cNvSpPr txBox="1"/>
      </xdr:nvSpPr>
      <xdr:spPr>
        <a:xfrm>
          <a:off x="3562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108204</xdr:rowOff>
    </xdr:from>
    <xdr:to>
      <xdr:col>4</xdr:col>
      <xdr:colOff>155575</xdr:colOff>
      <xdr:row>36</xdr:row>
      <xdr:rowOff>2921</xdr:rowOff>
    </xdr:to>
    <xdr:cxnSp macro="">
      <xdr:nvCxnSpPr>
        <xdr:cNvPr id="67" name="直線コネクタ 66"/>
        <xdr:cNvCxnSpPr/>
      </xdr:nvCxnSpPr>
      <xdr:spPr>
        <a:xfrm>
          <a:off x="2019300" y="6108954"/>
          <a:ext cx="889000" cy="6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143781</xdr:rowOff>
    </xdr:from>
    <xdr:ext cx="469744" cy="259045"/>
    <xdr:sp macro="" textlink="">
      <xdr:nvSpPr>
        <xdr:cNvPr id="69" name="テキスト ボックス 68"/>
        <xdr:cNvSpPr txBox="1"/>
      </xdr:nvSpPr>
      <xdr:spPr>
        <a:xfrm>
          <a:off x="2673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116713</xdr:rowOff>
    </xdr:from>
    <xdr:to>
      <xdr:col>2</xdr:col>
      <xdr:colOff>638175</xdr:colOff>
      <xdr:row>35</xdr:row>
      <xdr:rowOff>108204</xdr:rowOff>
    </xdr:to>
    <xdr:cxnSp macro="">
      <xdr:nvCxnSpPr>
        <xdr:cNvPr id="70" name="直線コネクタ 69"/>
        <xdr:cNvCxnSpPr/>
      </xdr:nvCxnSpPr>
      <xdr:spPr>
        <a:xfrm>
          <a:off x="1130300" y="5774563"/>
          <a:ext cx="889000" cy="33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114317</xdr:rowOff>
    </xdr:from>
    <xdr:ext cx="469744" cy="259045"/>
    <xdr:sp macro="" textlink="">
      <xdr:nvSpPr>
        <xdr:cNvPr id="72" name="テキスト ボックス 71"/>
        <xdr:cNvSpPr txBox="1"/>
      </xdr:nvSpPr>
      <xdr:spPr>
        <a:xfrm>
          <a:off x="178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147591</xdr:rowOff>
    </xdr:from>
    <xdr:ext cx="534377" cy="259045"/>
    <xdr:sp macro="" textlink="">
      <xdr:nvSpPr>
        <xdr:cNvPr id="74" name="テキスト ボックス 73"/>
        <xdr:cNvSpPr txBox="1"/>
      </xdr:nvSpPr>
      <xdr:spPr>
        <a:xfrm>
          <a:off x="863111" y="6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71755</xdr:rowOff>
    </xdr:from>
    <xdr:to>
      <xdr:col>6</xdr:col>
      <xdr:colOff>561975</xdr:colOff>
      <xdr:row>36</xdr:row>
      <xdr:rowOff>1905</xdr:rowOff>
    </xdr:to>
    <xdr:sp macro="" textlink="">
      <xdr:nvSpPr>
        <xdr:cNvPr id="80" name="円/楕円 79"/>
        <xdr:cNvSpPr/>
      </xdr:nvSpPr>
      <xdr:spPr>
        <a:xfrm>
          <a:off x="45847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94632</xdr:rowOff>
    </xdr:from>
    <xdr:ext cx="534377" cy="259045"/>
    <xdr:sp macro="" textlink="">
      <xdr:nvSpPr>
        <xdr:cNvPr id="81" name="議会費該当値テキスト"/>
        <xdr:cNvSpPr txBox="1"/>
      </xdr:nvSpPr>
      <xdr:spPr>
        <a:xfrm>
          <a:off x="4686300" y="59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168783</xdr:rowOff>
    </xdr:from>
    <xdr:to>
      <xdr:col>5</xdr:col>
      <xdr:colOff>409575</xdr:colOff>
      <xdr:row>36</xdr:row>
      <xdr:rowOff>98933</xdr:rowOff>
    </xdr:to>
    <xdr:sp macro="" textlink="">
      <xdr:nvSpPr>
        <xdr:cNvPr id="82" name="円/楕円 81"/>
        <xdr:cNvSpPr/>
      </xdr:nvSpPr>
      <xdr:spPr>
        <a:xfrm>
          <a:off x="3746500" y="61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115460</xdr:rowOff>
    </xdr:from>
    <xdr:ext cx="534377" cy="259045"/>
    <xdr:sp macro="" textlink="">
      <xdr:nvSpPr>
        <xdr:cNvPr id="83" name="テキスト ボックス 82"/>
        <xdr:cNvSpPr txBox="1"/>
      </xdr:nvSpPr>
      <xdr:spPr>
        <a:xfrm>
          <a:off x="3530111" y="594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123571</xdr:rowOff>
    </xdr:from>
    <xdr:to>
      <xdr:col>4</xdr:col>
      <xdr:colOff>206375</xdr:colOff>
      <xdr:row>36</xdr:row>
      <xdr:rowOff>53721</xdr:rowOff>
    </xdr:to>
    <xdr:sp macro="" textlink="">
      <xdr:nvSpPr>
        <xdr:cNvPr id="84" name="円/楕円 83"/>
        <xdr:cNvSpPr/>
      </xdr:nvSpPr>
      <xdr:spPr>
        <a:xfrm>
          <a:off x="2857500" y="61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70248</xdr:rowOff>
    </xdr:from>
    <xdr:ext cx="534377" cy="259045"/>
    <xdr:sp macro="" textlink="">
      <xdr:nvSpPr>
        <xdr:cNvPr id="85" name="テキスト ボックス 84"/>
        <xdr:cNvSpPr txBox="1"/>
      </xdr:nvSpPr>
      <xdr:spPr>
        <a:xfrm>
          <a:off x="2641111" y="589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57404</xdr:rowOff>
    </xdr:from>
    <xdr:to>
      <xdr:col>3</xdr:col>
      <xdr:colOff>3175</xdr:colOff>
      <xdr:row>35</xdr:row>
      <xdr:rowOff>159004</xdr:rowOff>
    </xdr:to>
    <xdr:sp macro="" textlink="">
      <xdr:nvSpPr>
        <xdr:cNvPr id="86" name="円/楕円 85"/>
        <xdr:cNvSpPr/>
      </xdr:nvSpPr>
      <xdr:spPr>
        <a:xfrm>
          <a:off x="1968500" y="60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4081</xdr:rowOff>
    </xdr:from>
    <xdr:ext cx="534377" cy="259045"/>
    <xdr:sp macro="" textlink="">
      <xdr:nvSpPr>
        <xdr:cNvPr id="87" name="テキスト ボックス 86"/>
        <xdr:cNvSpPr txBox="1"/>
      </xdr:nvSpPr>
      <xdr:spPr>
        <a:xfrm>
          <a:off x="1752111" y="58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65913</xdr:rowOff>
    </xdr:from>
    <xdr:to>
      <xdr:col>1</xdr:col>
      <xdr:colOff>485775</xdr:colOff>
      <xdr:row>33</xdr:row>
      <xdr:rowOff>167513</xdr:rowOff>
    </xdr:to>
    <xdr:sp macro="" textlink="">
      <xdr:nvSpPr>
        <xdr:cNvPr id="88" name="円/楕円 87"/>
        <xdr:cNvSpPr/>
      </xdr:nvSpPr>
      <xdr:spPr>
        <a:xfrm>
          <a:off x="1079500" y="572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12590</xdr:rowOff>
    </xdr:from>
    <xdr:ext cx="534377" cy="259045"/>
    <xdr:sp macro="" textlink="">
      <xdr:nvSpPr>
        <xdr:cNvPr id="89" name="テキスト ボックス 88"/>
        <xdr:cNvSpPr txBox="1"/>
      </xdr:nvSpPr>
      <xdr:spPr>
        <a:xfrm>
          <a:off x="863111" y="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19218</xdr:rowOff>
    </xdr:from>
    <xdr:to>
      <xdr:col>6</xdr:col>
      <xdr:colOff>511175</xdr:colOff>
      <xdr:row>58</xdr:row>
      <xdr:rowOff>51846</xdr:rowOff>
    </xdr:to>
    <xdr:cxnSp macro="">
      <xdr:nvCxnSpPr>
        <xdr:cNvPr id="120" name="直線コネクタ 119"/>
        <xdr:cNvCxnSpPr/>
      </xdr:nvCxnSpPr>
      <xdr:spPr>
        <a:xfrm flipV="1">
          <a:off x="3797300" y="9963318"/>
          <a:ext cx="838200" cy="3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51846</xdr:rowOff>
    </xdr:from>
    <xdr:to>
      <xdr:col>5</xdr:col>
      <xdr:colOff>358775</xdr:colOff>
      <xdr:row>58</xdr:row>
      <xdr:rowOff>92380</xdr:rowOff>
    </xdr:to>
    <xdr:cxnSp macro="">
      <xdr:nvCxnSpPr>
        <xdr:cNvPr id="123" name="直線コネクタ 122"/>
        <xdr:cNvCxnSpPr/>
      </xdr:nvCxnSpPr>
      <xdr:spPr>
        <a:xfrm flipV="1">
          <a:off x="2908300" y="9995946"/>
          <a:ext cx="889000" cy="4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67714</xdr:rowOff>
    </xdr:from>
    <xdr:to>
      <xdr:col>4</xdr:col>
      <xdr:colOff>155575</xdr:colOff>
      <xdr:row>58</xdr:row>
      <xdr:rowOff>92380</xdr:rowOff>
    </xdr:to>
    <xdr:cxnSp macro="">
      <xdr:nvCxnSpPr>
        <xdr:cNvPr id="126" name="直線コネクタ 125"/>
        <xdr:cNvCxnSpPr/>
      </xdr:nvCxnSpPr>
      <xdr:spPr>
        <a:xfrm>
          <a:off x="2019300" y="10011814"/>
          <a:ext cx="889000" cy="2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67714</xdr:rowOff>
    </xdr:from>
    <xdr:to>
      <xdr:col>2</xdr:col>
      <xdr:colOff>638175</xdr:colOff>
      <xdr:row>58</xdr:row>
      <xdr:rowOff>86374</xdr:rowOff>
    </xdr:to>
    <xdr:cxnSp macro="">
      <xdr:nvCxnSpPr>
        <xdr:cNvPr id="129" name="直線コネクタ 128"/>
        <xdr:cNvCxnSpPr/>
      </xdr:nvCxnSpPr>
      <xdr:spPr>
        <a:xfrm flipV="1">
          <a:off x="1130300" y="10011814"/>
          <a:ext cx="889000" cy="1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139868</xdr:rowOff>
    </xdr:from>
    <xdr:to>
      <xdr:col>6</xdr:col>
      <xdr:colOff>561975</xdr:colOff>
      <xdr:row>58</xdr:row>
      <xdr:rowOff>70018</xdr:rowOff>
    </xdr:to>
    <xdr:sp macro="" textlink="">
      <xdr:nvSpPr>
        <xdr:cNvPr id="139" name="円/楕円 138"/>
        <xdr:cNvSpPr/>
      </xdr:nvSpPr>
      <xdr:spPr>
        <a:xfrm>
          <a:off x="4584700" y="991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54795</xdr:rowOff>
    </xdr:from>
    <xdr:ext cx="534377" cy="259045"/>
    <xdr:sp macro="" textlink="">
      <xdr:nvSpPr>
        <xdr:cNvPr id="140" name="総務費該当値テキスト"/>
        <xdr:cNvSpPr txBox="1"/>
      </xdr:nvSpPr>
      <xdr:spPr>
        <a:xfrm>
          <a:off x="4686300" y="982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76,893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1046</xdr:rowOff>
    </xdr:from>
    <xdr:to>
      <xdr:col>5</xdr:col>
      <xdr:colOff>409575</xdr:colOff>
      <xdr:row>58</xdr:row>
      <xdr:rowOff>102646</xdr:rowOff>
    </xdr:to>
    <xdr:sp macro="" textlink="">
      <xdr:nvSpPr>
        <xdr:cNvPr id="141" name="円/楕円 140"/>
        <xdr:cNvSpPr/>
      </xdr:nvSpPr>
      <xdr:spPr>
        <a:xfrm>
          <a:off x="3746500" y="99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93773</xdr:rowOff>
    </xdr:from>
    <xdr:ext cx="534377" cy="259045"/>
    <xdr:sp macro="" textlink="">
      <xdr:nvSpPr>
        <xdr:cNvPr id="142" name="テキスト ボックス 141"/>
        <xdr:cNvSpPr txBox="1"/>
      </xdr:nvSpPr>
      <xdr:spPr>
        <a:xfrm>
          <a:off x="3530111" y="1003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41580</xdr:rowOff>
    </xdr:from>
    <xdr:to>
      <xdr:col>4</xdr:col>
      <xdr:colOff>206375</xdr:colOff>
      <xdr:row>58</xdr:row>
      <xdr:rowOff>143180</xdr:rowOff>
    </xdr:to>
    <xdr:sp macro="" textlink="">
      <xdr:nvSpPr>
        <xdr:cNvPr id="143" name="円/楕円 142"/>
        <xdr:cNvSpPr/>
      </xdr:nvSpPr>
      <xdr:spPr>
        <a:xfrm>
          <a:off x="2857500" y="99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134307</xdr:rowOff>
    </xdr:from>
    <xdr:ext cx="534377" cy="259045"/>
    <xdr:sp macro="" textlink="">
      <xdr:nvSpPr>
        <xdr:cNvPr id="144" name="テキスト ボックス 143"/>
        <xdr:cNvSpPr txBox="1"/>
      </xdr:nvSpPr>
      <xdr:spPr>
        <a:xfrm>
          <a:off x="2641111" y="1007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16914</xdr:rowOff>
    </xdr:from>
    <xdr:to>
      <xdr:col>3</xdr:col>
      <xdr:colOff>3175</xdr:colOff>
      <xdr:row>58</xdr:row>
      <xdr:rowOff>118514</xdr:rowOff>
    </xdr:to>
    <xdr:sp macro="" textlink="">
      <xdr:nvSpPr>
        <xdr:cNvPr id="145" name="円/楕円 144"/>
        <xdr:cNvSpPr/>
      </xdr:nvSpPr>
      <xdr:spPr>
        <a:xfrm>
          <a:off x="1968500" y="996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109641</xdr:rowOff>
    </xdr:from>
    <xdr:ext cx="534377" cy="259045"/>
    <xdr:sp macro="" textlink="">
      <xdr:nvSpPr>
        <xdr:cNvPr id="146" name="テキスト ボックス 145"/>
        <xdr:cNvSpPr txBox="1"/>
      </xdr:nvSpPr>
      <xdr:spPr>
        <a:xfrm>
          <a:off x="1752111" y="1005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35574</xdr:rowOff>
    </xdr:from>
    <xdr:to>
      <xdr:col>1</xdr:col>
      <xdr:colOff>485775</xdr:colOff>
      <xdr:row>58</xdr:row>
      <xdr:rowOff>137174</xdr:rowOff>
    </xdr:to>
    <xdr:sp macro="" textlink="">
      <xdr:nvSpPr>
        <xdr:cNvPr id="147" name="円/楕円 146"/>
        <xdr:cNvSpPr/>
      </xdr:nvSpPr>
      <xdr:spPr>
        <a:xfrm>
          <a:off x="1079500" y="99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128301</xdr:rowOff>
    </xdr:from>
    <xdr:ext cx="534377" cy="259045"/>
    <xdr:sp macro="" textlink="">
      <xdr:nvSpPr>
        <xdr:cNvPr id="148" name="テキスト ボックス 147"/>
        <xdr:cNvSpPr txBox="1"/>
      </xdr:nvSpPr>
      <xdr:spPr>
        <a:xfrm>
          <a:off x="863111" y="100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25757</xdr:rowOff>
    </xdr:from>
    <xdr:to>
      <xdr:col>6</xdr:col>
      <xdr:colOff>511175</xdr:colOff>
      <xdr:row>78</xdr:row>
      <xdr:rowOff>93980</xdr:rowOff>
    </xdr:to>
    <xdr:cxnSp macro="">
      <xdr:nvCxnSpPr>
        <xdr:cNvPr id="176" name="直線コネクタ 175"/>
        <xdr:cNvCxnSpPr/>
      </xdr:nvCxnSpPr>
      <xdr:spPr>
        <a:xfrm flipV="1">
          <a:off x="3797300" y="13398857"/>
          <a:ext cx="838200" cy="6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93980</xdr:rowOff>
    </xdr:from>
    <xdr:to>
      <xdr:col>5</xdr:col>
      <xdr:colOff>358775</xdr:colOff>
      <xdr:row>78</xdr:row>
      <xdr:rowOff>115596</xdr:rowOff>
    </xdr:to>
    <xdr:cxnSp macro="">
      <xdr:nvCxnSpPr>
        <xdr:cNvPr id="179" name="直線コネクタ 178"/>
        <xdr:cNvCxnSpPr/>
      </xdr:nvCxnSpPr>
      <xdr:spPr>
        <a:xfrm flipV="1">
          <a:off x="2908300" y="13467080"/>
          <a:ext cx="889000" cy="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115596</xdr:rowOff>
    </xdr:from>
    <xdr:to>
      <xdr:col>4</xdr:col>
      <xdr:colOff>155575</xdr:colOff>
      <xdr:row>78</xdr:row>
      <xdr:rowOff>151780</xdr:rowOff>
    </xdr:to>
    <xdr:cxnSp macro="">
      <xdr:nvCxnSpPr>
        <xdr:cNvPr id="182" name="直線コネクタ 181"/>
        <xdr:cNvCxnSpPr/>
      </xdr:nvCxnSpPr>
      <xdr:spPr>
        <a:xfrm flipV="1">
          <a:off x="2019300" y="13488696"/>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132128</xdr:rowOff>
    </xdr:from>
    <xdr:to>
      <xdr:col>2</xdr:col>
      <xdr:colOff>638175</xdr:colOff>
      <xdr:row>78</xdr:row>
      <xdr:rowOff>151780</xdr:rowOff>
    </xdr:to>
    <xdr:cxnSp macro="">
      <xdr:nvCxnSpPr>
        <xdr:cNvPr id="185" name="直線コネクタ 184"/>
        <xdr:cNvCxnSpPr/>
      </xdr:nvCxnSpPr>
      <xdr:spPr>
        <a:xfrm>
          <a:off x="1130300" y="13505228"/>
          <a:ext cx="889000" cy="1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146407</xdr:rowOff>
    </xdr:from>
    <xdr:to>
      <xdr:col>6</xdr:col>
      <xdr:colOff>561975</xdr:colOff>
      <xdr:row>78</xdr:row>
      <xdr:rowOff>76557</xdr:rowOff>
    </xdr:to>
    <xdr:sp macro="" textlink="">
      <xdr:nvSpPr>
        <xdr:cNvPr id="195" name="円/楕円 194"/>
        <xdr:cNvSpPr/>
      </xdr:nvSpPr>
      <xdr:spPr>
        <a:xfrm>
          <a:off x="4584700" y="133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61334</xdr:rowOff>
    </xdr:from>
    <xdr:ext cx="599010" cy="259045"/>
    <xdr:sp macro="" textlink="">
      <xdr:nvSpPr>
        <xdr:cNvPr id="196" name="民生費該当値テキスト"/>
        <xdr:cNvSpPr txBox="1"/>
      </xdr:nvSpPr>
      <xdr:spPr>
        <a:xfrm>
          <a:off x="4686300" y="1326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112,461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43180</xdr:rowOff>
    </xdr:from>
    <xdr:to>
      <xdr:col>5</xdr:col>
      <xdr:colOff>409575</xdr:colOff>
      <xdr:row>78</xdr:row>
      <xdr:rowOff>144780</xdr:rowOff>
    </xdr:to>
    <xdr:sp macro="" textlink="">
      <xdr:nvSpPr>
        <xdr:cNvPr id="197" name="円/楕円 196"/>
        <xdr:cNvSpPr/>
      </xdr:nvSpPr>
      <xdr:spPr>
        <a:xfrm>
          <a:off x="3746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135907</xdr:rowOff>
    </xdr:from>
    <xdr:ext cx="599010" cy="259045"/>
    <xdr:sp macro="" textlink="">
      <xdr:nvSpPr>
        <xdr:cNvPr id="198" name="テキスト ボックス 197"/>
        <xdr:cNvSpPr txBox="1"/>
      </xdr:nvSpPr>
      <xdr:spPr>
        <a:xfrm>
          <a:off x="3497794" y="1350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105,000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64796</xdr:rowOff>
    </xdr:from>
    <xdr:to>
      <xdr:col>4</xdr:col>
      <xdr:colOff>206375</xdr:colOff>
      <xdr:row>78</xdr:row>
      <xdr:rowOff>166396</xdr:rowOff>
    </xdr:to>
    <xdr:sp macro="" textlink="">
      <xdr:nvSpPr>
        <xdr:cNvPr id="199" name="円/楕円 198"/>
        <xdr:cNvSpPr/>
      </xdr:nvSpPr>
      <xdr:spPr>
        <a:xfrm>
          <a:off x="2857500" y="134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157523</xdr:rowOff>
    </xdr:from>
    <xdr:ext cx="599010" cy="259045"/>
    <xdr:sp macro="" textlink="">
      <xdr:nvSpPr>
        <xdr:cNvPr id="200" name="テキスト ボックス 199"/>
        <xdr:cNvSpPr txBox="1"/>
      </xdr:nvSpPr>
      <xdr:spPr>
        <a:xfrm>
          <a:off x="2608794" y="135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102,636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100980</xdr:rowOff>
    </xdr:from>
    <xdr:to>
      <xdr:col>3</xdr:col>
      <xdr:colOff>3175</xdr:colOff>
      <xdr:row>79</xdr:row>
      <xdr:rowOff>31130</xdr:rowOff>
    </xdr:to>
    <xdr:sp macro="" textlink="">
      <xdr:nvSpPr>
        <xdr:cNvPr id="201" name="円/楕円 200"/>
        <xdr:cNvSpPr/>
      </xdr:nvSpPr>
      <xdr:spPr>
        <a:xfrm>
          <a:off x="1968500" y="134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22257</xdr:rowOff>
    </xdr:from>
    <xdr:ext cx="534377" cy="259045"/>
    <xdr:sp macro="" textlink="">
      <xdr:nvSpPr>
        <xdr:cNvPr id="202" name="テキスト ボックス 201"/>
        <xdr:cNvSpPr txBox="1"/>
      </xdr:nvSpPr>
      <xdr:spPr>
        <a:xfrm>
          <a:off x="1752111" y="1356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98,679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81328</xdr:rowOff>
    </xdr:from>
    <xdr:to>
      <xdr:col>1</xdr:col>
      <xdr:colOff>485775</xdr:colOff>
      <xdr:row>79</xdr:row>
      <xdr:rowOff>11478</xdr:rowOff>
    </xdr:to>
    <xdr:sp macro="" textlink="">
      <xdr:nvSpPr>
        <xdr:cNvPr id="203" name="円/楕円 202"/>
        <xdr:cNvSpPr/>
      </xdr:nvSpPr>
      <xdr:spPr>
        <a:xfrm>
          <a:off x="1079500" y="1345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2605</xdr:rowOff>
    </xdr:from>
    <xdr:ext cx="599010" cy="259045"/>
    <xdr:sp macro="" textlink="">
      <xdr:nvSpPr>
        <xdr:cNvPr id="204" name="テキスト ボックス 203"/>
        <xdr:cNvSpPr txBox="1"/>
      </xdr:nvSpPr>
      <xdr:spPr>
        <a:xfrm>
          <a:off x="830794" y="1354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105776</xdr:rowOff>
    </xdr:from>
    <xdr:to>
      <xdr:col>6</xdr:col>
      <xdr:colOff>511175</xdr:colOff>
      <xdr:row>97</xdr:row>
      <xdr:rowOff>125377</xdr:rowOff>
    </xdr:to>
    <xdr:cxnSp macro="">
      <xdr:nvCxnSpPr>
        <xdr:cNvPr id="235" name="直線コネクタ 234"/>
        <xdr:cNvCxnSpPr/>
      </xdr:nvCxnSpPr>
      <xdr:spPr>
        <a:xfrm>
          <a:off x="3797300" y="16736426"/>
          <a:ext cx="838200" cy="1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105776</xdr:rowOff>
    </xdr:from>
    <xdr:to>
      <xdr:col>5</xdr:col>
      <xdr:colOff>358775</xdr:colOff>
      <xdr:row>97</xdr:row>
      <xdr:rowOff>108238</xdr:rowOff>
    </xdr:to>
    <xdr:cxnSp macro="">
      <xdr:nvCxnSpPr>
        <xdr:cNvPr id="238" name="直線コネクタ 237"/>
        <xdr:cNvCxnSpPr/>
      </xdr:nvCxnSpPr>
      <xdr:spPr>
        <a:xfrm flipV="1">
          <a:off x="2908300" y="16736426"/>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108238</xdr:rowOff>
    </xdr:from>
    <xdr:to>
      <xdr:col>4</xdr:col>
      <xdr:colOff>155575</xdr:colOff>
      <xdr:row>97</xdr:row>
      <xdr:rowOff>110720</xdr:rowOff>
    </xdr:to>
    <xdr:cxnSp macro="">
      <xdr:nvCxnSpPr>
        <xdr:cNvPr id="241" name="直線コネクタ 240"/>
        <xdr:cNvCxnSpPr/>
      </xdr:nvCxnSpPr>
      <xdr:spPr>
        <a:xfrm flipV="1">
          <a:off x="2019300" y="16738888"/>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110720</xdr:rowOff>
    </xdr:from>
    <xdr:to>
      <xdr:col>2</xdr:col>
      <xdr:colOff>638175</xdr:colOff>
      <xdr:row>97</xdr:row>
      <xdr:rowOff>133965</xdr:rowOff>
    </xdr:to>
    <xdr:cxnSp macro="">
      <xdr:nvCxnSpPr>
        <xdr:cNvPr id="244" name="直線コネクタ 243"/>
        <xdr:cNvCxnSpPr/>
      </xdr:nvCxnSpPr>
      <xdr:spPr>
        <a:xfrm flipV="1">
          <a:off x="1130300" y="16741370"/>
          <a:ext cx="889000" cy="2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74577</xdr:rowOff>
    </xdr:from>
    <xdr:to>
      <xdr:col>6</xdr:col>
      <xdr:colOff>561975</xdr:colOff>
      <xdr:row>98</xdr:row>
      <xdr:rowOff>4727</xdr:rowOff>
    </xdr:to>
    <xdr:sp macro="" textlink="">
      <xdr:nvSpPr>
        <xdr:cNvPr id="254" name="円/楕円 253"/>
        <xdr:cNvSpPr/>
      </xdr:nvSpPr>
      <xdr:spPr>
        <a:xfrm>
          <a:off x="4584700" y="1670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53004</xdr:rowOff>
    </xdr:from>
    <xdr:ext cx="534377" cy="259045"/>
    <xdr:sp macro="" textlink="">
      <xdr:nvSpPr>
        <xdr:cNvPr id="255" name="衛生費該当値テキスト"/>
        <xdr:cNvSpPr txBox="1"/>
      </xdr:nvSpPr>
      <xdr:spPr>
        <a:xfrm>
          <a:off x="4686300" y="166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48,443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54976</xdr:rowOff>
    </xdr:from>
    <xdr:to>
      <xdr:col>5</xdr:col>
      <xdr:colOff>409575</xdr:colOff>
      <xdr:row>97</xdr:row>
      <xdr:rowOff>156576</xdr:rowOff>
    </xdr:to>
    <xdr:sp macro="" textlink="">
      <xdr:nvSpPr>
        <xdr:cNvPr id="256" name="円/楕円 255"/>
        <xdr:cNvSpPr/>
      </xdr:nvSpPr>
      <xdr:spPr>
        <a:xfrm>
          <a:off x="3746500" y="1668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147703</xdr:rowOff>
    </xdr:from>
    <xdr:ext cx="534377" cy="259045"/>
    <xdr:sp macro="" textlink="">
      <xdr:nvSpPr>
        <xdr:cNvPr id="257" name="テキスト ボックス 256"/>
        <xdr:cNvSpPr txBox="1"/>
      </xdr:nvSpPr>
      <xdr:spPr>
        <a:xfrm>
          <a:off x="3530111" y="167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57438</xdr:rowOff>
    </xdr:from>
    <xdr:to>
      <xdr:col>4</xdr:col>
      <xdr:colOff>206375</xdr:colOff>
      <xdr:row>97</xdr:row>
      <xdr:rowOff>159038</xdr:rowOff>
    </xdr:to>
    <xdr:sp macro="" textlink="">
      <xdr:nvSpPr>
        <xdr:cNvPr id="258" name="円/楕円 257"/>
        <xdr:cNvSpPr/>
      </xdr:nvSpPr>
      <xdr:spPr>
        <a:xfrm>
          <a:off x="2857500" y="166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150165</xdr:rowOff>
    </xdr:from>
    <xdr:ext cx="534377" cy="259045"/>
    <xdr:sp macro="" textlink="">
      <xdr:nvSpPr>
        <xdr:cNvPr id="259" name="テキスト ボックス 258"/>
        <xdr:cNvSpPr txBox="1"/>
      </xdr:nvSpPr>
      <xdr:spPr>
        <a:xfrm>
          <a:off x="2641111" y="167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59920</xdr:rowOff>
    </xdr:from>
    <xdr:to>
      <xdr:col>3</xdr:col>
      <xdr:colOff>3175</xdr:colOff>
      <xdr:row>97</xdr:row>
      <xdr:rowOff>161520</xdr:rowOff>
    </xdr:to>
    <xdr:sp macro="" textlink="">
      <xdr:nvSpPr>
        <xdr:cNvPr id="260" name="円/楕円 259"/>
        <xdr:cNvSpPr/>
      </xdr:nvSpPr>
      <xdr:spPr>
        <a:xfrm>
          <a:off x="1968500" y="166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152647</xdr:rowOff>
    </xdr:from>
    <xdr:ext cx="534377" cy="259045"/>
    <xdr:sp macro="" textlink="">
      <xdr:nvSpPr>
        <xdr:cNvPr id="261" name="テキスト ボックス 260"/>
        <xdr:cNvSpPr txBox="1"/>
      </xdr:nvSpPr>
      <xdr:spPr>
        <a:xfrm>
          <a:off x="1752111" y="167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83165</xdr:rowOff>
    </xdr:from>
    <xdr:to>
      <xdr:col>1</xdr:col>
      <xdr:colOff>485775</xdr:colOff>
      <xdr:row>98</xdr:row>
      <xdr:rowOff>13315</xdr:rowOff>
    </xdr:to>
    <xdr:sp macro="" textlink="">
      <xdr:nvSpPr>
        <xdr:cNvPr id="262" name="円/楕円 261"/>
        <xdr:cNvSpPr/>
      </xdr:nvSpPr>
      <xdr:spPr>
        <a:xfrm>
          <a:off x="1079500" y="167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4442</xdr:rowOff>
    </xdr:from>
    <xdr:ext cx="534377" cy="259045"/>
    <xdr:sp macro="" textlink="">
      <xdr:nvSpPr>
        <xdr:cNvPr id="263" name="テキスト ボックス 262"/>
        <xdr:cNvSpPr txBox="1"/>
      </xdr:nvSpPr>
      <xdr:spPr>
        <a:xfrm>
          <a:off x="863111" y="1680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162864</xdr:rowOff>
    </xdr:from>
    <xdr:to>
      <xdr:col>15</xdr:col>
      <xdr:colOff>180975</xdr:colOff>
      <xdr:row>39</xdr:row>
      <xdr:rowOff>4521</xdr:rowOff>
    </xdr:to>
    <xdr:cxnSp macro="">
      <xdr:nvCxnSpPr>
        <xdr:cNvPr id="292" name="直線コネクタ 291"/>
        <xdr:cNvCxnSpPr/>
      </xdr:nvCxnSpPr>
      <xdr:spPr>
        <a:xfrm>
          <a:off x="9639300" y="6677964"/>
          <a:ext cx="8382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137871</xdr:rowOff>
    </xdr:from>
    <xdr:to>
      <xdr:col>14</xdr:col>
      <xdr:colOff>28575</xdr:colOff>
      <xdr:row>38</xdr:row>
      <xdr:rowOff>162864</xdr:rowOff>
    </xdr:to>
    <xdr:cxnSp macro="">
      <xdr:nvCxnSpPr>
        <xdr:cNvPr id="295" name="直線コネクタ 294"/>
        <xdr:cNvCxnSpPr/>
      </xdr:nvCxnSpPr>
      <xdr:spPr>
        <a:xfrm>
          <a:off x="8750300" y="6652971"/>
          <a:ext cx="889000" cy="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118745</xdr:rowOff>
    </xdr:from>
    <xdr:to>
      <xdr:col>12</xdr:col>
      <xdr:colOff>511175</xdr:colOff>
      <xdr:row>38</xdr:row>
      <xdr:rowOff>137871</xdr:rowOff>
    </xdr:to>
    <xdr:cxnSp macro="">
      <xdr:nvCxnSpPr>
        <xdr:cNvPr id="298" name="直線コネクタ 297"/>
        <xdr:cNvCxnSpPr/>
      </xdr:nvCxnSpPr>
      <xdr:spPr>
        <a:xfrm>
          <a:off x="7861300" y="6633845"/>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64872</xdr:rowOff>
    </xdr:from>
    <xdr:to>
      <xdr:col>11</xdr:col>
      <xdr:colOff>307975</xdr:colOff>
      <xdr:row>38</xdr:row>
      <xdr:rowOff>118745</xdr:rowOff>
    </xdr:to>
    <xdr:cxnSp macro="">
      <xdr:nvCxnSpPr>
        <xdr:cNvPr id="301" name="直線コネクタ 300"/>
        <xdr:cNvCxnSpPr/>
      </xdr:nvCxnSpPr>
      <xdr:spPr>
        <a:xfrm>
          <a:off x="6972300" y="6408522"/>
          <a:ext cx="889000" cy="22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125171</xdr:rowOff>
    </xdr:from>
    <xdr:to>
      <xdr:col>15</xdr:col>
      <xdr:colOff>231775</xdr:colOff>
      <xdr:row>39</xdr:row>
      <xdr:rowOff>55321</xdr:rowOff>
    </xdr:to>
    <xdr:sp macro="" textlink="">
      <xdr:nvSpPr>
        <xdr:cNvPr id="311" name="円/楕円 310"/>
        <xdr:cNvSpPr/>
      </xdr:nvSpPr>
      <xdr:spPr>
        <a:xfrm>
          <a:off x="10426700" y="66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40098</xdr:rowOff>
    </xdr:from>
    <xdr:ext cx="378565" cy="259045"/>
    <xdr:sp macro="" textlink="">
      <xdr:nvSpPr>
        <xdr:cNvPr id="312" name="労働費該当値テキスト"/>
        <xdr:cNvSpPr txBox="1"/>
      </xdr:nvSpPr>
      <xdr:spPr>
        <a:xfrm>
          <a:off x="10528300" y="6555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112064</xdr:rowOff>
    </xdr:from>
    <xdr:to>
      <xdr:col>14</xdr:col>
      <xdr:colOff>79375</xdr:colOff>
      <xdr:row>39</xdr:row>
      <xdr:rowOff>42214</xdr:rowOff>
    </xdr:to>
    <xdr:sp macro="" textlink="">
      <xdr:nvSpPr>
        <xdr:cNvPr id="313" name="円/楕円 312"/>
        <xdr:cNvSpPr/>
      </xdr:nvSpPr>
      <xdr:spPr>
        <a:xfrm>
          <a:off x="9588500" y="662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33341</xdr:rowOff>
    </xdr:from>
    <xdr:ext cx="378565" cy="259045"/>
    <xdr:sp macro="" textlink="">
      <xdr:nvSpPr>
        <xdr:cNvPr id="314" name="テキスト ボックス 313"/>
        <xdr:cNvSpPr txBox="1"/>
      </xdr:nvSpPr>
      <xdr:spPr>
        <a:xfrm>
          <a:off x="9450017" y="6719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87071</xdr:rowOff>
    </xdr:from>
    <xdr:to>
      <xdr:col>12</xdr:col>
      <xdr:colOff>561975</xdr:colOff>
      <xdr:row>39</xdr:row>
      <xdr:rowOff>17221</xdr:rowOff>
    </xdr:to>
    <xdr:sp macro="" textlink="">
      <xdr:nvSpPr>
        <xdr:cNvPr id="315" name="円/楕円 314"/>
        <xdr:cNvSpPr/>
      </xdr:nvSpPr>
      <xdr:spPr>
        <a:xfrm>
          <a:off x="8699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8348</xdr:rowOff>
    </xdr:from>
    <xdr:ext cx="469744" cy="259045"/>
    <xdr:sp macro="" textlink="">
      <xdr:nvSpPr>
        <xdr:cNvPr id="316" name="テキスト ボックス 315"/>
        <xdr:cNvSpPr txBox="1"/>
      </xdr:nvSpPr>
      <xdr:spPr>
        <a:xfrm>
          <a:off x="8515427" y="669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67945</xdr:rowOff>
    </xdr:from>
    <xdr:to>
      <xdr:col>11</xdr:col>
      <xdr:colOff>358775</xdr:colOff>
      <xdr:row>38</xdr:row>
      <xdr:rowOff>169545</xdr:rowOff>
    </xdr:to>
    <xdr:sp macro="" textlink="">
      <xdr:nvSpPr>
        <xdr:cNvPr id="317" name="円/楕円 316"/>
        <xdr:cNvSpPr/>
      </xdr:nvSpPr>
      <xdr:spPr>
        <a:xfrm>
          <a:off x="7810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160672</xdr:rowOff>
    </xdr:from>
    <xdr:ext cx="469744" cy="259045"/>
    <xdr:sp macro="" textlink="">
      <xdr:nvSpPr>
        <xdr:cNvPr id="318" name="テキスト ボックス 317"/>
        <xdr:cNvSpPr txBox="1"/>
      </xdr:nvSpPr>
      <xdr:spPr>
        <a:xfrm>
          <a:off x="7626427" y="667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14072</xdr:rowOff>
    </xdr:from>
    <xdr:to>
      <xdr:col>10</xdr:col>
      <xdr:colOff>155575</xdr:colOff>
      <xdr:row>37</xdr:row>
      <xdr:rowOff>115672</xdr:rowOff>
    </xdr:to>
    <xdr:sp macro="" textlink="">
      <xdr:nvSpPr>
        <xdr:cNvPr id="319" name="円/楕円 318"/>
        <xdr:cNvSpPr/>
      </xdr:nvSpPr>
      <xdr:spPr>
        <a:xfrm>
          <a:off x="6921500" y="635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106799</xdr:rowOff>
    </xdr:from>
    <xdr:ext cx="469744" cy="259045"/>
    <xdr:sp macro="" textlink="">
      <xdr:nvSpPr>
        <xdr:cNvPr id="320" name="テキスト ボックス 319"/>
        <xdr:cNvSpPr txBox="1"/>
      </xdr:nvSpPr>
      <xdr:spPr>
        <a:xfrm>
          <a:off x="6737427" y="645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94940</xdr:rowOff>
    </xdr:from>
    <xdr:to>
      <xdr:col>15</xdr:col>
      <xdr:colOff>180975</xdr:colOff>
      <xdr:row>58</xdr:row>
      <xdr:rowOff>50994</xdr:rowOff>
    </xdr:to>
    <xdr:cxnSp macro="">
      <xdr:nvCxnSpPr>
        <xdr:cNvPr id="347" name="直線コネクタ 346"/>
        <xdr:cNvCxnSpPr/>
      </xdr:nvCxnSpPr>
      <xdr:spPr>
        <a:xfrm>
          <a:off x="9639300" y="9867590"/>
          <a:ext cx="838200" cy="12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94940</xdr:rowOff>
    </xdr:from>
    <xdr:to>
      <xdr:col>14</xdr:col>
      <xdr:colOff>28575</xdr:colOff>
      <xdr:row>58</xdr:row>
      <xdr:rowOff>22739</xdr:rowOff>
    </xdr:to>
    <xdr:cxnSp macro="">
      <xdr:nvCxnSpPr>
        <xdr:cNvPr id="350" name="直線コネクタ 349"/>
        <xdr:cNvCxnSpPr/>
      </xdr:nvCxnSpPr>
      <xdr:spPr>
        <a:xfrm flipV="1">
          <a:off x="8750300" y="9867590"/>
          <a:ext cx="889000" cy="9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132650</xdr:rowOff>
    </xdr:from>
    <xdr:to>
      <xdr:col>12</xdr:col>
      <xdr:colOff>511175</xdr:colOff>
      <xdr:row>58</xdr:row>
      <xdr:rowOff>22739</xdr:rowOff>
    </xdr:to>
    <xdr:cxnSp macro="">
      <xdr:nvCxnSpPr>
        <xdr:cNvPr id="353" name="直線コネクタ 352"/>
        <xdr:cNvCxnSpPr/>
      </xdr:nvCxnSpPr>
      <xdr:spPr>
        <a:xfrm>
          <a:off x="7861300" y="9905300"/>
          <a:ext cx="889000" cy="6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132650</xdr:rowOff>
    </xdr:from>
    <xdr:to>
      <xdr:col>11</xdr:col>
      <xdr:colOff>307975</xdr:colOff>
      <xdr:row>57</xdr:row>
      <xdr:rowOff>160219</xdr:rowOff>
    </xdr:to>
    <xdr:cxnSp macro="">
      <xdr:nvCxnSpPr>
        <xdr:cNvPr id="356" name="直線コネクタ 355"/>
        <xdr:cNvCxnSpPr/>
      </xdr:nvCxnSpPr>
      <xdr:spPr>
        <a:xfrm flipV="1">
          <a:off x="6972300" y="9905300"/>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194</xdr:rowOff>
    </xdr:from>
    <xdr:to>
      <xdr:col>15</xdr:col>
      <xdr:colOff>231775</xdr:colOff>
      <xdr:row>58</xdr:row>
      <xdr:rowOff>101794</xdr:rowOff>
    </xdr:to>
    <xdr:sp macro="" textlink="">
      <xdr:nvSpPr>
        <xdr:cNvPr id="366" name="円/楕円 365"/>
        <xdr:cNvSpPr/>
      </xdr:nvSpPr>
      <xdr:spPr>
        <a:xfrm>
          <a:off x="10426700" y="994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86571</xdr:rowOff>
    </xdr:from>
    <xdr:ext cx="469744" cy="259045"/>
    <xdr:sp macro="" textlink="">
      <xdr:nvSpPr>
        <xdr:cNvPr id="367" name="農林水産業費該当値テキスト"/>
        <xdr:cNvSpPr txBox="1"/>
      </xdr:nvSpPr>
      <xdr:spPr>
        <a:xfrm>
          <a:off x="10528300" y="985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9,701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44140</xdr:rowOff>
    </xdr:from>
    <xdr:to>
      <xdr:col>14</xdr:col>
      <xdr:colOff>79375</xdr:colOff>
      <xdr:row>57</xdr:row>
      <xdr:rowOff>145740</xdr:rowOff>
    </xdr:to>
    <xdr:sp macro="" textlink="">
      <xdr:nvSpPr>
        <xdr:cNvPr id="368" name="円/楕円 367"/>
        <xdr:cNvSpPr/>
      </xdr:nvSpPr>
      <xdr:spPr>
        <a:xfrm>
          <a:off x="9588500" y="98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136867</xdr:rowOff>
    </xdr:from>
    <xdr:ext cx="534377" cy="259045"/>
    <xdr:sp macro="" textlink="">
      <xdr:nvSpPr>
        <xdr:cNvPr id="369" name="テキスト ボックス 368"/>
        <xdr:cNvSpPr txBox="1"/>
      </xdr:nvSpPr>
      <xdr:spPr>
        <a:xfrm>
          <a:off x="9372111" y="99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143389</xdr:rowOff>
    </xdr:from>
    <xdr:to>
      <xdr:col>12</xdr:col>
      <xdr:colOff>561975</xdr:colOff>
      <xdr:row>58</xdr:row>
      <xdr:rowOff>73539</xdr:rowOff>
    </xdr:to>
    <xdr:sp macro="" textlink="">
      <xdr:nvSpPr>
        <xdr:cNvPr id="370" name="円/楕円 369"/>
        <xdr:cNvSpPr/>
      </xdr:nvSpPr>
      <xdr:spPr>
        <a:xfrm>
          <a:off x="8699500" y="991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64666</xdr:rowOff>
    </xdr:from>
    <xdr:ext cx="534377" cy="259045"/>
    <xdr:sp macro="" textlink="">
      <xdr:nvSpPr>
        <xdr:cNvPr id="371" name="テキスト ボックス 370"/>
        <xdr:cNvSpPr txBox="1"/>
      </xdr:nvSpPr>
      <xdr:spPr>
        <a:xfrm>
          <a:off x="8483111" y="1000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81850</xdr:rowOff>
    </xdr:from>
    <xdr:to>
      <xdr:col>11</xdr:col>
      <xdr:colOff>358775</xdr:colOff>
      <xdr:row>58</xdr:row>
      <xdr:rowOff>12000</xdr:rowOff>
    </xdr:to>
    <xdr:sp macro="" textlink="">
      <xdr:nvSpPr>
        <xdr:cNvPr id="372" name="円/楕円 371"/>
        <xdr:cNvSpPr/>
      </xdr:nvSpPr>
      <xdr:spPr>
        <a:xfrm>
          <a:off x="7810500" y="98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3127</xdr:rowOff>
    </xdr:from>
    <xdr:ext cx="534377" cy="259045"/>
    <xdr:sp macro="" textlink="">
      <xdr:nvSpPr>
        <xdr:cNvPr id="373" name="テキスト ボックス 372"/>
        <xdr:cNvSpPr txBox="1"/>
      </xdr:nvSpPr>
      <xdr:spPr>
        <a:xfrm>
          <a:off x="7594111" y="994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109419</xdr:rowOff>
    </xdr:from>
    <xdr:to>
      <xdr:col>10</xdr:col>
      <xdr:colOff>155575</xdr:colOff>
      <xdr:row>58</xdr:row>
      <xdr:rowOff>39569</xdr:rowOff>
    </xdr:to>
    <xdr:sp macro="" textlink="">
      <xdr:nvSpPr>
        <xdr:cNvPr id="374" name="円/楕円 373"/>
        <xdr:cNvSpPr/>
      </xdr:nvSpPr>
      <xdr:spPr>
        <a:xfrm>
          <a:off x="6921500" y="988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30696</xdr:rowOff>
    </xdr:from>
    <xdr:ext cx="534377" cy="259045"/>
    <xdr:sp macro="" textlink="">
      <xdr:nvSpPr>
        <xdr:cNvPr id="375" name="テキスト ボックス 374"/>
        <xdr:cNvSpPr txBox="1"/>
      </xdr:nvSpPr>
      <xdr:spPr>
        <a:xfrm>
          <a:off x="6705111" y="997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125363</xdr:rowOff>
    </xdr:from>
    <xdr:to>
      <xdr:col>15</xdr:col>
      <xdr:colOff>180975</xdr:colOff>
      <xdr:row>78</xdr:row>
      <xdr:rowOff>129837</xdr:rowOff>
    </xdr:to>
    <xdr:cxnSp macro="">
      <xdr:nvCxnSpPr>
        <xdr:cNvPr id="406" name="直線コネクタ 405"/>
        <xdr:cNvCxnSpPr/>
      </xdr:nvCxnSpPr>
      <xdr:spPr>
        <a:xfrm flipV="1">
          <a:off x="9639300" y="13498463"/>
          <a:ext cx="8382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97540</xdr:rowOff>
    </xdr:from>
    <xdr:to>
      <xdr:col>14</xdr:col>
      <xdr:colOff>28575</xdr:colOff>
      <xdr:row>78</xdr:row>
      <xdr:rowOff>129837</xdr:rowOff>
    </xdr:to>
    <xdr:cxnSp macro="">
      <xdr:nvCxnSpPr>
        <xdr:cNvPr id="409" name="直線コネクタ 408"/>
        <xdr:cNvCxnSpPr/>
      </xdr:nvCxnSpPr>
      <xdr:spPr>
        <a:xfrm>
          <a:off x="8750300" y="13470640"/>
          <a:ext cx="889000" cy="3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80187</xdr:rowOff>
    </xdr:from>
    <xdr:to>
      <xdr:col>12</xdr:col>
      <xdr:colOff>511175</xdr:colOff>
      <xdr:row>78</xdr:row>
      <xdr:rowOff>97540</xdr:rowOff>
    </xdr:to>
    <xdr:cxnSp macro="">
      <xdr:nvCxnSpPr>
        <xdr:cNvPr id="412" name="直線コネクタ 411"/>
        <xdr:cNvCxnSpPr/>
      </xdr:nvCxnSpPr>
      <xdr:spPr>
        <a:xfrm>
          <a:off x="7861300" y="13453287"/>
          <a:ext cx="889000" cy="1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66777</xdr:rowOff>
    </xdr:from>
    <xdr:to>
      <xdr:col>11</xdr:col>
      <xdr:colOff>307975</xdr:colOff>
      <xdr:row>78</xdr:row>
      <xdr:rowOff>80187</xdr:rowOff>
    </xdr:to>
    <xdr:cxnSp macro="">
      <xdr:nvCxnSpPr>
        <xdr:cNvPr id="415" name="直線コネクタ 414"/>
        <xdr:cNvCxnSpPr/>
      </xdr:nvCxnSpPr>
      <xdr:spPr>
        <a:xfrm>
          <a:off x="6972300" y="13439877"/>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122366</xdr:rowOff>
    </xdr:from>
    <xdr:ext cx="534377" cy="259045"/>
    <xdr:sp macro="" textlink="">
      <xdr:nvSpPr>
        <xdr:cNvPr id="417" name="テキスト ボックス 416"/>
        <xdr:cNvSpPr txBox="1"/>
      </xdr:nvSpPr>
      <xdr:spPr>
        <a:xfrm>
          <a:off x="7594111" y="134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145476</xdr:rowOff>
    </xdr:from>
    <xdr:ext cx="534377" cy="259045"/>
    <xdr:sp macro="" textlink="">
      <xdr:nvSpPr>
        <xdr:cNvPr id="419" name="テキスト ボックス 418"/>
        <xdr:cNvSpPr txBox="1"/>
      </xdr:nvSpPr>
      <xdr:spPr>
        <a:xfrm>
          <a:off x="6705111" y="13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74563</xdr:rowOff>
    </xdr:from>
    <xdr:to>
      <xdr:col>15</xdr:col>
      <xdr:colOff>231775</xdr:colOff>
      <xdr:row>79</xdr:row>
      <xdr:rowOff>4713</xdr:rowOff>
    </xdr:to>
    <xdr:sp macro="" textlink="">
      <xdr:nvSpPr>
        <xdr:cNvPr id="425" name="円/楕円 424"/>
        <xdr:cNvSpPr/>
      </xdr:nvSpPr>
      <xdr:spPr>
        <a:xfrm>
          <a:off x="10426700" y="134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52990</xdr:rowOff>
    </xdr:from>
    <xdr:ext cx="534377" cy="259045"/>
    <xdr:sp macro="" textlink="">
      <xdr:nvSpPr>
        <xdr:cNvPr id="426" name="商工費該当値テキスト"/>
        <xdr:cNvSpPr txBox="1"/>
      </xdr:nvSpPr>
      <xdr:spPr>
        <a:xfrm>
          <a:off x="10528300" y="134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79037</xdr:rowOff>
    </xdr:from>
    <xdr:to>
      <xdr:col>14</xdr:col>
      <xdr:colOff>79375</xdr:colOff>
      <xdr:row>79</xdr:row>
      <xdr:rowOff>9187</xdr:rowOff>
    </xdr:to>
    <xdr:sp macro="" textlink="">
      <xdr:nvSpPr>
        <xdr:cNvPr id="427" name="円/楕円 426"/>
        <xdr:cNvSpPr/>
      </xdr:nvSpPr>
      <xdr:spPr>
        <a:xfrm>
          <a:off x="9588500" y="1345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314</xdr:rowOff>
    </xdr:from>
    <xdr:ext cx="534377" cy="259045"/>
    <xdr:sp macro="" textlink="">
      <xdr:nvSpPr>
        <xdr:cNvPr id="428" name="テキスト ボックス 427"/>
        <xdr:cNvSpPr txBox="1"/>
      </xdr:nvSpPr>
      <xdr:spPr>
        <a:xfrm>
          <a:off x="9372111" y="135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46740</xdr:rowOff>
    </xdr:from>
    <xdr:to>
      <xdr:col>12</xdr:col>
      <xdr:colOff>561975</xdr:colOff>
      <xdr:row>78</xdr:row>
      <xdr:rowOff>148340</xdr:rowOff>
    </xdr:to>
    <xdr:sp macro="" textlink="">
      <xdr:nvSpPr>
        <xdr:cNvPr id="429" name="円/楕円 428"/>
        <xdr:cNvSpPr/>
      </xdr:nvSpPr>
      <xdr:spPr>
        <a:xfrm>
          <a:off x="8699500" y="13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139467</xdr:rowOff>
    </xdr:from>
    <xdr:ext cx="534377" cy="259045"/>
    <xdr:sp macro="" textlink="">
      <xdr:nvSpPr>
        <xdr:cNvPr id="430" name="テキスト ボックス 429"/>
        <xdr:cNvSpPr txBox="1"/>
      </xdr:nvSpPr>
      <xdr:spPr>
        <a:xfrm>
          <a:off x="8483111" y="1351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29387</xdr:rowOff>
    </xdr:from>
    <xdr:to>
      <xdr:col>11</xdr:col>
      <xdr:colOff>358775</xdr:colOff>
      <xdr:row>78</xdr:row>
      <xdr:rowOff>130987</xdr:rowOff>
    </xdr:to>
    <xdr:sp macro="" textlink="">
      <xdr:nvSpPr>
        <xdr:cNvPr id="431" name="円/楕円 430"/>
        <xdr:cNvSpPr/>
      </xdr:nvSpPr>
      <xdr:spPr>
        <a:xfrm>
          <a:off x="7810500" y="134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147514</xdr:rowOff>
    </xdr:from>
    <xdr:ext cx="534377" cy="259045"/>
    <xdr:sp macro="" textlink="">
      <xdr:nvSpPr>
        <xdr:cNvPr id="432" name="テキスト ボックス 431"/>
        <xdr:cNvSpPr txBox="1"/>
      </xdr:nvSpPr>
      <xdr:spPr>
        <a:xfrm>
          <a:off x="7594111" y="1317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15977</xdr:rowOff>
    </xdr:from>
    <xdr:to>
      <xdr:col>10</xdr:col>
      <xdr:colOff>155575</xdr:colOff>
      <xdr:row>78</xdr:row>
      <xdr:rowOff>117577</xdr:rowOff>
    </xdr:to>
    <xdr:sp macro="" textlink="">
      <xdr:nvSpPr>
        <xdr:cNvPr id="433" name="円/楕円 432"/>
        <xdr:cNvSpPr/>
      </xdr:nvSpPr>
      <xdr:spPr>
        <a:xfrm>
          <a:off x="6921500" y="133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134104</xdr:rowOff>
    </xdr:from>
    <xdr:ext cx="534377" cy="259045"/>
    <xdr:sp macro="" textlink="">
      <xdr:nvSpPr>
        <xdr:cNvPr id="434" name="テキスト ボックス 433"/>
        <xdr:cNvSpPr txBox="1"/>
      </xdr:nvSpPr>
      <xdr:spPr>
        <a:xfrm>
          <a:off x="6705111" y="1316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4880</xdr:rowOff>
    </xdr:from>
    <xdr:to>
      <xdr:col>15</xdr:col>
      <xdr:colOff>180975</xdr:colOff>
      <xdr:row>98</xdr:row>
      <xdr:rowOff>17856</xdr:rowOff>
    </xdr:to>
    <xdr:cxnSp macro="">
      <xdr:nvCxnSpPr>
        <xdr:cNvPr id="461" name="直線コネクタ 460"/>
        <xdr:cNvCxnSpPr/>
      </xdr:nvCxnSpPr>
      <xdr:spPr>
        <a:xfrm flipV="1">
          <a:off x="9639300" y="16806980"/>
          <a:ext cx="8382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17856</xdr:rowOff>
    </xdr:from>
    <xdr:to>
      <xdr:col>14</xdr:col>
      <xdr:colOff>28575</xdr:colOff>
      <xdr:row>98</xdr:row>
      <xdr:rowOff>29707</xdr:rowOff>
    </xdr:to>
    <xdr:cxnSp macro="">
      <xdr:nvCxnSpPr>
        <xdr:cNvPr id="464" name="直線コネクタ 463"/>
        <xdr:cNvCxnSpPr/>
      </xdr:nvCxnSpPr>
      <xdr:spPr>
        <a:xfrm flipV="1">
          <a:off x="8750300" y="16819956"/>
          <a:ext cx="889000" cy="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37067</xdr:rowOff>
    </xdr:from>
    <xdr:ext cx="534377" cy="259045"/>
    <xdr:sp macro="" textlink="">
      <xdr:nvSpPr>
        <xdr:cNvPr id="466" name="テキスト ボックス 465"/>
        <xdr:cNvSpPr txBox="1"/>
      </xdr:nvSpPr>
      <xdr:spPr>
        <a:xfrm>
          <a:off x="9372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16937</xdr:rowOff>
    </xdr:from>
    <xdr:to>
      <xdr:col>12</xdr:col>
      <xdr:colOff>511175</xdr:colOff>
      <xdr:row>98</xdr:row>
      <xdr:rowOff>29707</xdr:rowOff>
    </xdr:to>
    <xdr:cxnSp macro="">
      <xdr:nvCxnSpPr>
        <xdr:cNvPr id="467" name="直線コネクタ 466"/>
        <xdr:cNvCxnSpPr/>
      </xdr:nvCxnSpPr>
      <xdr:spPr>
        <a:xfrm>
          <a:off x="7861300" y="16819037"/>
          <a:ext cx="889000" cy="1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16937</xdr:rowOff>
    </xdr:from>
    <xdr:to>
      <xdr:col>11</xdr:col>
      <xdr:colOff>307975</xdr:colOff>
      <xdr:row>98</xdr:row>
      <xdr:rowOff>18346</xdr:rowOff>
    </xdr:to>
    <xdr:cxnSp macro="">
      <xdr:nvCxnSpPr>
        <xdr:cNvPr id="470" name="直線コネクタ 469"/>
        <xdr:cNvCxnSpPr/>
      </xdr:nvCxnSpPr>
      <xdr:spPr>
        <a:xfrm flipV="1">
          <a:off x="6972300" y="16819037"/>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125530</xdr:rowOff>
    </xdr:from>
    <xdr:to>
      <xdr:col>15</xdr:col>
      <xdr:colOff>231775</xdr:colOff>
      <xdr:row>98</xdr:row>
      <xdr:rowOff>55680</xdr:rowOff>
    </xdr:to>
    <xdr:sp macro="" textlink="">
      <xdr:nvSpPr>
        <xdr:cNvPr id="480" name="円/楕円 479"/>
        <xdr:cNvSpPr/>
      </xdr:nvSpPr>
      <xdr:spPr>
        <a:xfrm>
          <a:off x="10426700" y="167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40457</xdr:rowOff>
    </xdr:from>
    <xdr:ext cx="534377" cy="259045"/>
    <xdr:sp macro="" textlink="">
      <xdr:nvSpPr>
        <xdr:cNvPr id="481" name="土木費該当値テキスト"/>
        <xdr:cNvSpPr txBox="1"/>
      </xdr:nvSpPr>
      <xdr:spPr>
        <a:xfrm>
          <a:off x="10528300" y="1667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29,488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138506</xdr:rowOff>
    </xdr:from>
    <xdr:to>
      <xdr:col>14</xdr:col>
      <xdr:colOff>79375</xdr:colOff>
      <xdr:row>98</xdr:row>
      <xdr:rowOff>68656</xdr:rowOff>
    </xdr:to>
    <xdr:sp macro="" textlink="">
      <xdr:nvSpPr>
        <xdr:cNvPr id="482" name="円/楕円 481"/>
        <xdr:cNvSpPr/>
      </xdr:nvSpPr>
      <xdr:spPr>
        <a:xfrm>
          <a:off x="9588500" y="167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59783</xdr:rowOff>
    </xdr:from>
    <xdr:ext cx="534377" cy="259045"/>
    <xdr:sp macro="" textlink="">
      <xdr:nvSpPr>
        <xdr:cNvPr id="483" name="テキスト ボックス 482"/>
        <xdr:cNvSpPr txBox="1"/>
      </xdr:nvSpPr>
      <xdr:spPr>
        <a:xfrm>
          <a:off x="9372111" y="1686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150357</xdr:rowOff>
    </xdr:from>
    <xdr:to>
      <xdr:col>12</xdr:col>
      <xdr:colOff>561975</xdr:colOff>
      <xdr:row>98</xdr:row>
      <xdr:rowOff>80507</xdr:rowOff>
    </xdr:to>
    <xdr:sp macro="" textlink="">
      <xdr:nvSpPr>
        <xdr:cNvPr id="484" name="円/楕円 483"/>
        <xdr:cNvSpPr/>
      </xdr:nvSpPr>
      <xdr:spPr>
        <a:xfrm>
          <a:off x="8699500" y="1678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71634</xdr:rowOff>
    </xdr:from>
    <xdr:ext cx="534377" cy="259045"/>
    <xdr:sp macro="" textlink="">
      <xdr:nvSpPr>
        <xdr:cNvPr id="485" name="テキスト ボックス 484"/>
        <xdr:cNvSpPr txBox="1"/>
      </xdr:nvSpPr>
      <xdr:spPr>
        <a:xfrm>
          <a:off x="8483111" y="1687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137587</xdr:rowOff>
    </xdr:from>
    <xdr:to>
      <xdr:col>11</xdr:col>
      <xdr:colOff>358775</xdr:colOff>
      <xdr:row>98</xdr:row>
      <xdr:rowOff>67737</xdr:rowOff>
    </xdr:to>
    <xdr:sp macro="" textlink="">
      <xdr:nvSpPr>
        <xdr:cNvPr id="486" name="円/楕円 485"/>
        <xdr:cNvSpPr/>
      </xdr:nvSpPr>
      <xdr:spPr>
        <a:xfrm>
          <a:off x="7810500" y="167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58864</xdr:rowOff>
    </xdr:from>
    <xdr:ext cx="534377" cy="259045"/>
    <xdr:sp macro="" textlink="">
      <xdr:nvSpPr>
        <xdr:cNvPr id="487" name="テキスト ボックス 486"/>
        <xdr:cNvSpPr txBox="1"/>
      </xdr:nvSpPr>
      <xdr:spPr>
        <a:xfrm>
          <a:off x="7594111" y="168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138996</xdr:rowOff>
    </xdr:from>
    <xdr:to>
      <xdr:col>10</xdr:col>
      <xdr:colOff>155575</xdr:colOff>
      <xdr:row>98</xdr:row>
      <xdr:rowOff>69146</xdr:rowOff>
    </xdr:to>
    <xdr:sp macro="" textlink="">
      <xdr:nvSpPr>
        <xdr:cNvPr id="488" name="円/楕円 487"/>
        <xdr:cNvSpPr/>
      </xdr:nvSpPr>
      <xdr:spPr>
        <a:xfrm>
          <a:off x="6921500" y="167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60273</xdr:rowOff>
    </xdr:from>
    <xdr:ext cx="534377" cy="259045"/>
    <xdr:sp macro="" textlink="">
      <xdr:nvSpPr>
        <xdr:cNvPr id="489" name="テキスト ボックス 488"/>
        <xdr:cNvSpPr txBox="1"/>
      </xdr:nvSpPr>
      <xdr:spPr>
        <a:xfrm>
          <a:off x="6705111" y="1686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84703</xdr:rowOff>
    </xdr:from>
    <xdr:to>
      <xdr:col>23</xdr:col>
      <xdr:colOff>517525</xdr:colOff>
      <xdr:row>38</xdr:row>
      <xdr:rowOff>37706</xdr:rowOff>
    </xdr:to>
    <xdr:cxnSp macro="">
      <xdr:nvCxnSpPr>
        <xdr:cNvPr id="519" name="直線コネクタ 518"/>
        <xdr:cNvCxnSpPr/>
      </xdr:nvCxnSpPr>
      <xdr:spPr>
        <a:xfrm flipV="1">
          <a:off x="15481300" y="6428353"/>
          <a:ext cx="838200" cy="12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37706</xdr:rowOff>
    </xdr:from>
    <xdr:to>
      <xdr:col>22</xdr:col>
      <xdr:colOff>365125</xdr:colOff>
      <xdr:row>38</xdr:row>
      <xdr:rowOff>143776</xdr:rowOff>
    </xdr:to>
    <xdr:cxnSp macro="">
      <xdr:nvCxnSpPr>
        <xdr:cNvPr id="522" name="直線コネクタ 521"/>
        <xdr:cNvCxnSpPr/>
      </xdr:nvCxnSpPr>
      <xdr:spPr>
        <a:xfrm flipV="1">
          <a:off x="14592300" y="6552806"/>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21651</xdr:rowOff>
    </xdr:from>
    <xdr:ext cx="534377" cy="259045"/>
    <xdr:sp macro="" textlink="">
      <xdr:nvSpPr>
        <xdr:cNvPr id="524" name="テキスト ボックス 523"/>
        <xdr:cNvSpPr txBox="1"/>
      </xdr:nvSpPr>
      <xdr:spPr>
        <a:xfrm>
          <a:off x="1521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118249</xdr:rowOff>
    </xdr:from>
    <xdr:to>
      <xdr:col>21</xdr:col>
      <xdr:colOff>161925</xdr:colOff>
      <xdr:row>38</xdr:row>
      <xdr:rowOff>143776</xdr:rowOff>
    </xdr:to>
    <xdr:cxnSp macro="">
      <xdr:nvCxnSpPr>
        <xdr:cNvPr id="525" name="直線コネクタ 524"/>
        <xdr:cNvCxnSpPr/>
      </xdr:nvCxnSpPr>
      <xdr:spPr>
        <a:xfrm>
          <a:off x="13703300" y="6633349"/>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7" name="テキスト ボックス 526"/>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118249</xdr:rowOff>
    </xdr:from>
    <xdr:to>
      <xdr:col>19</xdr:col>
      <xdr:colOff>644525</xdr:colOff>
      <xdr:row>38</xdr:row>
      <xdr:rowOff>121165</xdr:rowOff>
    </xdr:to>
    <xdr:cxnSp macro="">
      <xdr:nvCxnSpPr>
        <xdr:cNvPr id="528" name="直線コネクタ 527"/>
        <xdr:cNvCxnSpPr/>
      </xdr:nvCxnSpPr>
      <xdr:spPr>
        <a:xfrm flipV="1">
          <a:off x="12814300" y="6633349"/>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2" name="テキスト ボックス 531"/>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33903</xdr:rowOff>
    </xdr:from>
    <xdr:to>
      <xdr:col>23</xdr:col>
      <xdr:colOff>568325</xdr:colOff>
      <xdr:row>37</xdr:row>
      <xdr:rowOff>135503</xdr:rowOff>
    </xdr:to>
    <xdr:sp macro="" textlink="">
      <xdr:nvSpPr>
        <xdr:cNvPr id="538" name="円/楕円 537"/>
        <xdr:cNvSpPr/>
      </xdr:nvSpPr>
      <xdr:spPr>
        <a:xfrm>
          <a:off x="16268700" y="637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12330</xdr:rowOff>
    </xdr:from>
    <xdr:ext cx="534377" cy="259045"/>
    <xdr:sp macro="" textlink="">
      <xdr:nvSpPr>
        <xdr:cNvPr id="539" name="消防費該当値テキスト"/>
        <xdr:cNvSpPr txBox="1"/>
      </xdr:nvSpPr>
      <xdr:spPr>
        <a:xfrm>
          <a:off x="16370300" y="63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35,887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158356</xdr:rowOff>
    </xdr:from>
    <xdr:to>
      <xdr:col>22</xdr:col>
      <xdr:colOff>415925</xdr:colOff>
      <xdr:row>38</xdr:row>
      <xdr:rowOff>88506</xdr:rowOff>
    </xdr:to>
    <xdr:sp macro="" textlink="">
      <xdr:nvSpPr>
        <xdr:cNvPr id="540" name="円/楕円 539"/>
        <xdr:cNvSpPr/>
      </xdr:nvSpPr>
      <xdr:spPr>
        <a:xfrm>
          <a:off x="15430500" y="650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79633</xdr:rowOff>
    </xdr:from>
    <xdr:ext cx="534377" cy="259045"/>
    <xdr:sp macro="" textlink="">
      <xdr:nvSpPr>
        <xdr:cNvPr id="541" name="テキスト ボックス 540"/>
        <xdr:cNvSpPr txBox="1"/>
      </xdr:nvSpPr>
      <xdr:spPr>
        <a:xfrm>
          <a:off x="15214111" y="659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92976</xdr:rowOff>
    </xdr:from>
    <xdr:to>
      <xdr:col>21</xdr:col>
      <xdr:colOff>212725</xdr:colOff>
      <xdr:row>39</xdr:row>
      <xdr:rowOff>23126</xdr:rowOff>
    </xdr:to>
    <xdr:sp macro="" textlink="">
      <xdr:nvSpPr>
        <xdr:cNvPr id="542" name="円/楕円 541"/>
        <xdr:cNvSpPr/>
      </xdr:nvSpPr>
      <xdr:spPr>
        <a:xfrm>
          <a:off x="14541500" y="660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14253</xdr:rowOff>
    </xdr:from>
    <xdr:ext cx="534377" cy="259045"/>
    <xdr:sp macro="" textlink="">
      <xdr:nvSpPr>
        <xdr:cNvPr id="543" name="テキスト ボックス 542"/>
        <xdr:cNvSpPr txBox="1"/>
      </xdr:nvSpPr>
      <xdr:spPr>
        <a:xfrm>
          <a:off x="14325111" y="670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67449</xdr:rowOff>
    </xdr:from>
    <xdr:to>
      <xdr:col>20</xdr:col>
      <xdr:colOff>9525</xdr:colOff>
      <xdr:row>38</xdr:row>
      <xdr:rowOff>169049</xdr:rowOff>
    </xdr:to>
    <xdr:sp macro="" textlink="">
      <xdr:nvSpPr>
        <xdr:cNvPr id="544" name="円/楕円 543"/>
        <xdr:cNvSpPr/>
      </xdr:nvSpPr>
      <xdr:spPr>
        <a:xfrm>
          <a:off x="13652500" y="658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160176</xdr:rowOff>
    </xdr:from>
    <xdr:ext cx="534377" cy="259045"/>
    <xdr:sp macro="" textlink="">
      <xdr:nvSpPr>
        <xdr:cNvPr id="545" name="テキスト ボックス 544"/>
        <xdr:cNvSpPr txBox="1"/>
      </xdr:nvSpPr>
      <xdr:spPr>
        <a:xfrm>
          <a:off x="13436111" y="667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70365</xdr:rowOff>
    </xdr:from>
    <xdr:to>
      <xdr:col>18</xdr:col>
      <xdr:colOff>492125</xdr:colOff>
      <xdr:row>39</xdr:row>
      <xdr:rowOff>515</xdr:rowOff>
    </xdr:to>
    <xdr:sp macro="" textlink="">
      <xdr:nvSpPr>
        <xdr:cNvPr id="546" name="円/楕円 545"/>
        <xdr:cNvSpPr/>
      </xdr:nvSpPr>
      <xdr:spPr>
        <a:xfrm>
          <a:off x="12763500" y="658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163092</xdr:rowOff>
    </xdr:from>
    <xdr:ext cx="534377" cy="259045"/>
    <xdr:sp macro="" textlink="">
      <xdr:nvSpPr>
        <xdr:cNvPr id="547" name="テキスト ボックス 546"/>
        <xdr:cNvSpPr txBox="1"/>
      </xdr:nvSpPr>
      <xdr:spPr>
        <a:xfrm>
          <a:off x="12547111" y="667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64479</xdr:rowOff>
    </xdr:from>
    <xdr:to>
      <xdr:col>23</xdr:col>
      <xdr:colOff>517525</xdr:colOff>
      <xdr:row>58</xdr:row>
      <xdr:rowOff>70011</xdr:rowOff>
    </xdr:to>
    <xdr:cxnSp macro="">
      <xdr:nvCxnSpPr>
        <xdr:cNvPr id="576" name="直線コネクタ 575"/>
        <xdr:cNvCxnSpPr/>
      </xdr:nvCxnSpPr>
      <xdr:spPr>
        <a:xfrm flipV="1">
          <a:off x="15481300" y="10008579"/>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70011</xdr:rowOff>
    </xdr:from>
    <xdr:to>
      <xdr:col>22</xdr:col>
      <xdr:colOff>365125</xdr:colOff>
      <xdr:row>58</xdr:row>
      <xdr:rowOff>82755</xdr:rowOff>
    </xdr:to>
    <xdr:cxnSp macro="">
      <xdr:nvCxnSpPr>
        <xdr:cNvPr id="579" name="直線コネクタ 578"/>
        <xdr:cNvCxnSpPr/>
      </xdr:nvCxnSpPr>
      <xdr:spPr>
        <a:xfrm flipV="1">
          <a:off x="14592300" y="10014111"/>
          <a:ext cx="8890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1" name="テキスト ボックス 580"/>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41478</xdr:rowOff>
    </xdr:from>
    <xdr:to>
      <xdr:col>21</xdr:col>
      <xdr:colOff>161925</xdr:colOff>
      <xdr:row>58</xdr:row>
      <xdr:rowOff>82755</xdr:rowOff>
    </xdr:to>
    <xdr:cxnSp macro="">
      <xdr:nvCxnSpPr>
        <xdr:cNvPr id="582" name="直線コネクタ 581"/>
        <xdr:cNvCxnSpPr/>
      </xdr:nvCxnSpPr>
      <xdr:spPr>
        <a:xfrm>
          <a:off x="13703300" y="9985578"/>
          <a:ext cx="889000" cy="4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4" name="テキスト ボックス 583"/>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41478</xdr:rowOff>
    </xdr:from>
    <xdr:to>
      <xdr:col>19</xdr:col>
      <xdr:colOff>644525</xdr:colOff>
      <xdr:row>58</xdr:row>
      <xdr:rowOff>54409</xdr:rowOff>
    </xdr:to>
    <xdr:cxnSp macro="">
      <xdr:nvCxnSpPr>
        <xdr:cNvPr id="585" name="直線コネクタ 584"/>
        <xdr:cNvCxnSpPr/>
      </xdr:nvCxnSpPr>
      <xdr:spPr>
        <a:xfrm flipV="1">
          <a:off x="12814300" y="9985578"/>
          <a:ext cx="8890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7" name="テキスト ボックス 586"/>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13679</xdr:rowOff>
    </xdr:from>
    <xdr:to>
      <xdr:col>23</xdr:col>
      <xdr:colOff>568325</xdr:colOff>
      <xdr:row>58</xdr:row>
      <xdr:rowOff>115279</xdr:rowOff>
    </xdr:to>
    <xdr:sp macro="" textlink="">
      <xdr:nvSpPr>
        <xdr:cNvPr id="595" name="円/楕円 594"/>
        <xdr:cNvSpPr/>
      </xdr:nvSpPr>
      <xdr:spPr>
        <a:xfrm>
          <a:off x="16268700" y="99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100056</xdr:rowOff>
    </xdr:from>
    <xdr:ext cx="534377" cy="259045"/>
    <xdr:sp macro="" textlink="">
      <xdr:nvSpPr>
        <xdr:cNvPr id="596" name="教育費該当値テキスト"/>
        <xdr:cNvSpPr txBox="1"/>
      </xdr:nvSpPr>
      <xdr:spPr>
        <a:xfrm>
          <a:off x="16370300" y="987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39,743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19211</xdr:rowOff>
    </xdr:from>
    <xdr:to>
      <xdr:col>22</xdr:col>
      <xdr:colOff>415925</xdr:colOff>
      <xdr:row>58</xdr:row>
      <xdr:rowOff>120811</xdr:rowOff>
    </xdr:to>
    <xdr:sp macro="" textlink="">
      <xdr:nvSpPr>
        <xdr:cNvPr id="597" name="円/楕円 596"/>
        <xdr:cNvSpPr/>
      </xdr:nvSpPr>
      <xdr:spPr>
        <a:xfrm>
          <a:off x="15430500" y="99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111938</xdr:rowOff>
    </xdr:from>
    <xdr:ext cx="534377" cy="259045"/>
    <xdr:sp macro="" textlink="">
      <xdr:nvSpPr>
        <xdr:cNvPr id="598" name="テキスト ボックス 597"/>
        <xdr:cNvSpPr txBox="1"/>
      </xdr:nvSpPr>
      <xdr:spPr>
        <a:xfrm>
          <a:off x="15214111" y="1005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31955</xdr:rowOff>
    </xdr:from>
    <xdr:to>
      <xdr:col>21</xdr:col>
      <xdr:colOff>212725</xdr:colOff>
      <xdr:row>58</xdr:row>
      <xdr:rowOff>133555</xdr:rowOff>
    </xdr:to>
    <xdr:sp macro="" textlink="">
      <xdr:nvSpPr>
        <xdr:cNvPr id="599" name="円/楕円 598"/>
        <xdr:cNvSpPr/>
      </xdr:nvSpPr>
      <xdr:spPr>
        <a:xfrm>
          <a:off x="14541500" y="99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124682</xdr:rowOff>
    </xdr:from>
    <xdr:ext cx="534377" cy="259045"/>
    <xdr:sp macro="" textlink="">
      <xdr:nvSpPr>
        <xdr:cNvPr id="600" name="テキスト ボックス 599"/>
        <xdr:cNvSpPr txBox="1"/>
      </xdr:nvSpPr>
      <xdr:spPr>
        <a:xfrm>
          <a:off x="14325111" y="100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162128</xdr:rowOff>
    </xdr:from>
    <xdr:to>
      <xdr:col>20</xdr:col>
      <xdr:colOff>9525</xdr:colOff>
      <xdr:row>58</xdr:row>
      <xdr:rowOff>92278</xdr:rowOff>
    </xdr:to>
    <xdr:sp macro="" textlink="">
      <xdr:nvSpPr>
        <xdr:cNvPr id="601" name="円/楕円 600"/>
        <xdr:cNvSpPr/>
      </xdr:nvSpPr>
      <xdr:spPr>
        <a:xfrm>
          <a:off x="13652500" y="99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83405</xdr:rowOff>
    </xdr:from>
    <xdr:ext cx="534377" cy="259045"/>
    <xdr:sp macro="" textlink="">
      <xdr:nvSpPr>
        <xdr:cNvPr id="602" name="テキスト ボックス 601"/>
        <xdr:cNvSpPr txBox="1"/>
      </xdr:nvSpPr>
      <xdr:spPr>
        <a:xfrm>
          <a:off x="13436111" y="1002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3609</xdr:rowOff>
    </xdr:from>
    <xdr:to>
      <xdr:col>18</xdr:col>
      <xdr:colOff>492125</xdr:colOff>
      <xdr:row>58</xdr:row>
      <xdr:rowOff>105209</xdr:rowOff>
    </xdr:to>
    <xdr:sp macro="" textlink="">
      <xdr:nvSpPr>
        <xdr:cNvPr id="603" name="円/楕円 602"/>
        <xdr:cNvSpPr/>
      </xdr:nvSpPr>
      <xdr:spPr>
        <a:xfrm>
          <a:off x="12763500" y="994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96336</xdr:rowOff>
    </xdr:from>
    <xdr:ext cx="534377" cy="259045"/>
    <xdr:sp macro="" textlink="">
      <xdr:nvSpPr>
        <xdr:cNvPr id="604" name="テキスト ボックス 603"/>
        <xdr:cNvSpPr txBox="1"/>
      </xdr:nvSpPr>
      <xdr:spPr>
        <a:xfrm>
          <a:off x="12547111" y="1004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42918</xdr:rowOff>
    </xdr:from>
    <xdr:to>
      <xdr:col>23</xdr:col>
      <xdr:colOff>517525</xdr:colOff>
      <xdr:row>79</xdr:row>
      <xdr:rowOff>44450</xdr:rowOff>
    </xdr:to>
    <xdr:cxnSp macro="">
      <xdr:nvCxnSpPr>
        <xdr:cNvPr id="633" name="直線コネクタ 632"/>
        <xdr:cNvCxnSpPr/>
      </xdr:nvCxnSpPr>
      <xdr:spPr>
        <a:xfrm>
          <a:off x="15481300" y="13587468"/>
          <a:ext cx="8382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42873</xdr:rowOff>
    </xdr:from>
    <xdr:to>
      <xdr:col>22</xdr:col>
      <xdr:colOff>365125</xdr:colOff>
      <xdr:row>79</xdr:row>
      <xdr:rowOff>42918</xdr:rowOff>
    </xdr:to>
    <xdr:cxnSp macro="">
      <xdr:nvCxnSpPr>
        <xdr:cNvPr id="636" name="直線コネクタ 635"/>
        <xdr:cNvCxnSpPr/>
      </xdr:nvCxnSpPr>
      <xdr:spPr>
        <a:xfrm>
          <a:off x="14592300" y="13587423"/>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42873</xdr:rowOff>
    </xdr:from>
    <xdr:to>
      <xdr:col>21</xdr:col>
      <xdr:colOff>161925</xdr:colOff>
      <xdr:row>79</xdr:row>
      <xdr:rowOff>44450</xdr:rowOff>
    </xdr:to>
    <xdr:cxnSp macro="">
      <xdr:nvCxnSpPr>
        <xdr:cNvPr id="639" name="直線コネクタ 638"/>
        <xdr:cNvCxnSpPr/>
      </xdr:nvCxnSpPr>
      <xdr:spPr>
        <a:xfrm flipV="1">
          <a:off x="13703300" y="13587423"/>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163568</xdr:rowOff>
    </xdr:from>
    <xdr:to>
      <xdr:col>22</xdr:col>
      <xdr:colOff>415925</xdr:colOff>
      <xdr:row>79</xdr:row>
      <xdr:rowOff>93718</xdr:rowOff>
    </xdr:to>
    <xdr:sp macro="" textlink="">
      <xdr:nvSpPr>
        <xdr:cNvPr id="654" name="円/楕円 653"/>
        <xdr:cNvSpPr/>
      </xdr:nvSpPr>
      <xdr:spPr>
        <a:xfrm>
          <a:off x="15430500" y="1353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84845</xdr:rowOff>
    </xdr:from>
    <xdr:ext cx="378565" cy="259045"/>
    <xdr:sp macro="" textlink="">
      <xdr:nvSpPr>
        <xdr:cNvPr id="655" name="テキスト ボックス 654"/>
        <xdr:cNvSpPr txBox="1"/>
      </xdr:nvSpPr>
      <xdr:spPr>
        <a:xfrm>
          <a:off x="15292017" y="13629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163523</xdr:rowOff>
    </xdr:from>
    <xdr:to>
      <xdr:col>21</xdr:col>
      <xdr:colOff>212725</xdr:colOff>
      <xdr:row>79</xdr:row>
      <xdr:rowOff>93673</xdr:rowOff>
    </xdr:to>
    <xdr:sp macro="" textlink="">
      <xdr:nvSpPr>
        <xdr:cNvPr id="656" name="円/楕円 655"/>
        <xdr:cNvSpPr/>
      </xdr:nvSpPr>
      <xdr:spPr>
        <a:xfrm>
          <a:off x="14541500" y="1353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84800</xdr:rowOff>
    </xdr:from>
    <xdr:ext cx="378565" cy="259045"/>
    <xdr:sp macro="" textlink="">
      <xdr:nvSpPr>
        <xdr:cNvPr id="657" name="テキスト ボックス 656"/>
        <xdr:cNvSpPr txBox="1"/>
      </xdr:nvSpPr>
      <xdr:spPr>
        <a:xfrm>
          <a:off x="14403017" y="13629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150971</xdr:rowOff>
    </xdr:from>
    <xdr:to>
      <xdr:col>23</xdr:col>
      <xdr:colOff>517525</xdr:colOff>
      <xdr:row>96</xdr:row>
      <xdr:rowOff>167458</xdr:rowOff>
    </xdr:to>
    <xdr:cxnSp macro="">
      <xdr:nvCxnSpPr>
        <xdr:cNvPr id="686" name="直線コネクタ 685"/>
        <xdr:cNvCxnSpPr/>
      </xdr:nvCxnSpPr>
      <xdr:spPr>
        <a:xfrm>
          <a:off x="15481300" y="16610171"/>
          <a:ext cx="838200" cy="1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118824</xdr:rowOff>
    </xdr:from>
    <xdr:to>
      <xdr:col>22</xdr:col>
      <xdr:colOff>365125</xdr:colOff>
      <xdr:row>96</xdr:row>
      <xdr:rowOff>150971</xdr:rowOff>
    </xdr:to>
    <xdr:cxnSp macro="">
      <xdr:nvCxnSpPr>
        <xdr:cNvPr id="689" name="直線コネクタ 688"/>
        <xdr:cNvCxnSpPr/>
      </xdr:nvCxnSpPr>
      <xdr:spPr>
        <a:xfrm>
          <a:off x="14592300" y="16578024"/>
          <a:ext cx="889000" cy="3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118824</xdr:rowOff>
    </xdr:from>
    <xdr:to>
      <xdr:col>21</xdr:col>
      <xdr:colOff>161925</xdr:colOff>
      <xdr:row>96</xdr:row>
      <xdr:rowOff>132556</xdr:rowOff>
    </xdr:to>
    <xdr:cxnSp macro="">
      <xdr:nvCxnSpPr>
        <xdr:cNvPr id="692" name="直線コネクタ 691"/>
        <xdr:cNvCxnSpPr/>
      </xdr:nvCxnSpPr>
      <xdr:spPr>
        <a:xfrm flipV="1">
          <a:off x="13703300" y="16578024"/>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132556</xdr:rowOff>
    </xdr:from>
    <xdr:to>
      <xdr:col>19</xdr:col>
      <xdr:colOff>644525</xdr:colOff>
      <xdr:row>96</xdr:row>
      <xdr:rowOff>137968</xdr:rowOff>
    </xdr:to>
    <xdr:cxnSp macro="">
      <xdr:nvCxnSpPr>
        <xdr:cNvPr id="695" name="直線コネクタ 694"/>
        <xdr:cNvCxnSpPr/>
      </xdr:nvCxnSpPr>
      <xdr:spPr>
        <a:xfrm flipV="1">
          <a:off x="12814300" y="16591756"/>
          <a:ext cx="8890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9" name="テキスト ボックス 698"/>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116658</xdr:rowOff>
    </xdr:from>
    <xdr:to>
      <xdr:col>23</xdr:col>
      <xdr:colOff>568325</xdr:colOff>
      <xdr:row>97</xdr:row>
      <xdr:rowOff>46808</xdr:rowOff>
    </xdr:to>
    <xdr:sp macro="" textlink="">
      <xdr:nvSpPr>
        <xdr:cNvPr id="705" name="円/楕円 704"/>
        <xdr:cNvSpPr/>
      </xdr:nvSpPr>
      <xdr:spPr>
        <a:xfrm>
          <a:off x="16268700" y="165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31585</xdr:rowOff>
    </xdr:from>
    <xdr:ext cx="534377" cy="259045"/>
    <xdr:sp macro="" textlink="">
      <xdr:nvSpPr>
        <xdr:cNvPr id="706" name="公債費該当値テキスト"/>
        <xdr:cNvSpPr txBox="1"/>
      </xdr:nvSpPr>
      <xdr:spPr>
        <a:xfrm>
          <a:off x="16370300" y="1649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35,143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100171</xdr:rowOff>
    </xdr:from>
    <xdr:to>
      <xdr:col>22</xdr:col>
      <xdr:colOff>415925</xdr:colOff>
      <xdr:row>97</xdr:row>
      <xdr:rowOff>30321</xdr:rowOff>
    </xdr:to>
    <xdr:sp macro="" textlink="">
      <xdr:nvSpPr>
        <xdr:cNvPr id="707" name="円/楕円 706"/>
        <xdr:cNvSpPr/>
      </xdr:nvSpPr>
      <xdr:spPr>
        <a:xfrm>
          <a:off x="15430500" y="165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21448</xdr:rowOff>
    </xdr:from>
    <xdr:ext cx="534377" cy="259045"/>
    <xdr:sp macro="" textlink="">
      <xdr:nvSpPr>
        <xdr:cNvPr id="708" name="テキスト ボックス 707"/>
        <xdr:cNvSpPr txBox="1"/>
      </xdr:nvSpPr>
      <xdr:spPr>
        <a:xfrm>
          <a:off x="15214111" y="1665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68024</xdr:rowOff>
    </xdr:from>
    <xdr:to>
      <xdr:col>21</xdr:col>
      <xdr:colOff>212725</xdr:colOff>
      <xdr:row>96</xdr:row>
      <xdr:rowOff>169624</xdr:rowOff>
    </xdr:to>
    <xdr:sp macro="" textlink="">
      <xdr:nvSpPr>
        <xdr:cNvPr id="709" name="円/楕円 708"/>
        <xdr:cNvSpPr/>
      </xdr:nvSpPr>
      <xdr:spPr>
        <a:xfrm>
          <a:off x="14541500" y="165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160751</xdr:rowOff>
    </xdr:from>
    <xdr:ext cx="534377" cy="259045"/>
    <xdr:sp macro="" textlink="">
      <xdr:nvSpPr>
        <xdr:cNvPr id="710" name="テキスト ボックス 709"/>
        <xdr:cNvSpPr txBox="1"/>
      </xdr:nvSpPr>
      <xdr:spPr>
        <a:xfrm>
          <a:off x="14325111" y="1661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81756</xdr:rowOff>
    </xdr:from>
    <xdr:to>
      <xdr:col>20</xdr:col>
      <xdr:colOff>9525</xdr:colOff>
      <xdr:row>97</xdr:row>
      <xdr:rowOff>11906</xdr:rowOff>
    </xdr:to>
    <xdr:sp macro="" textlink="">
      <xdr:nvSpPr>
        <xdr:cNvPr id="711" name="円/楕円 710"/>
        <xdr:cNvSpPr/>
      </xdr:nvSpPr>
      <xdr:spPr>
        <a:xfrm>
          <a:off x="13652500" y="165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3033</xdr:rowOff>
    </xdr:from>
    <xdr:ext cx="534377" cy="259045"/>
    <xdr:sp macro="" textlink="">
      <xdr:nvSpPr>
        <xdr:cNvPr id="712" name="テキスト ボックス 711"/>
        <xdr:cNvSpPr txBox="1"/>
      </xdr:nvSpPr>
      <xdr:spPr>
        <a:xfrm>
          <a:off x="13436111" y="1663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87168</xdr:rowOff>
    </xdr:from>
    <xdr:to>
      <xdr:col>18</xdr:col>
      <xdr:colOff>492125</xdr:colOff>
      <xdr:row>97</xdr:row>
      <xdr:rowOff>17318</xdr:rowOff>
    </xdr:to>
    <xdr:sp macro="" textlink="">
      <xdr:nvSpPr>
        <xdr:cNvPr id="713" name="円/楕円 712"/>
        <xdr:cNvSpPr/>
      </xdr:nvSpPr>
      <xdr:spPr>
        <a:xfrm>
          <a:off x="12763500" y="165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8445</xdr:rowOff>
    </xdr:from>
    <xdr:ext cx="534377" cy="259045"/>
    <xdr:sp macro="" textlink="">
      <xdr:nvSpPr>
        <xdr:cNvPr id="714" name="テキスト ボックス 713"/>
        <xdr:cNvSpPr txBox="1"/>
      </xdr:nvSpPr>
      <xdr:spPr>
        <a:xfrm>
          <a:off x="12547111" y="1663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ea"/>
              <a:ea typeface="+mn-ea"/>
              <a:cs typeface="+mn-cs"/>
            </a:rPr>
            <a:t>　議会費以外の</a:t>
          </a:r>
          <a:r>
            <a:rPr kumimoji="1" lang="ja-JP" altLang="ja-JP" sz="1300">
              <a:solidFill>
                <a:schemeClr val="dk1"/>
              </a:solidFill>
              <a:effectLst/>
              <a:latin typeface="+mn-ea"/>
              <a:ea typeface="+mn-ea"/>
              <a:cs typeface="+mn-cs"/>
            </a:rPr>
            <a:t>費目について</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類似団体平均を下回っている。特に土木費については住民一人当たり</a:t>
          </a:r>
          <a:r>
            <a:rPr kumimoji="1" lang="en-US" altLang="ja-JP" sz="1300">
              <a:solidFill>
                <a:schemeClr val="dk1"/>
              </a:solidFill>
              <a:effectLst/>
              <a:latin typeface="+mn-ea"/>
              <a:ea typeface="+mn-ea"/>
              <a:cs typeface="+mn-cs"/>
            </a:rPr>
            <a:t>29,488</a:t>
          </a:r>
          <a:r>
            <a:rPr kumimoji="1" lang="ja-JP" altLang="ja-JP" sz="1300">
              <a:solidFill>
                <a:schemeClr val="dk1"/>
              </a:solidFill>
              <a:effectLst/>
              <a:latin typeface="+mn-ea"/>
              <a:ea typeface="+mn-ea"/>
              <a:cs typeface="+mn-cs"/>
            </a:rPr>
            <a:t>円となっており、類似団体平均を大幅に下回っている。これは新規の公共事業については控えている状況であることが要因となっている。しかし、今後公共施設等総合管理計画に基づき施設等の更新が増加していくと考えられる。</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また、総務費及び農林水産</a:t>
          </a:r>
          <a:r>
            <a:rPr kumimoji="1" lang="ja-JP" altLang="en-US" sz="1300">
              <a:solidFill>
                <a:schemeClr val="dk1"/>
              </a:solidFill>
              <a:effectLst/>
              <a:latin typeface="+mn-ea"/>
              <a:ea typeface="+mn-ea"/>
              <a:cs typeface="+mn-cs"/>
            </a:rPr>
            <a:t>業</a:t>
          </a:r>
          <a:r>
            <a:rPr kumimoji="1" lang="ja-JP" altLang="ja-JP" sz="1300">
              <a:solidFill>
                <a:schemeClr val="dk1"/>
              </a:solidFill>
              <a:effectLst/>
              <a:latin typeface="+mn-ea"/>
              <a:ea typeface="+mn-ea"/>
              <a:cs typeface="+mn-cs"/>
            </a:rPr>
            <a:t>費</a:t>
          </a:r>
          <a:r>
            <a:rPr kumimoji="1" lang="ja-JP" altLang="en-US" sz="1300">
              <a:solidFill>
                <a:schemeClr val="dk1"/>
              </a:solidFill>
              <a:effectLst/>
              <a:latin typeface="+mn-ea"/>
              <a:ea typeface="+mn-ea"/>
              <a:cs typeface="+mn-cs"/>
            </a:rPr>
            <a:t>に</a:t>
          </a:r>
          <a:r>
            <a:rPr kumimoji="1" lang="ja-JP" altLang="ja-JP" sz="1300">
              <a:solidFill>
                <a:schemeClr val="dk1"/>
              </a:solidFill>
              <a:effectLst/>
              <a:latin typeface="+mn-ea"/>
              <a:ea typeface="+mn-ea"/>
              <a:cs typeface="+mn-cs"/>
            </a:rPr>
            <a:t>ついて類似団体平均を大幅に下回っている</a:t>
          </a:r>
          <a:r>
            <a:rPr kumimoji="1" lang="ja-JP" altLang="en-US" sz="1300">
              <a:solidFill>
                <a:schemeClr val="dk1"/>
              </a:solidFill>
              <a:effectLst/>
              <a:latin typeface="+mn-ea"/>
              <a:ea typeface="+mn-ea"/>
              <a:cs typeface="+mn-cs"/>
            </a:rPr>
            <a:t>。内容としては総務費では庁舎の宿直業務をはじめ町有地の草刈りなど</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ea"/>
              <a:ea typeface="+mn-ea"/>
              <a:cs typeface="+mn-cs"/>
            </a:rPr>
            <a:t>で委託をしているような業務を直営で行っているため、物件費が</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に比べ</a:t>
          </a:r>
          <a:r>
            <a:rPr kumimoji="1" lang="ja-JP" altLang="en-US" sz="1300">
              <a:solidFill>
                <a:schemeClr val="dk1"/>
              </a:solidFill>
              <a:effectLst/>
              <a:latin typeface="+mn-ea"/>
              <a:ea typeface="+mn-ea"/>
              <a:cs typeface="+mn-cs"/>
            </a:rPr>
            <a:t>少ないと</a:t>
          </a:r>
          <a:r>
            <a:rPr kumimoji="1" lang="ja-JP" altLang="ja-JP" sz="1300">
              <a:solidFill>
                <a:schemeClr val="dk1"/>
              </a:solidFill>
              <a:effectLst/>
              <a:latin typeface="+mn-lt"/>
              <a:ea typeface="+mn-ea"/>
              <a:cs typeface="+mn-cs"/>
            </a:rPr>
            <a:t>要因</a:t>
          </a:r>
          <a:r>
            <a:rPr kumimoji="1" lang="ja-JP" altLang="en-US" sz="1300">
              <a:solidFill>
                <a:schemeClr val="dk1"/>
              </a:solidFill>
              <a:effectLst/>
              <a:latin typeface="+mn-lt"/>
              <a:ea typeface="+mn-ea"/>
              <a:cs typeface="+mn-cs"/>
            </a:rPr>
            <a:t>と</a:t>
          </a:r>
          <a:r>
            <a:rPr kumimoji="1" lang="ja-JP" altLang="en-US" sz="1300">
              <a:solidFill>
                <a:schemeClr val="dk1"/>
              </a:solidFill>
              <a:effectLst/>
              <a:latin typeface="+mn-ea"/>
              <a:ea typeface="+mn-ea"/>
              <a:cs typeface="+mn-cs"/>
            </a:rPr>
            <a:t>思われる。また、農林水産業費については水産業費を除く農林畜産業での普通建設事業費がないこと</a:t>
          </a:r>
          <a:r>
            <a:rPr kumimoji="1" lang="ja-JP" altLang="ja-JP" sz="1300">
              <a:solidFill>
                <a:schemeClr val="dk1"/>
              </a:solidFill>
              <a:effectLst/>
              <a:latin typeface="+mn-ea"/>
              <a:ea typeface="+mn-ea"/>
              <a:cs typeface="+mn-cs"/>
            </a:rPr>
            <a:t>が要因と思われる。</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baseline="0">
              <a:solidFill>
                <a:schemeClr val="dk1"/>
              </a:solidFill>
              <a:effectLst/>
              <a:latin typeface="+mn-lt"/>
              <a:ea typeface="+mn-ea"/>
              <a:cs typeface="+mn-cs"/>
            </a:rPr>
            <a:t>  </a:t>
          </a:r>
          <a:r>
            <a:rPr kumimoji="1" lang="ja-JP" altLang="ja-JP" sz="1300" baseline="0">
              <a:solidFill>
                <a:schemeClr val="dk1"/>
              </a:solidFill>
              <a:effectLst/>
              <a:latin typeface="+mn-ea"/>
              <a:ea typeface="+mn-ea"/>
              <a:cs typeface="+mn-cs"/>
            </a:rPr>
            <a:t>財政調整基金残高は平成</a:t>
          </a:r>
          <a:r>
            <a:rPr kumimoji="1" lang="en-US" altLang="ja-JP" sz="1300" baseline="0">
              <a:solidFill>
                <a:schemeClr val="dk1"/>
              </a:solidFill>
              <a:effectLst/>
              <a:latin typeface="+mn-ea"/>
              <a:ea typeface="+mn-ea"/>
              <a:cs typeface="+mn-cs"/>
            </a:rPr>
            <a:t>24</a:t>
          </a:r>
          <a:r>
            <a:rPr kumimoji="1" lang="ja-JP" altLang="ja-JP" sz="1300" baseline="0">
              <a:solidFill>
                <a:schemeClr val="dk1"/>
              </a:solidFill>
              <a:effectLst/>
              <a:latin typeface="+mn-ea"/>
              <a:ea typeface="+mn-ea"/>
              <a:cs typeface="+mn-cs"/>
            </a:rPr>
            <a:t>年度には</a:t>
          </a:r>
          <a:r>
            <a:rPr kumimoji="1" lang="en-US" altLang="ja-JP" sz="1300" baseline="0">
              <a:solidFill>
                <a:schemeClr val="dk1"/>
              </a:solidFill>
              <a:effectLst/>
              <a:latin typeface="+mn-ea"/>
              <a:ea typeface="+mn-ea"/>
              <a:cs typeface="+mn-cs"/>
            </a:rPr>
            <a:t>1,000</a:t>
          </a:r>
          <a:r>
            <a:rPr kumimoji="1" lang="ja-JP" altLang="ja-JP" sz="1300" baseline="0">
              <a:solidFill>
                <a:schemeClr val="dk1"/>
              </a:solidFill>
              <a:effectLst/>
              <a:latin typeface="+mn-ea"/>
              <a:ea typeface="+mn-ea"/>
              <a:cs typeface="+mn-cs"/>
            </a:rPr>
            <a:t>万円まで落ち込んだが適切な財源の確保及び歳出の精査により平成</a:t>
          </a:r>
          <a:r>
            <a:rPr kumimoji="1" lang="en-US" altLang="ja-JP" sz="1300" baseline="0">
              <a:solidFill>
                <a:schemeClr val="dk1"/>
              </a:solidFill>
              <a:effectLst/>
              <a:latin typeface="+mn-ea"/>
              <a:ea typeface="+mn-ea"/>
              <a:cs typeface="+mn-cs"/>
            </a:rPr>
            <a:t>25</a:t>
          </a:r>
          <a:r>
            <a:rPr kumimoji="1" lang="ja-JP" altLang="ja-JP" sz="1300" baseline="0">
              <a:solidFill>
                <a:schemeClr val="dk1"/>
              </a:solidFill>
              <a:effectLst/>
              <a:latin typeface="+mn-ea"/>
              <a:ea typeface="+mn-ea"/>
              <a:cs typeface="+mn-cs"/>
            </a:rPr>
            <a:t>年度は</a:t>
          </a:r>
          <a:r>
            <a:rPr kumimoji="1" lang="en-US" altLang="ja-JP" sz="1300" baseline="0">
              <a:solidFill>
                <a:schemeClr val="dk1"/>
              </a:solidFill>
              <a:effectLst/>
              <a:latin typeface="+mn-ea"/>
              <a:ea typeface="+mn-ea"/>
              <a:cs typeface="+mn-cs"/>
            </a:rPr>
            <a:t>1,000</a:t>
          </a:r>
          <a:r>
            <a:rPr kumimoji="1" lang="ja-JP" altLang="ja-JP" sz="1300" baseline="0">
              <a:solidFill>
                <a:schemeClr val="dk1"/>
              </a:solidFill>
              <a:effectLst/>
              <a:latin typeface="+mn-ea"/>
              <a:ea typeface="+mn-ea"/>
              <a:cs typeface="+mn-cs"/>
            </a:rPr>
            <a:t>万円、平成</a:t>
          </a:r>
          <a:r>
            <a:rPr kumimoji="1" lang="en-US" altLang="ja-JP" sz="1300" baseline="0">
              <a:solidFill>
                <a:schemeClr val="dk1"/>
              </a:solidFill>
              <a:effectLst/>
              <a:latin typeface="+mn-ea"/>
              <a:ea typeface="+mn-ea"/>
              <a:cs typeface="+mn-cs"/>
            </a:rPr>
            <a:t>26</a:t>
          </a:r>
          <a:r>
            <a:rPr kumimoji="1" lang="ja-JP" altLang="ja-JP" sz="1300" baseline="0">
              <a:solidFill>
                <a:schemeClr val="dk1"/>
              </a:solidFill>
              <a:effectLst/>
              <a:latin typeface="+mn-ea"/>
              <a:ea typeface="+mn-ea"/>
              <a:cs typeface="+mn-cs"/>
            </a:rPr>
            <a:t>年度は</a:t>
          </a:r>
          <a:r>
            <a:rPr kumimoji="1" lang="en-US" altLang="ja-JP" sz="1300" baseline="0">
              <a:solidFill>
                <a:schemeClr val="dk1"/>
              </a:solidFill>
              <a:effectLst/>
              <a:latin typeface="+mn-ea"/>
              <a:ea typeface="+mn-ea"/>
              <a:cs typeface="+mn-cs"/>
            </a:rPr>
            <a:t>8,000</a:t>
          </a:r>
          <a:r>
            <a:rPr kumimoji="1" lang="ja-JP" altLang="ja-JP" sz="1300" baseline="0">
              <a:solidFill>
                <a:schemeClr val="dk1"/>
              </a:solidFill>
              <a:effectLst/>
              <a:latin typeface="+mn-ea"/>
              <a:ea typeface="+mn-ea"/>
              <a:cs typeface="+mn-cs"/>
            </a:rPr>
            <a:t>万円、平成</a:t>
          </a:r>
          <a:r>
            <a:rPr kumimoji="1" lang="en-US" altLang="ja-JP" sz="1300" baseline="0">
              <a:solidFill>
                <a:schemeClr val="dk1"/>
              </a:solidFill>
              <a:effectLst/>
              <a:latin typeface="+mn-ea"/>
              <a:ea typeface="+mn-ea"/>
              <a:cs typeface="+mn-cs"/>
            </a:rPr>
            <a:t>27</a:t>
          </a:r>
          <a:r>
            <a:rPr kumimoji="1" lang="ja-JP" altLang="ja-JP" sz="1300" baseline="0">
              <a:solidFill>
                <a:schemeClr val="dk1"/>
              </a:solidFill>
              <a:effectLst/>
              <a:latin typeface="+mn-ea"/>
              <a:ea typeface="+mn-ea"/>
              <a:cs typeface="+mn-cs"/>
            </a:rPr>
            <a:t>年度には</a:t>
          </a:r>
          <a:r>
            <a:rPr kumimoji="1" lang="en-US" altLang="ja-JP" sz="1300" baseline="0">
              <a:solidFill>
                <a:schemeClr val="dk1"/>
              </a:solidFill>
              <a:effectLst/>
              <a:latin typeface="+mn-ea"/>
              <a:ea typeface="+mn-ea"/>
              <a:cs typeface="+mn-cs"/>
            </a:rPr>
            <a:t>7,000</a:t>
          </a:r>
          <a:r>
            <a:rPr kumimoji="1" lang="ja-JP" altLang="ja-JP" sz="1300" baseline="0">
              <a:solidFill>
                <a:schemeClr val="dk1"/>
              </a:solidFill>
              <a:effectLst/>
              <a:latin typeface="+mn-ea"/>
              <a:ea typeface="+mn-ea"/>
              <a:cs typeface="+mn-cs"/>
            </a:rPr>
            <a:t>万円の積立を行っている。</a:t>
          </a:r>
          <a:endParaRPr lang="ja-JP" altLang="ja-JP" sz="1300">
            <a:effectLst/>
            <a:latin typeface="+mn-ea"/>
            <a:ea typeface="+mn-ea"/>
          </a:endParaRPr>
        </a:p>
        <a:p>
          <a:pPr eaLnBrk="1" fontAlgn="auto" latinLnBrk="0" hangingPunct="1"/>
          <a:r>
            <a:rPr kumimoji="1" lang="ja-JP" altLang="ja-JP" sz="1300" baseline="0">
              <a:solidFill>
                <a:schemeClr val="dk1"/>
              </a:solidFill>
              <a:effectLst/>
              <a:latin typeface="+mn-ea"/>
              <a:ea typeface="+mn-ea"/>
              <a:cs typeface="+mn-cs"/>
            </a:rPr>
            <a:t>　今後についても、生産労働人口の減が否めなく歳入の減が見込まれるが、歳出の更なる抑制に努め、</a:t>
          </a:r>
          <a:r>
            <a:rPr kumimoji="1" lang="ja-JP" altLang="en-US" sz="1300" baseline="0">
              <a:solidFill>
                <a:schemeClr val="dk1"/>
              </a:solidFill>
              <a:effectLst/>
              <a:latin typeface="+mn-ea"/>
              <a:ea typeface="+mn-ea"/>
              <a:cs typeface="+mn-cs"/>
            </a:rPr>
            <a:t>適正な額の確保に努める</a:t>
          </a:r>
          <a:r>
            <a:rPr kumimoji="1" lang="ja-JP" altLang="ja-JP" sz="1300" baseline="0">
              <a:solidFill>
                <a:schemeClr val="dk1"/>
              </a:solidFill>
              <a:effectLst/>
              <a:latin typeface="+mn-ea"/>
              <a:ea typeface="+mn-ea"/>
              <a:cs typeface="+mn-cs"/>
            </a:rPr>
            <a:t>。</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年度は真鶴魚座・ケープ真鶴特別会計で赤字が発生している。施設利用者の減による減収が要因であると思われる。</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年度に一般会計から歳入の不足を補填をし、</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年度からは指定管理者制度の導入を行っている。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a:t>
          </a:r>
          <a:endParaRPr lang="ja-JP" altLang="ja-JP" sz="13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3450631</v>
      </c>
      <c r="BO4" s="409"/>
      <c r="BP4" s="409"/>
      <c r="BQ4" s="409"/>
      <c r="BR4" s="409"/>
      <c r="BS4" s="409"/>
      <c r="BT4" s="409"/>
      <c r="BU4" s="410"/>
      <c r="BV4" s="408">
        <v>3295017</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12.1</v>
      </c>
      <c r="CU4" s="586"/>
      <c r="CV4" s="586"/>
      <c r="CW4" s="586"/>
      <c r="CX4" s="586"/>
      <c r="CY4" s="586"/>
      <c r="CZ4" s="586"/>
      <c r="DA4" s="587"/>
      <c r="DB4" s="585">
        <v>5.4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3178660</v>
      </c>
      <c r="BO5" s="414"/>
      <c r="BP5" s="414"/>
      <c r="BQ5" s="414"/>
      <c r="BR5" s="414"/>
      <c r="BS5" s="414"/>
      <c r="BT5" s="414"/>
      <c r="BU5" s="415"/>
      <c r="BV5" s="413">
        <v>3177551</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83.9</v>
      </c>
      <c r="CU5" s="384"/>
      <c r="CV5" s="384"/>
      <c r="CW5" s="384"/>
      <c r="CX5" s="384"/>
      <c r="CY5" s="384"/>
      <c r="CZ5" s="384"/>
      <c r="DA5" s="385"/>
      <c r="DB5" s="383">
        <v>88.8</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271971</v>
      </c>
      <c r="BO6" s="414"/>
      <c r="BP6" s="414"/>
      <c r="BQ6" s="414"/>
      <c r="BR6" s="414"/>
      <c r="BS6" s="414"/>
      <c r="BT6" s="414"/>
      <c r="BU6" s="415"/>
      <c r="BV6" s="413">
        <v>117466</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90.4</v>
      </c>
      <c r="CU6" s="560"/>
      <c r="CV6" s="560"/>
      <c r="CW6" s="560"/>
      <c r="CX6" s="560"/>
      <c r="CY6" s="560"/>
      <c r="CZ6" s="560"/>
      <c r="DA6" s="561"/>
      <c r="DB6" s="559">
        <v>96.3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10418</v>
      </c>
      <c r="BO7" s="414"/>
      <c r="BP7" s="414"/>
      <c r="BQ7" s="414"/>
      <c r="BR7" s="414"/>
      <c r="BS7" s="414"/>
      <c r="BT7" s="414"/>
      <c r="BU7" s="415"/>
      <c r="BV7" s="413">
        <v>5310</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2164336</v>
      </c>
      <c r="CU7" s="414"/>
      <c r="CV7" s="414"/>
      <c r="CW7" s="414"/>
      <c r="CX7" s="414"/>
      <c r="CY7" s="414"/>
      <c r="CZ7" s="414"/>
      <c r="DA7" s="415"/>
      <c r="DB7" s="413">
        <v>2074252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261553</v>
      </c>
      <c r="BO8" s="414"/>
      <c r="BP8" s="414"/>
      <c r="BQ8" s="414"/>
      <c r="BR8" s="414"/>
      <c r="BS8" s="414"/>
      <c r="BT8" s="414"/>
      <c r="BU8" s="415"/>
      <c r="BV8" s="413">
        <v>112156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v>
      </c>
      <c r="CU8" s="523"/>
      <c r="CV8" s="523"/>
      <c r="CW8" s="523"/>
      <c r="CX8" s="523"/>
      <c r="CY8" s="523"/>
      <c r="CZ8" s="523"/>
      <c r="DA8" s="524"/>
      <c r="DB8" s="522">
        <v>0.51</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7333</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149397</v>
      </c>
      <c r="BO9" s="414"/>
      <c r="BP9" s="414"/>
      <c r="BQ9" s="414"/>
      <c r="BR9" s="414"/>
      <c r="BS9" s="414"/>
      <c r="BT9" s="414"/>
      <c r="BU9" s="415"/>
      <c r="BV9" s="413">
        <v>-25970</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9.9</v>
      </c>
      <c r="CU9" s="384"/>
      <c r="CV9" s="384"/>
      <c r="CW9" s="384"/>
      <c r="CX9" s="384"/>
      <c r="CY9" s="384"/>
      <c r="CZ9" s="384"/>
      <c r="DA9" s="385"/>
      <c r="DB9" s="383">
        <v>11.9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8212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70000</v>
      </c>
      <c r="BO10" s="414"/>
      <c r="BP10" s="414"/>
      <c r="BQ10" s="414"/>
      <c r="BR10" s="414"/>
      <c r="BS10" s="414"/>
      <c r="BT10" s="414"/>
      <c r="BU10" s="415"/>
      <c r="BV10" s="413">
        <v>80000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7708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7661</v>
      </c>
      <c r="S13" s="515"/>
      <c r="T13" s="515"/>
      <c r="U13" s="515"/>
      <c r="V13" s="516"/>
      <c r="W13" s="502" t="s">
        <v>120</v>
      </c>
      <c r="X13" s="426"/>
      <c r="Y13" s="426"/>
      <c r="Z13" s="426"/>
      <c r="AA13" s="426"/>
      <c r="AB13" s="427"/>
      <c r="AC13" s="389">
        <v>123</v>
      </c>
      <c r="AD13" s="390"/>
      <c r="AE13" s="390"/>
      <c r="AF13" s="390"/>
      <c r="AG13" s="391"/>
      <c r="AH13" s="389">
        <v>119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219397</v>
      </c>
      <c r="BO13" s="414"/>
      <c r="BP13" s="414"/>
      <c r="BQ13" s="414"/>
      <c r="BR13" s="414"/>
      <c r="BS13" s="414"/>
      <c r="BT13" s="414"/>
      <c r="BU13" s="415"/>
      <c r="BV13" s="413">
        <v>54030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9.8000000000000007</v>
      </c>
      <c r="CU13" s="384"/>
      <c r="CV13" s="384"/>
      <c r="CW13" s="384"/>
      <c r="CX13" s="384"/>
      <c r="CY13" s="384"/>
      <c r="CZ13" s="384"/>
      <c r="DA13" s="385"/>
      <c r="DB13" s="383">
        <v>11.7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7882</v>
      </c>
      <c r="S14" s="515"/>
      <c r="T14" s="515"/>
      <c r="U14" s="515"/>
      <c r="V14" s="516"/>
      <c r="W14" s="517"/>
      <c r="X14" s="429"/>
      <c r="Y14" s="429"/>
      <c r="Z14" s="429"/>
      <c r="AA14" s="429"/>
      <c r="AB14" s="430"/>
      <c r="AC14" s="507">
        <v>3.1</v>
      </c>
      <c r="AD14" s="508"/>
      <c r="AE14" s="508"/>
      <c r="AF14" s="508"/>
      <c r="AG14" s="509"/>
      <c r="AH14" s="507">
        <v>2.7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148.6</v>
      </c>
      <c r="CU14" s="486"/>
      <c r="CV14" s="486"/>
      <c r="CW14" s="486"/>
      <c r="CX14" s="486"/>
      <c r="CY14" s="486"/>
      <c r="CZ14" s="486"/>
      <c r="DA14" s="487"/>
      <c r="DB14" s="518">
        <v>168.7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7833</v>
      </c>
      <c r="S15" s="515"/>
      <c r="T15" s="515"/>
      <c r="U15" s="515"/>
      <c r="V15" s="516"/>
      <c r="W15" s="502" t="s">
        <v>127</v>
      </c>
      <c r="X15" s="426"/>
      <c r="Y15" s="426"/>
      <c r="Z15" s="426"/>
      <c r="AA15" s="426"/>
      <c r="AB15" s="427"/>
      <c r="AC15" s="389">
        <v>868</v>
      </c>
      <c r="AD15" s="390"/>
      <c r="AE15" s="390"/>
      <c r="AF15" s="390"/>
      <c r="AG15" s="391"/>
      <c r="AH15" s="389">
        <v>984</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862190</v>
      </c>
      <c r="BO15" s="409"/>
      <c r="BP15" s="409"/>
      <c r="BQ15" s="409"/>
      <c r="BR15" s="409"/>
      <c r="BS15" s="409"/>
      <c r="BT15" s="409"/>
      <c r="BU15" s="410"/>
      <c r="BV15" s="408">
        <v>842510</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22.1</v>
      </c>
      <c r="AD16" s="508"/>
      <c r="AE16" s="508"/>
      <c r="AF16" s="508"/>
      <c r="AG16" s="509"/>
      <c r="AH16" s="507">
        <v>22.6</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1765042</v>
      </c>
      <c r="BO16" s="414"/>
      <c r="BP16" s="414"/>
      <c r="BQ16" s="414"/>
      <c r="BR16" s="414"/>
      <c r="BS16" s="414"/>
      <c r="BT16" s="414"/>
      <c r="BU16" s="415"/>
      <c r="BV16" s="413">
        <v>1664671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2930</v>
      </c>
      <c r="AD17" s="390"/>
      <c r="AE17" s="390"/>
      <c r="AF17" s="390"/>
      <c r="AG17" s="391"/>
      <c r="AH17" s="389">
        <v>3236</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1096871</v>
      </c>
      <c r="BO17" s="414"/>
      <c r="BP17" s="414"/>
      <c r="BQ17" s="414"/>
      <c r="BR17" s="414"/>
      <c r="BS17" s="414"/>
      <c r="BT17" s="414"/>
      <c r="BU17" s="415"/>
      <c r="BV17" s="413">
        <v>1084413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7.04</v>
      </c>
      <c r="M18" s="478"/>
      <c r="N18" s="478"/>
      <c r="O18" s="478"/>
      <c r="P18" s="478"/>
      <c r="Q18" s="478"/>
      <c r="R18" s="479"/>
      <c r="S18" s="479"/>
      <c r="T18" s="479"/>
      <c r="U18" s="479"/>
      <c r="V18" s="480"/>
      <c r="W18" s="494"/>
      <c r="X18" s="495"/>
      <c r="Y18" s="495"/>
      <c r="Z18" s="495"/>
      <c r="AA18" s="495"/>
      <c r="AB18" s="503"/>
      <c r="AC18" s="377">
        <v>74.7</v>
      </c>
      <c r="AD18" s="378"/>
      <c r="AE18" s="378"/>
      <c r="AF18" s="378"/>
      <c r="AG18" s="481"/>
      <c r="AH18" s="377">
        <v>74.3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1927974</v>
      </c>
      <c r="BO18" s="414"/>
      <c r="BP18" s="414"/>
      <c r="BQ18" s="414"/>
      <c r="BR18" s="414"/>
      <c r="BS18" s="414"/>
      <c r="BT18" s="414"/>
      <c r="BU18" s="415"/>
      <c r="BV18" s="413">
        <v>1877223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1042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2678761</v>
      </c>
      <c r="BO19" s="414"/>
      <c r="BP19" s="414"/>
      <c r="BQ19" s="414"/>
      <c r="BR19" s="414"/>
      <c r="BS19" s="414"/>
      <c r="BT19" s="414"/>
      <c r="BU19" s="415"/>
      <c r="BV19" s="413">
        <v>2458820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3068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2919460</v>
      </c>
      <c r="BO23" s="414"/>
      <c r="BP23" s="414"/>
      <c r="BQ23" s="414"/>
      <c r="BR23" s="414"/>
      <c r="BS23" s="414"/>
      <c r="BT23" s="414"/>
      <c r="BU23" s="415"/>
      <c r="BV23" s="413">
        <v>2919459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5810</v>
      </c>
      <c r="R24" s="390"/>
      <c r="S24" s="390"/>
      <c r="T24" s="390"/>
      <c r="U24" s="390"/>
      <c r="V24" s="391"/>
      <c r="W24" s="455"/>
      <c r="X24" s="446"/>
      <c r="Y24" s="447"/>
      <c r="Z24" s="386" t="s">
        <v>150</v>
      </c>
      <c r="AA24" s="387"/>
      <c r="AB24" s="387"/>
      <c r="AC24" s="387"/>
      <c r="AD24" s="387"/>
      <c r="AE24" s="387"/>
      <c r="AF24" s="387"/>
      <c r="AG24" s="388"/>
      <c r="AH24" s="389">
        <v>73</v>
      </c>
      <c r="AI24" s="390"/>
      <c r="AJ24" s="390"/>
      <c r="AK24" s="390"/>
      <c r="AL24" s="391"/>
      <c r="AM24" s="389">
        <v>217978</v>
      </c>
      <c r="AN24" s="390"/>
      <c r="AO24" s="390"/>
      <c r="AP24" s="390"/>
      <c r="AQ24" s="390"/>
      <c r="AR24" s="391"/>
      <c r="AS24" s="389">
        <v>2986</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2090102</v>
      </c>
      <c r="BO24" s="414"/>
      <c r="BP24" s="414"/>
      <c r="BQ24" s="414"/>
      <c r="BR24" s="414"/>
      <c r="BS24" s="414"/>
      <c r="BT24" s="414"/>
      <c r="BU24" s="415"/>
      <c r="BV24" s="413">
        <v>2048192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5280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892686</v>
      </c>
      <c r="BO25" s="409"/>
      <c r="BP25" s="409"/>
      <c r="BQ25" s="409"/>
      <c r="BR25" s="409"/>
      <c r="BS25" s="409"/>
      <c r="BT25" s="409"/>
      <c r="BU25" s="410"/>
      <c r="BV25" s="408">
        <v>934030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5000</v>
      </c>
      <c r="R26" s="390"/>
      <c r="S26" s="390"/>
      <c r="T26" s="390"/>
      <c r="U26" s="390"/>
      <c r="V26" s="391"/>
      <c r="W26" s="455"/>
      <c r="X26" s="446"/>
      <c r="Y26" s="447"/>
      <c r="Z26" s="386" t="s">
        <v>156</v>
      </c>
      <c r="AA26" s="468"/>
      <c r="AB26" s="468"/>
      <c r="AC26" s="468"/>
      <c r="AD26" s="468"/>
      <c r="AE26" s="468"/>
      <c r="AF26" s="468"/>
      <c r="AG26" s="469"/>
      <c r="AH26" s="389">
        <v>1</v>
      </c>
      <c r="AI26" s="390"/>
      <c r="AJ26" s="390"/>
      <c r="AK26" s="390"/>
      <c r="AL26" s="391"/>
      <c r="AM26" s="389" t="s">
        <v>157</v>
      </c>
      <c r="AN26" s="390"/>
      <c r="AO26" s="390"/>
      <c r="AP26" s="390"/>
      <c r="AQ26" s="390"/>
      <c r="AR26" s="391"/>
      <c r="AS26" s="389" t="s">
        <v>157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3370</v>
      </c>
      <c r="R27" s="390"/>
      <c r="S27" s="390"/>
      <c r="T27" s="390"/>
      <c r="U27" s="390"/>
      <c r="V27" s="391"/>
      <c r="W27" s="455"/>
      <c r="X27" s="446"/>
      <c r="Y27" s="447"/>
      <c r="Z27" s="386" t="s">
        <v>160</v>
      </c>
      <c r="AA27" s="387"/>
      <c r="AB27" s="387"/>
      <c r="AC27" s="387"/>
      <c r="AD27" s="387"/>
      <c r="AE27" s="387"/>
      <c r="AF27" s="387"/>
      <c r="AG27" s="388"/>
      <c r="AH27" s="389">
        <v>4</v>
      </c>
      <c r="AI27" s="390"/>
      <c r="AJ27" s="390"/>
      <c r="AK27" s="390"/>
      <c r="AL27" s="391"/>
      <c r="AM27" s="389">
        <v>13252</v>
      </c>
      <c r="AN27" s="390"/>
      <c r="AO27" s="390"/>
      <c r="AP27" s="390"/>
      <c r="AQ27" s="390"/>
      <c r="AR27" s="391"/>
      <c r="AS27" s="389">
        <v>3313</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2570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170899</v>
      </c>
      <c r="BO28" s="409"/>
      <c r="BP28" s="409"/>
      <c r="BQ28" s="409"/>
      <c r="BR28" s="409"/>
      <c r="BS28" s="409"/>
      <c r="BT28" s="409"/>
      <c r="BU28" s="410"/>
      <c r="BV28" s="408">
        <v>100899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9</v>
      </c>
      <c r="M29" s="390"/>
      <c r="N29" s="390"/>
      <c r="O29" s="390"/>
      <c r="P29" s="391"/>
      <c r="Q29" s="389">
        <v>2420</v>
      </c>
      <c r="R29" s="390"/>
      <c r="S29" s="390"/>
      <c r="T29" s="390"/>
      <c r="U29" s="390"/>
      <c r="V29" s="391"/>
      <c r="W29" s="456"/>
      <c r="X29" s="457"/>
      <c r="Y29" s="458"/>
      <c r="Z29" s="386" t="s">
        <v>167</v>
      </c>
      <c r="AA29" s="387"/>
      <c r="AB29" s="387"/>
      <c r="AC29" s="387"/>
      <c r="AD29" s="387"/>
      <c r="AE29" s="387"/>
      <c r="AF29" s="387"/>
      <c r="AG29" s="388"/>
      <c r="AH29" s="389">
        <v>77</v>
      </c>
      <c r="AI29" s="390"/>
      <c r="AJ29" s="390"/>
      <c r="AK29" s="390"/>
      <c r="AL29" s="391"/>
      <c r="AM29" s="389">
        <v>231230</v>
      </c>
      <c r="AN29" s="390"/>
      <c r="AO29" s="390"/>
      <c r="AP29" s="390"/>
      <c r="AQ29" s="390"/>
      <c r="AR29" s="391"/>
      <c r="AS29" s="389">
        <v>3003</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v>
      </c>
      <c r="BO29" s="414"/>
      <c r="BP29" s="414"/>
      <c r="BQ29" s="414"/>
      <c r="BR29" s="414"/>
      <c r="BS29" s="414"/>
      <c r="BT29" s="414"/>
      <c r="BU29" s="415"/>
      <c r="BV29" s="413">
        <v>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91.2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42574</v>
      </c>
      <c r="BO30" s="417"/>
      <c r="BP30" s="417"/>
      <c r="BQ30" s="417"/>
      <c r="BR30" s="417"/>
      <c r="BS30" s="417"/>
      <c r="BT30" s="417"/>
      <c r="BU30" s="418"/>
      <c r="BV30" s="416">
        <v>84876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国民健康保険事業特別会計（事業勘定）</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IF('各会計、関係団体の財政状況及び健全化判断比率'!B34="","",'各会計、関係団体の財政状況及び健全化判断比率'!B34)</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湯河原町真鶴町衛生組合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（公財）かながわ美化財団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真鶴魚座・ケープ真鶴特別会計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国民健康保険事業特別会計（施設勘定）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神奈川県市町村職員退職手当組合</v>
      </c>
      <c r="BZ35" s="372"/>
      <c r="CA35" s="372"/>
      <c r="CB35" s="372"/>
      <c r="CC35" s="372"/>
      <c r="CD35" s="372"/>
      <c r="CE35" s="372"/>
      <c r="CF35" s="372"/>
      <c r="CG35" s="372"/>
      <c r="CH35" s="372"/>
      <c r="CI35" s="372"/>
      <c r="CJ35" s="372"/>
      <c r="CK35" s="372"/>
      <c r="CL35" s="372"/>
      <c r="CM35" s="372"/>
      <c r="CN35" s="165"/>
      <c r="CO35" s="373">
        <f t="shared" ref="CO35:CO43" si="3">IF(CQ35="","",CO34+1)</f>
        <v>16</v>
      </c>
      <c r="CP35" s="373"/>
      <c r="CQ35" s="372" t="str">
        <f>IF('各会計、関係団体の財政状況及び健全化判断比率'!BS8="","",'各会計、関係団体の財政状況及び健全化判断比率'!BS8)</f>
        <v>（公財）かながわ健康財団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介護保険事業特別会計（保険事業勘定）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神奈川県後期高齢者医療広域連合（一般会計）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介護保険事業特別会計（介護サービス事業勘定）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神奈川県後期高齢者医療広域連合（事業会計）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7</v>
      </c>
      <c r="V38" s="373"/>
      <c r="W38" s="372" t="str">
        <f>IF('各会計、関係団体の財政状況及び健全化判断比率'!B32="","",'各会計、関係団体の財政状況及び健全化判断比率'!B32)</f>
        <v>後期高齢者医療特別会計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神奈川県町村情報システム共同組合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528</v>
      </c>
      <c r="D34" s="1181"/>
      <c r="E34" s="1182"/>
      <c r="F34" s="32">
        <v>4.62</v>
      </c>
      <c r="G34" s="33">
        <v>4.72</v>
      </c>
      <c r="H34" s="33">
        <v>7.23</v>
      </c>
      <c r="I34" s="33">
        <v>5.12</v>
      </c>
      <c r="J34" s="34">
        <v>11.98</v>
      </c>
      <c r="K34" s="22"/>
      <c r="L34" s="22"/>
      <c r="M34" s="22"/>
      <c r="N34" s="22"/>
      <c r="O34" s="22"/>
      <c r="P34" s="22"/>
    </row>
    <row r="35" spans="1:16" ht="39" customHeight="1" x14ac:dyDescent="0.15">
      <c r="A35" s="22"/>
      <c r="B35" s="35"/>
      <c r="C35" s="1175" t="s">
        <v>529</v>
      </c>
      <c r="D35" s="1176"/>
      <c r="E35" s="1177"/>
      <c r="F35" s="36">
        <v>3.57</v>
      </c>
      <c r="G35" s="37">
        <v>1.93</v>
      </c>
      <c r="H35" s="37">
        <v>1.56</v>
      </c>
      <c r="I35" s="37">
        <v>3.26</v>
      </c>
      <c r="J35" s="38">
        <v>4.9800000000000004</v>
      </c>
      <c r="K35" s="22"/>
      <c r="L35" s="22"/>
      <c r="M35" s="22"/>
      <c r="N35" s="22"/>
      <c r="O35" s="22"/>
      <c r="P35" s="22"/>
    </row>
    <row r="36" spans="1:16" ht="39" customHeight="1" x14ac:dyDescent="0.15">
      <c r="A36" s="22"/>
      <c r="B36" s="35"/>
      <c r="C36" s="1175" t="s">
        <v>530</v>
      </c>
      <c r="D36" s="1176"/>
      <c r="E36" s="1177"/>
      <c r="F36" s="36">
        <v>1.44</v>
      </c>
      <c r="G36" s="37">
        <v>1.57</v>
      </c>
      <c r="H36" s="37">
        <v>2.0099999999999998</v>
      </c>
      <c r="I36" s="37">
        <v>1.78</v>
      </c>
      <c r="J36" s="38">
        <v>1.43</v>
      </c>
      <c r="K36" s="22"/>
      <c r="L36" s="22"/>
      <c r="M36" s="22"/>
      <c r="N36" s="22"/>
      <c r="O36" s="22"/>
      <c r="P36" s="22"/>
    </row>
    <row r="37" spans="1:16" ht="39" customHeight="1" x14ac:dyDescent="0.15">
      <c r="A37" s="22"/>
      <c r="B37" s="35"/>
      <c r="C37" s="1175" t="s">
        <v>531</v>
      </c>
      <c r="D37" s="1176"/>
      <c r="E37" s="1177"/>
      <c r="F37" s="36" t="s">
        <v>481</v>
      </c>
      <c r="G37" s="37" t="s">
        <v>481</v>
      </c>
      <c r="H37" s="37">
        <v>0.21</v>
      </c>
      <c r="I37" s="37">
        <v>0.53</v>
      </c>
      <c r="J37" s="38">
        <v>1.1599999999999999</v>
      </c>
      <c r="K37" s="22"/>
      <c r="L37" s="22"/>
      <c r="M37" s="22"/>
      <c r="N37" s="22"/>
      <c r="O37" s="22"/>
      <c r="P37" s="22"/>
    </row>
    <row r="38" spans="1:16" ht="39" customHeight="1" x14ac:dyDescent="0.15">
      <c r="A38" s="22"/>
      <c r="B38" s="35"/>
      <c r="C38" s="1175" t="s">
        <v>532</v>
      </c>
      <c r="D38" s="1176"/>
      <c r="E38" s="1177"/>
      <c r="F38" s="36">
        <v>0.12</v>
      </c>
      <c r="G38" s="37">
        <v>0.06</v>
      </c>
      <c r="H38" s="37">
        <v>0.05</v>
      </c>
      <c r="I38" s="37">
        <v>0.11</v>
      </c>
      <c r="J38" s="38">
        <v>0.11</v>
      </c>
      <c r="K38" s="22"/>
      <c r="L38" s="22"/>
      <c r="M38" s="22"/>
      <c r="N38" s="22"/>
      <c r="O38" s="22"/>
      <c r="P38" s="22"/>
    </row>
    <row r="39" spans="1:16" ht="39" customHeight="1" x14ac:dyDescent="0.15">
      <c r="A39" s="22"/>
      <c r="B39" s="35"/>
      <c r="C39" s="1175" t="s">
        <v>533</v>
      </c>
      <c r="D39" s="1176"/>
      <c r="E39" s="1177"/>
      <c r="F39" s="36" t="s">
        <v>534</v>
      </c>
      <c r="G39" s="37" t="s">
        <v>535</v>
      </c>
      <c r="H39" s="37" t="s">
        <v>536</v>
      </c>
      <c r="I39" s="37">
        <v>0.28000000000000003</v>
      </c>
      <c r="J39" s="38">
        <v>0.09</v>
      </c>
      <c r="K39" s="22"/>
      <c r="L39" s="22"/>
      <c r="M39" s="22"/>
      <c r="N39" s="22"/>
      <c r="O39" s="22"/>
      <c r="P39" s="22"/>
    </row>
    <row r="40" spans="1:16" ht="39" customHeight="1" x14ac:dyDescent="0.15">
      <c r="A40" s="22"/>
      <c r="B40" s="35"/>
      <c r="C40" s="1175" t="s">
        <v>537</v>
      </c>
      <c r="D40" s="1176"/>
      <c r="E40" s="1177"/>
      <c r="F40" s="36">
        <v>0.09</v>
      </c>
      <c r="G40" s="37">
        <v>0.1</v>
      </c>
      <c r="H40" s="37">
        <v>0.13</v>
      </c>
      <c r="I40" s="37">
        <v>0.11</v>
      </c>
      <c r="J40" s="38">
        <v>0.08</v>
      </c>
      <c r="K40" s="22"/>
      <c r="L40" s="22"/>
      <c r="M40" s="22"/>
      <c r="N40" s="22"/>
      <c r="O40" s="22"/>
      <c r="P40" s="22"/>
    </row>
    <row r="41" spans="1:16" ht="39" customHeight="1" x14ac:dyDescent="0.15">
      <c r="A41" s="22"/>
      <c r="B41" s="35"/>
      <c r="C41" s="1175" t="s">
        <v>538</v>
      </c>
      <c r="D41" s="1176"/>
      <c r="E41" s="1177"/>
      <c r="F41" s="36" t="s">
        <v>481</v>
      </c>
      <c r="G41" s="37" t="s">
        <v>481</v>
      </c>
      <c r="H41" s="37">
        <v>0.03</v>
      </c>
      <c r="I41" s="37">
        <v>0.04</v>
      </c>
      <c r="J41" s="38">
        <v>7.0000000000000007E-2</v>
      </c>
      <c r="K41" s="22"/>
      <c r="L41" s="22"/>
      <c r="M41" s="22"/>
      <c r="N41" s="22"/>
      <c r="O41" s="22"/>
      <c r="P41" s="22"/>
    </row>
    <row r="42" spans="1:16" ht="39" customHeight="1" x14ac:dyDescent="0.15">
      <c r="A42" s="22"/>
      <c r="B42" s="39"/>
      <c r="C42" s="1175" t="s">
        <v>539</v>
      </c>
      <c r="D42" s="1176"/>
      <c r="E42" s="1177"/>
      <c r="F42" s="36" t="s">
        <v>540</v>
      </c>
      <c r="G42" s="37" t="s">
        <v>481</v>
      </c>
      <c r="H42" s="37" t="s">
        <v>481</v>
      </c>
      <c r="I42" s="37" t="s">
        <v>481</v>
      </c>
      <c r="J42" s="38" t="s">
        <v>481</v>
      </c>
      <c r="K42" s="22"/>
      <c r="L42" s="22"/>
      <c r="M42" s="22"/>
      <c r="N42" s="22"/>
      <c r="O42" s="22"/>
      <c r="P42" s="22"/>
    </row>
    <row r="43" spans="1:16" ht="39" customHeight="1" thickBot="1" x14ac:dyDescent="0.2">
      <c r="A43" s="22"/>
      <c r="B43" s="40"/>
      <c r="C43" s="1178" t="s">
        <v>541</v>
      </c>
      <c r="D43" s="1179"/>
      <c r="E43" s="1180"/>
      <c r="F43" s="41">
        <v>0.01</v>
      </c>
      <c r="G43" s="42">
        <v>0.9</v>
      </c>
      <c r="H43" s="42">
        <v>0.03</v>
      </c>
      <c r="I43" s="42">
        <v>0.06</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337</v>
      </c>
      <c r="L45" s="60">
        <v>339</v>
      </c>
      <c r="M45" s="60">
        <v>355</v>
      </c>
      <c r="N45" s="60">
        <v>305</v>
      </c>
      <c r="O45" s="61">
        <v>277</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15</v>
      </c>
      <c r="F48" s="1185"/>
      <c r="G48" s="1185"/>
      <c r="H48" s="1185"/>
      <c r="I48" s="1185"/>
      <c r="J48" s="1186"/>
      <c r="K48" s="63">
        <v>76</v>
      </c>
      <c r="L48" s="64">
        <v>79</v>
      </c>
      <c r="M48" s="64">
        <v>91</v>
      </c>
      <c r="N48" s="64">
        <v>92</v>
      </c>
      <c r="O48" s="65">
        <v>82</v>
      </c>
      <c r="P48" s="48"/>
      <c r="Q48" s="48"/>
      <c r="R48" s="48"/>
      <c r="S48" s="48"/>
      <c r="T48" s="48"/>
      <c r="U48" s="48"/>
    </row>
    <row r="49" spans="1:21" ht="30.75" customHeight="1" x14ac:dyDescent="0.15">
      <c r="A49" s="48"/>
      <c r="B49" s="1193"/>
      <c r="C49" s="1194"/>
      <c r="D49" s="62"/>
      <c r="E49" s="1185" t="s">
        <v>16</v>
      </c>
      <c r="F49" s="1185"/>
      <c r="G49" s="1185"/>
      <c r="H49" s="1185"/>
      <c r="I49" s="1185"/>
      <c r="J49" s="1186"/>
      <c r="K49" s="63">
        <v>52</v>
      </c>
      <c r="L49" s="64">
        <v>18</v>
      </c>
      <c r="M49" s="64">
        <v>0</v>
      </c>
      <c r="N49" s="64">
        <v>6</v>
      </c>
      <c r="O49" s="65">
        <v>6</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481</v>
      </c>
      <c r="L50" s="64" t="s">
        <v>481</v>
      </c>
      <c r="M50" s="64" t="s">
        <v>481</v>
      </c>
      <c r="N50" s="64" t="s">
        <v>481</v>
      </c>
      <c r="O50" s="65" t="s">
        <v>481</v>
      </c>
      <c r="P50" s="48"/>
      <c r="Q50" s="48"/>
      <c r="R50" s="48"/>
      <c r="S50" s="48"/>
      <c r="T50" s="48"/>
      <c r="U50" s="48"/>
    </row>
    <row r="51" spans="1:21" ht="30.75" customHeight="1" x14ac:dyDescent="0.15">
      <c r="A51" s="48"/>
      <c r="B51" s="1195"/>
      <c r="C51" s="1196"/>
      <c r="D51" s="66"/>
      <c r="E51" s="1185" t="s">
        <v>18</v>
      </c>
      <c r="F51" s="1185"/>
      <c r="G51" s="1185"/>
      <c r="H51" s="1185"/>
      <c r="I51" s="1185"/>
      <c r="J51" s="1186"/>
      <c r="K51" s="63">
        <v>1</v>
      </c>
      <c r="L51" s="64">
        <v>1</v>
      </c>
      <c r="M51" s="64">
        <v>0</v>
      </c>
      <c r="N51" s="64">
        <v>0</v>
      </c>
      <c r="O51" s="65" t="s">
        <v>481</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221</v>
      </c>
      <c r="L52" s="64">
        <v>219</v>
      </c>
      <c r="M52" s="64">
        <v>224</v>
      </c>
      <c r="N52" s="64">
        <v>225</v>
      </c>
      <c r="O52" s="65">
        <v>214</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245</v>
      </c>
      <c r="L53" s="69">
        <v>218</v>
      </c>
      <c r="M53" s="69">
        <v>222</v>
      </c>
      <c r="N53" s="69">
        <v>178</v>
      </c>
      <c r="O53" s="70">
        <v>151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1" t="s">
        <v>24</v>
      </c>
      <c r="C41" s="1212"/>
      <c r="D41" s="81"/>
      <c r="E41" s="1213" t="s">
        <v>25</v>
      </c>
      <c r="F41" s="1213"/>
      <c r="G41" s="1213"/>
      <c r="H41" s="1214"/>
      <c r="I41" s="82">
        <v>3091</v>
      </c>
      <c r="J41" s="83">
        <v>3052</v>
      </c>
      <c r="K41" s="83">
        <v>2962</v>
      </c>
      <c r="L41" s="83">
        <v>2942</v>
      </c>
      <c r="M41" s="84">
        <v>2937</v>
      </c>
    </row>
    <row r="42" spans="2:13" ht="27.75" customHeight="1" x14ac:dyDescent="0.15">
      <c r="B42" s="1201"/>
      <c r="C42" s="1202"/>
      <c r="D42" s="85"/>
      <c r="E42" s="1205" t="s">
        <v>26</v>
      </c>
      <c r="F42" s="1205"/>
      <c r="G42" s="1205"/>
      <c r="H42" s="1206"/>
      <c r="I42" s="86" t="s">
        <v>481</v>
      </c>
      <c r="J42" s="87" t="s">
        <v>481</v>
      </c>
      <c r="K42" s="87" t="s">
        <v>481</v>
      </c>
      <c r="L42" s="87" t="s">
        <v>481</v>
      </c>
      <c r="M42" s="88" t="s">
        <v>481</v>
      </c>
    </row>
    <row r="43" spans="2:13" ht="27.75" customHeight="1" x14ac:dyDescent="0.15">
      <c r="B43" s="1201"/>
      <c r="C43" s="1202"/>
      <c r="D43" s="85"/>
      <c r="E43" s="1205" t="s">
        <v>27</v>
      </c>
      <c r="F43" s="1205"/>
      <c r="G43" s="1205"/>
      <c r="H43" s="1206"/>
      <c r="I43" s="86">
        <v>1645</v>
      </c>
      <c r="J43" s="87">
        <v>1605</v>
      </c>
      <c r="K43" s="87">
        <v>1590</v>
      </c>
      <c r="L43" s="87">
        <v>1633</v>
      </c>
      <c r="M43" s="88">
        <v>1674</v>
      </c>
    </row>
    <row r="44" spans="2:13" ht="27.75" customHeight="1" x14ac:dyDescent="0.15">
      <c r="B44" s="1201"/>
      <c r="C44" s="1202"/>
      <c r="D44" s="85"/>
      <c r="E44" s="1205" t="s">
        <v>28</v>
      </c>
      <c r="F44" s="1205"/>
      <c r="G44" s="1205"/>
      <c r="H44" s="1206"/>
      <c r="I44" s="86">
        <v>17</v>
      </c>
      <c r="J44" s="87">
        <v>22</v>
      </c>
      <c r="K44" s="87">
        <v>789</v>
      </c>
      <c r="L44" s="87">
        <v>857</v>
      </c>
      <c r="M44" s="88">
        <v>934</v>
      </c>
    </row>
    <row r="45" spans="2:13" ht="27.75" customHeight="1" x14ac:dyDescent="0.15">
      <c r="B45" s="1201"/>
      <c r="C45" s="1202"/>
      <c r="D45" s="85"/>
      <c r="E45" s="1205" t="s">
        <v>29</v>
      </c>
      <c r="F45" s="1205"/>
      <c r="G45" s="1205"/>
      <c r="H45" s="1206"/>
      <c r="I45" s="86">
        <v>863</v>
      </c>
      <c r="J45" s="87">
        <v>960</v>
      </c>
      <c r="K45" s="87">
        <v>952</v>
      </c>
      <c r="L45" s="87">
        <v>919</v>
      </c>
      <c r="M45" s="88">
        <v>867</v>
      </c>
    </row>
    <row r="46" spans="2:13" ht="27.75" customHeight="1" x14ac:dyDescent="0.15">
      <c r="B46" s="1201"/>
      <c r="C46" s="1202"/>
      <c r="D46" s="85"/>
      <c r="E46" s="1205" t="s">
        <v>30</v>
      </c>
      <c r="F46" s="1205"/>
      <c r="G46" s="1205"/>
      <c r="H46" s="1206"/>
      <c r="I46" s="86" t="s">
        <v>481</v>
      </c>
      <c r="J46" s="87" t="s">
        <v>481</v>
      </c>
      <c r="K46" s="87" t="s">
        <v>481</v>
      </c>
      <c r="L46" s="87" t="s">
        <v>481</v>
      </c>
      <c r="M46" s="88" t="s">
        <v>481</v>
      </c>
    </row>
    <row r="47" spans="2:13" ht="27.75" customHeight="1" x14ac:dyDescent="0.15">
      <c r="B47" s="1201"/>
      <c r="C47" s="1202"/>
      <c r="D47" s="85"/>
      <c r="E47" s="1205" t="s">
        <v>31</v>
      </c>
      <c r="F47" s="1205"/>
      <c r="G47" s="1205"/>
      <c r="H47" s="1206"/>
      <c r="I47" s="86" t="s">
        <v>481</v>
      </c>
      <c r="J47" s="87" t="s">
        <v>481</v>
      </c>
      <c r="K47" s="87" t="s">
        <v>481</v>
      </c>
      <c r="L47" s="87" t="s">
        <v>481</v>
      </c>
      <c r="M47" s="88" t="s">
        <v>481</v>
      </c>
    </row>
    <row r="48" spans="2:13" ht="27.75" customHeight="1" x14ac:dyDescent="0.15">
      <c r="B48" s="1203"/>
      <c r="C48" s="1204"/>
      <c r="D48" s="85"/>
      <c r="E48" s="1205" t="s">
        <v>32</v>
      </c>
      <c r="F48" s="1205"/>
      <c r="G48" s="1205"/>
      <c r="H48" s="1206"/>
      <c r="I48" s="86" t="s">
        <v>481</v>
      </c>
      <c r="J48" s="87" t="s">
        <v>481</v>
      </c>
      <c r="K48" s="87" t="s">
        <v>481</v>
      </c>
      <c r="L48" s="87">
        <v>1</v>
      </c>
      <c r="M48" s="88" t="s">
        <v>481</v>
      </c>
    </row>
    <row r="49" spans="2:13" ht="27.75" customHeight="1" x14ac:dyDescent="0.15">
      <c r="B49" s="1199" t="s">
        <v>33</v>
      </c>
      <c r="C49" s="1200"/>
      <c r="D49" s="89"/>
      <c r="E49" s="1205" t="s">
        <v>34</v>
      </c>
      <c r="F49" s="1205"/>
      <c r="G49" s="1205"/>
      <c r="H49" s="1206"/>
      <c r="I49" s="86">
        <v>100</v>
      </c>
      <c r="J49" s="87">
        <v>125</v>
      </c>
      <c r="K49" s="87">
        <v>164</v>
      </c>
      <c r="L49" s="87">
        <v>237</v>
      </c>
      <c r="M49" s="88">
        <v>271</v>
      </c>
    </row>
    <row r="50" spans="2:13" ht="27.75" customHeight="1" x14ac:dyDescent="0.15">
      <c r="B50" s="1201"/>
      <c r="C50" s="1202"/>
      <c r="D50" s="85"/>
      <c r="E50" s="1205" t="s">
        <v>35</v>
      </c>
      <c r="F50" s="1205"/>
      <c r="G50" s="1205"/>
      <c r="H50" s="1206"/>
      <c r="I50" s="86" t="s">
        <v>481</v>
      </c>
      <c r="J50" s="87" t="s">
        <v>481</v>
      </c>
      <c r="K50" s="87">
        <v>120</v>
      </c>
      <c r="L50" s="87">
        <v>106</v>
      </c>
      <c r="M50" s="88">
        <v>90</v>
      </c>
    </row>
    <row r="51" spans="2:13" ht="27.75" customHeight="1" x14ac:dyDescent="0.15">
      <c r="B51" s="1203"/>
      <c r="C51" s="1204"/>
      <c r="D51" s="85"/>
      <c r="E51" s="1205" t="s">
        <v>36</v>
      </c>
      <c r="F51" s="1205"/>
      <c r="G51" s="1205"/>
      <c r="H51" s="1206"/>
      <c r="I51" s="86">
        <v>2705</v>
      </c>
      <c r="J51" s="87">
        <v>2745</v>
      </c>
      <c r="K51" s="87">
        <v>2816</v>
      </c>
      <c r="L51" s="87">
        <v>2880</v>
      </c>
      <c r="M51" s="88">
        <v>3140</v>
      </c>
    </row>
    <row r="52" spans="2:13" ht="27.75" customHeight="1" thickBot="1" x14ac:dyDescent="0.2">
      <c r="B52" s="1207" t="s">
        <v>37</v>
      </c>
      <c r="C52" s="1208"/>
      <c r="D52" s="90"/>
      <c r="E52" s="1209" t="s">
        <v>38</v>
      </c>
      <c r="F52" s="1209"/>
      <c r="G52" s="1209"/>
      <c r="H52" s="1210"/>
      <c r="I52" s="91">
        <v>2813</v>
      </c>
      <c r="J52" s="92">
        <v>2769</v>
      </c>
      <c r="K52" s="92">
        <v>3194</v>
      </c>
      <c r="L52" s="92">
        <v>3129</v>
      </c>
      <c r="M52" s="93">
        <v>2909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555</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556</v>
      </c>
    </row>
    <row r="50" spans="1:17" x14ac:dyDescent="0.15">
      <c r="B50" s="248"/>
      <c r="C50" s="244"/>
      <c r="D50" s="244"/>
      <c r="E50" s="244"/>
      <c r="F50" s="244"/>
      <c r="G50" s="1236"/>
      <c r="H50" s="1237"/>
      <c r="I50" s="1237"/>
      <c r="J50" s="1238"/>
      <c r="K50" s="354" t="s">
        <v>521</v>
      </c>
      <c r="L50" s="354" t="s">
        <v>522</v>
      </c>
      <c r="M50" s="354" t="s">
        <v>523</v>
      </c>
      <c r="N50" s="354" t="s">
        <v>524</v>
      </c>
      <c r="O50" s="354" t="s">
        <v>525</v>
      </c>
    </row>
    <row r="51" spans="1:17" x14ac:dyDescent="0.15">
      <c r="B51" s="248"/>
      <c r="C51" s="244"/>
      <c r="D51" s="244"/>
      <c r="E51" s="244"/>
      <c r="F51" s="244"/>
      <c r="G51" s="1239" t="s">
        <v>557</v>
      </c>
      <c r="H51" s="1240"/>
      <c r="I51" s="1245" t="s">
        <v>558</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559</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560</v>
      </c>
      <c r="H55" s="1220"/>
      <c r="I55" s="1225" t="s">
        <v>558</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559</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351" t="s">
        <v>555</v>
      </c>
      <c r="I64" s="352"/>
      <c r="J64" s="352"/>
      <c r="K64" s="352"/>
      <c r="L64" s="244"/>
      <c r="M64" s="244"/>
      <c r="N64" s="244"/>
      <c r="O64" s="244"/>
    </row>
    <row r="65" spans="2:30" x14ac:dyDescent="0.15">
      <c r="B65" s="248"/>
      <c r="C65" s="244"/>
      <c r="D65" s="244"/>
      <c r="E65" s="244"/>
      <c r="F65" s="244"/>
      <c r="G65" s="1227" t="s">
        <v>564</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562</v>
      </c>
      <c r="I71" s="368"/>
      <c r="J71" s="364"/>
      <c r="K71" s="364"/>
      <c r="L71" s="365"/>
      <c r="M71" s="364"/>
      <c r="N71" s="365"/>
      <c r="O71" s="366"/>
    </row>
    <row r="72" spans="2:30" x14ac:dyDescent="0.15">
      <c r="B72" s="248"/>
      <c r="C72" s="244"/>
      <c r="D72" s="244"/>
      <c r="E72" s="244"/>
      <c r="F72" s="244"/>
      <c r="G72" s="1236"/>
      <c r="H72" s="1237"/>
      <c r="I72" s="1237"/>
      <c r="J72" s="1238"/>
      <c r="K72" s="354" t="s">
        <v>521</v>
      </c>
      <c r="L72" s="354" t="s">
        <v>522</v>
      </c>
      <c r="M72" s="354" t="s">
        <v>523</v>
      </c>
      <c r="N72" s="354" t="s">
        <v>524</v>
      </c>
      <c r="O72" s="354" t="s">
        <v>525</v>
      </c>
    </row>
    <row r="73" spans="2:30" x14ac:dyDescent="0.15">
      <c r="B73" s="248"/>
      <c r="C73" s="244"/>
      <c r="D73" s="244"/>
      <c r="E73" s="244"/>
      <c r="F73" s="244"/>
      <c r="G73" s="1239" t="s">
        <v>557</v>
      </c>
      <c r="H73" s="1240"/>
      <c r="I73" s="1245" t="s">
        <v>558</v>
      </c>
      <c r="J73" s="1245"/>
      <c r="K73" s="1226">
        <v>150.30000000000001</v>
      </c>
      <c r="L73" s="1226">
        <v>149.1</v>
      </c>
      <c r="M73" s="1215">
        <v>170.2</v>
      </c>
      <c r="N73" s="1215">
        <v>168.7</v>
      </c>
      <c r="O73" s="1215">
        <v>148.6</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563</v>
      </c>
      <c r="J75" s="1225"/>
      <c r="K75" s="1247">
        <v>13</v>
      </c>
      <c r="L75" s="1247">
        <v>12.7</v>
      </c>
      <c r="M75" s="1247">
        <v>12.7</v>
      </c>
      <c r="N75" s="1247">
        <v>11.7</v>
      </c>
      <c r="O75" s="1247">
        <v>9.8000000000000007</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560</v>
      </c>
      <c r="H77" s="1220"/>
      <c r="I77" s="1225" t="s">
        <v>558</v>
      </c>
      <c r="J77" s="1225"/>
      <c r="K77" s="1226">
        <v>38.6</v>
      </c>
      <c r="L77" s="1226">
        <v>28.4</v>
      </c>
      <c r="M77" s="1215">
        <v>20.5</v>
      </c>
      <c r="N77" s="1215">
        <v>17.899999999999999</v>
      </c>
      <c r="O77" s="1215">
        <v>27</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563</v>
      </c>
      <c r="J79" s="1217"/>
      <c r="K79" s="1218">
        <v>12.6</v>
      </c>
      <c r="L79" s="1218">
        <v>11.4</v>
      </c>
      <c r="M79" s="1218">
        <v>10.5</v>
      </c>
      <c r="N79" s="1218">
        <v>9.5</v>
      </c>
      <c r="O79" s="1218">
        <v>8.6999999999999993</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9641</v>
      </c>
      <c r="E3" s="116"/>
      <c r="F3" s="117">
        <v>92021</v>
      </c>
      <c r="G3" s="118"/>
      <c r="H3" s="119"/>
    </row>
    <row r="4" spans="1:8" x14ac:dyDescent="0.15">
      <c r="A4" s="120"/>
      <c r="B4" s="121"/>
      <c r="C4" s="122"/>
      <c r="D4" s="123">
        <v>7123</v>
      </c>
      <c r="E4" s="124"/>
      <c r="F4" s="125">
        <v>52579</v>
      </c>
      <c r="G4" s="126"/>
      <c r="H4" s="127"/>
    </row>
    <row r="5" spans="1:8" x14ac:dyDescent="0.15">
      <c r="A5" s="108" t="s">
        <v>515</v>
      </c>
      <c r="B5" s="113"/>
      <c r="C5" s="114"/>
      <c r="D5" s="115">
        <v>9463</v>
      </c>
      <c r="E5" s="116"/>
      <c r="F5" s="117">
        <v>94828</v>
      </c>
      <c r="G5" s="118"/>
      <c r="H5" s="119"/>
    </row>
    <row r="6" spans="1:8" x14ac:dyDescent="0.15">
      <c r="A6" s="120"/>
      <c r="B6" s="121"/>
      <c r="C6" s="122"/>
      <c r="D6" s="123">
        <v>5388</v>
      </c>
      <c r="E6" s="124"/>
      <c r="F6" s="125">
        <v>55133</v>
      </c>
      <c r="G6" s="126"/>
      <c r="H6" s="127"/>
    </row>
    <row r="7" spans="1:8" x14ac:dyDescent="0.15">
      <c r="A7" s="108" t="s">
        <v>516</v>
      </c>
      <c r="B7" s="113"/>
      <c r="C7" s="114"/>
      <c r="D7" s="115">
        <v>5444</v>
      </c>
      <c r="E7" s="116"/>
      <c r="F7" s="117">
        <v>119674</v>
      </c>
      <c r="G7" s="118"/>
      <c r="H7" s="119"/>
    </row>
    <row r="8" spans="1:8" x14ac:dyDescent="0.15">
      <c r="A8" s="120"/>
      <c r="B8" s="121"/>
      <c r="C8" s="122"/>
      <c r="D8" s="123">
        <v>2912</v>
      </c>
      <c r="E8" s="124"/>
      <c r="F8" s="125">
        <v>57803</v>
      </c>
      <c r="G8" s="126"/>
      <c r="H8" s="127"/>
    </row>
    <row r="9" spans="1:8" x14ac:dyDescent="0.15">
      <c r="A9" s="108" t="s">
        <v>517</v>
      </c>
      <c r="B9" s="113"/>
      <c r="C9" s="114"/>
      <c r="D9" s="115">
        <v>23296</v>
      </c>
      <c r="E9" s="116"/>
      <c r="F9" s="117">
        <v>119685</v>
      </c>
      <c r="G9" s="118"/>
      <c r="H9" s="119"/>
    </row>
    <row r="10" spans="1:8" x14ac:dyDescent="0.15">
      <c r="A10" s="120"/>
      <c r="B10" s="121"/>
      <c r="C10" s="122"/>
      <c r="D10" s="123">
        <v>16623</v>
      </c>
      <c r="E10" s="124"/>
      <c r="F10" s="125">
        <v>68464</v>
      </c>
      <c r="G10" s="126"/>
      <c r="H10" s="127"/>
    </row>
    <row r="11" spans="1:8" x14ac:dyDescent="0.15">
      <c r="A11" s="108" t="s">
        <v>518</v>
      </c>
      <c r="B11" s="113"/>
      <c r="C11" s="114"/>
      <c r="D11" s="115">
        <v>27558</v>
      </c>
      <c r="E11" s="116"/>
      <c r="F11" s="117">
        <v>109920</v>
      </c>
      <c r="G11" s="118"/>
      <c r="H11" s="119"/>
    </row>
    <row r="12" spans="1:8" x14ac:dyDescent="0.15">
      <c r="A12" s="120"/>
      <c r="B12" s="121"/>
      <c r="C12" s="128"/>
      <c r="D12" s="123">
        <v>11874</v>
      </c>
      <c r="E12" s="124"/>
      <c r="F12" s="125">
        <v>62739</v>
      </c>
      <c r="G12" s="126"/>
      <c r="H12" s="127"/>
    </row>
    <row r="13" spans="1:8" x14ac:dyDescent="0.15">
      <c r="A13" s="108"/>
      <c r="B13" s="113"/>
      <c r="C13" s="129"/>
      <c r="D13" s="130">
        <v>15080</v>
      </c>
      <c r="E13" s="131"/>
      <c r="F13" s="132">
        <v>107226</v>
      </c>
      <c r="G13" s="133"/>
      <c r="H13" s="119"/>
    </row>
    <row r="14" spans="1:8" x14ac:dyDescent="0.15">
      <c r="A14" s="120"/>
      <c r="B14" s="121"/>
      <c r="C14" s="122"/>
      <c r="D14" s="123">
        <v>8784</v>
      </c>
      <c r="E14" s="124"/>
      <c r="F14" s="125">
        <v>59344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4.3899999999999997</v>
      </c>
      <c r="C19" s="134">
        <f>ROUND(VALUE(SUBSTITUTE(実質収支比率等に係る経年分析!G$48,"▲","-")),2)</f>
        <v>4.54</v>
      </c>
      <c r="D19" s="134">
        <f>ROUND(VALUE(SUBSTITUTE(実質収支比率等に係る経年分析!H$48,"▲","-")),2)</f>
        <v>6.6</v>
      </c>
      <c r="E19" s="134">
        <f>ROUND(VALUE(SUBSTITUTE(実質収支比率等に係る経年分析!I$48,"▲","-")),2)</f>
        <v>5.41</v>
      </c>
      <c r="F19" s="134">
        <f>ROUND(VALUE(SUBSTITUTE(実質収支比率等に係る経年分析!J$48,"▲","-")),2)</f>
        <v>12.08</v>
      </c>
    </row>
    <row r="20" spans="1:11" x14ac:dyDescent="0.15">
      <c r="A20" s="134" t="s">
        <v>43</v>
      </c>
      <c r="B20" s="134">
        <f>ROUND(VALUE(SUBSTITUTE(実質収支比率等に係る経年分析!F$47,"▲","-")),2)</f>
        <v>2.67</v>
      </c>
      <c r="C20" s="134">
        <f>ROUND(VALUE(SUBSTITUTE(実質収支比率等に係る経年分析!G$47,"▲","-")),2)</f>
        <v>0.53</v>
      </c>
      <c r="D20" s="134">
        <f>ROUND(VALUE(SUBSTITUTE(実質収支比率等に係る経年分析!H$47,"▲","-")),2)</f>
        <v>1</v>
      </c>
      <c r="E20" s="134">
        <f>ROUND(VALUE(SUBSTITUTE(実質収支比率等に係る経年分析!I$47,"▲","-")),2)</f>
        <v>4.8600000000000003</v>
      </c>
      <c r="F20" s="134">
        <f>ROUND(VALUE(SUBSTITUTE(実質収支比率等に係る経年分析!J$47,"▲","-")),2)</f>
        <v>7.9</v>
      </c>
    </row>
    <row r="21" spans="1:11" x14ac:dyDescent="0.15">
      <c r="A21" s="134" t="s">
        <v>44</v>
      </c>
      <c r="B21" s="134">
        <f>IF(ISNUMBER(VALUE(SUBSTITUTE(実質収支比率等に係る経年分析!F$49,"▲","-"))),ROUND(VALUE(SUBSTITUTE(実質収支比率等に係る経年分析!F$49,"▲","-")),2),NA())</f>
        <v>-0.42</v>
      </c>
      <c r="C21" s="134">
        <f>IF(ISNUMBER(VALUE(SUBSTITUTE(実質収支比率等に係る経年分析!G$49,"▲","-"))),ROUND(VALUE(SUBSTITUTE(実質収支比率等に係る経年分析!G$49,"▲","-")),2),NA())</f>
        <v>-2.0499999999999998</v>
      </c>
      <c r="D21" s="134">
        <f>IF(ISNUMBER(VALUE(SUBSTITUTE(実質収支比率等に係る経年分析!H$49,"▲","-"))),ROUND(VALUE(SUBSTITUTE(実質収支比率等に係る経年分析!H$49,"▲","-")),2),NA())</f>
        <v>2.57</v>
      </c>
      <c r="E21" s="134">
        <f>IF(ISNUMBER(VALUE(SUBSTITUTE(実質収支比率等に係る経年分析!I$49,"▲","-"))),ROUND(VALUE(SUBSTITUTE(実質収支比率等に係る経年分析!I$49,"▲","-")),2),NA())</f>
        <v>2.6</v>
      </c>
      <c r="F21" s="134">
        <f>IF(ISNUMBER(VALUE(SUBSTITUTE(実質収支比率等に係る経年分析!J$49,"▲","-"))),ROUND(VALUE(SUBSTITUTE(実質収支比率等に係る経年分析!J$49,"▲","-")),2),NA())</f>
        <v>10.14</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0.51</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介護保険事業特別会計（介護サービス事業勘定）</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真鶴魚座・ケープ真鶴特別会計</v>
      </c>
      <c r="B31" s="135">
        <f>IF(ROUND(VALUE(SUBSTITUTE(連結実質赤字比率に係る赤字・黒字の構成分析!F$39,"▲", "-")), 2) &lt; 0, ABS(ROUND(VALUE(SUBSTITUTE(連結実質赤字比率に係る赤字・黒字の構成分析!F$39,"▲", "-")), 2)), NA())</f>
        <v>0.23</v>
      </c>
      <c r="C31" s="135" t="e">
        <f>IF(ROUND(VALUE(SUBSTITUTE(連結実質赤字比率に係る赤字・黒字の構成分析!F$39,"▲", "-")), 2) &gt;= 0, ABS(ROUND(VALUE(SUBSTITUTE(連結実質赤字比率に係る赤字・黒字の構成分析!F$39,"▲", "-")), 2)), NA())</f>
        <v>#N/A</v>
      </c>
      <c r="D31" s="135">
        <f>IF(ROUND(VALUE(SUBSTITUTE(連結実質赤字比率に係る赤字・黒字の構成分析!G$39,"▲", "-")), 2) &lt; 0, ABS(ROUND(VALUE(SUBSTITUTE(連結実質赤字比率に係る赤字・黒字の構成分析!G$39,"▲", "-")), 2)), NA())</f>
        <v>0.17</v>
      </c>
      <c r="E31" s="135" t="e">
        <f>IF(ROUND(VALUE(SUBSTITUTE(連結実質赤字比率に係る赤字・黒字の構成分析!G$39,"▲", "-")), 2) &gt;= 0, ABS(ROUND(VALUE(SUBSTITUTE(連結実質赤字比率に係る赤字・黒字の構成分析!G$39,"▲", "-")), 2)), NA())</f>
        <v>#N/A</v>
      </c>
      <c r="F31" s="135">
        <f>IF(ROUND(VALUE(SUBSTITUTE(連結実質赤字比率に係る赤字・黒字の構成分析!H$39,"▲", "-")), 2) &lt; 0, ABS(ROUND(VALUE(SUBSTITUTE(連結実質赤字比率に係る赤字・黒字の構成分析!H$39,"▲", "-")), 2)), NA())</f>
        <v>0.63</v>
      </c>
      <c r="G31" s="135" t="e">
        <f>IF(ROUND(VALUE(SUBSTITUTE(連結実質赤字比率に係る赤字・黒字の構成分析!H$39,"▲", "-")), 2) &gt;= 0, ABS(ROUND(VALUE(SUBSTITUTE(連結実質赤字比率に係る赤字・黒字の構成分析!H$39,"▲", "-")), 2)), NA())</f>
        <v>#N/A</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0.28000000000000003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x14ac:dyDescent="0.15">
      <c r="A33" s="135" t="str">
        <f>IF(連結実質赤字比率に係る赤字・黒字の構成分析!C$37="",NA(),連結実質赤字比率に係る赤字・黒字の構成分析!C$37)</f>
        <v>介護保険事業特別会計（保険事業勘定）</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1.1599999999999999</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2.0099999999999998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1.43</v>
      </c>
    </row>
    <row r="35" spans="1:16" x14ac:dyDescent="0.15">
      <c r="A35" s="135" t="str">
        <f>IF(連結実質赤字比率に係る赤字・黒字の構成分析!C$35="",NA(),連結実質赤字比率に係る赤字・黒字の構成分析!C$35)</f>
        <v>国民健康保険事業特別会計（事業勘定）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4.9800000000000004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11.98</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221</v>
      </c>
      <c r="E42" s="136"/>
      <c r="F42" s="136"/>
      <c r="G42" s="136">
        <f>'実質公債費比率（分子）の構造'!L$52</f>
        <v>219</v>
      </c>
      <c r="H42" s="136"/>
      <c r="I42" s="136"/>
      <c r="J42" s="136">
        <f>'実質公債費比率（分子）の構造'!M$52</f>
        <v>224</v>
      </c>
      <c r="K42" s="136"/>
      <c r="L42" s="136"/>
      <c r="M42" s="136">
        <f>'実質公債費比率（分子）の構造'!N$52</f>
        <v>225</v>
      </c>
      <c r="N42" s="136"/>
      <c r="O42" s="136"/>
      <c r="P42" s="136">
        <f>'実質公債費比率（分子）の構造'!O$52</f>
        <v>214</v>
      </c>
    </row>
    <row r="43" spans="1:16" x14ac:dyDescent="0.15">
      <c r="A43" s="136" t="s">
        <v>52</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52</v>
      </c>
      <c r="C45" s="136"/>
      <c r="D45" s="136"/>
      <c r="E45" s="136">
        <f>'実質公債費比率（分子）の構造'!L$49</f>
        <v>18</v>
      </c>
      <c r="F45" s="136"/>
      <c r="G45" s="136"/>
      <c r="H45" s="136">
        <f>'実質公債費比率（分子）の構造'!M$49</f>
        <v>0</v>
      </c>
      <c r="I45" s="136"/>
      <c r="J45" s="136"/>
      <c r="K45" s="136">
        <f>'実質公債費比率（分子）の構造'!N$49</f>
        <v>6</v>
      </c>
      <c r="L45" s="136"/>
      <c r="M45" s="136"/>
      <c r="N45" s="136">
        <f>'実質公債費比率（分子）の構造'!O$49</f>
        <v>6</v>
      </c>
      <c r="O45" s="136"/>
      <c r="P45" s="136"/>
    </row>
    <row r="46" spans="1:16" x14ac:dyDescent="0.15">
      <c r="A46" s="136" t="s">
        <v>55</v>
      </c>
      <c r="B46" s="136">
        <f>'実質公債費比率（分子）の構造'!K$48</f>
        <v>76</v>
      </c>
      <c r="C46" s="136"/>
      <c r="D46" s="136"/>
      <c r="E46" s="136">
        <f>'実質公債費比率（分子）の構造'!L$48</f>
        <v>79</v>
      </c>
      <c r="F46" s="136"/>
      <c r="G46" s="136"/>
      <c r="H46" s="136">
        <f>'実質公債費比率（分子）の構造'!M$48</f>
        <v>91</v>
      </c>
      <c r="I46" s="136"/>
      <c r="J46" s="136"/>
      <c r="K46" s="136">
        <f>'実質公債費比率（分子）の構造'!N$48</f>
        <v>92</v>
      </c>
      <c r="L46" s="136"/>
      <c r="M46" s="136"/>
      <c r="N46" s="136">
        <f>'実質公債費比率（分子）の構造'!O$48</f>
        <v>82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337</v>
      </c>
      <c r="C49" s="136"/>
      <c r="D49" s="136"/>
      <c r="E49" s="136">
        <f>'実質公債費比率（分子）の構造'!L$45</f>
        <v>339</v>
      </c>
      <c r="F49" s="136"/>
      <c r="G49" s="136"/>
      <c r="H49" s="136">
        <f>'実質公債費比率（分子）の構造'!M$45</f>
        <v>355</v>
      </c>
      <c r="I49" s="136"/>
      <c r="J49" s="136"/>
      <c r="K49" s="136">
        <f>'実質公債費比率（分子）の構造'!N$45</f>
        <v>305</v>
      </c>
      <c r="L49" s="136"/>
      <c r="M49" s="136"/>
      <c r="N49" s="136">
        <f>'実質公債費比率（分子）の構造'!O$45</f>
        <v>277</v>
      </c>
      <c r="O49" s="136"/>
      <c r="P49" s="136"/>
    </row>
    <row r="50" spans="1:16" x14ac:dyDescent="0.15">
      <c r="A50" s="136" t="s">
        <v>59</v>
      </c>
      <c r="B50" s="136" t="e">
        <f>NA()</f>
        <v>#N/A</v>
      </c>
      <c r="C50" s="136">
        <f>IF(ISNUMBER('実質公債費比率（分子）の構造'!K$53),'実質公債費比率（分子）の構造'!K$53,NA())</f>
        <v>245</v>
      </c>
      <c r="D50" s="136" t="e">
        <f>NA()</f>
        <v>#N/A</v>
      </c>
      <c r="E50" s="136" t="e">
        <f>NA()</f>
        <v>#N/A</v>
      </c>
      <c r="F50" s="136">
        <f>IF(ISNUMBER('実質公債費比率（分子）の構造'!L$53),'実質公債費比率（分子）の構造'!L$53,NA())</f>
        <v>218</v>
      </c>
      <c r="G50" s="136" t="e">
        <f>NA()</f>
        <v>#N/A</v>
      </c>
      <c r="H50" s="136" t="e">
        <f>NA()</f>
        <v>#N/A</v>
      </c>
      <c r="I50" s="136">
        <f>IF(ISNUMBER('実質公債費比率（分子）の構造'!M$53),'実質公債費比率（分子）の構造'!M$53,NA())</f>
        <v>222</v>
      </c>
      <c r="J50" s="136" t="e">
        <f>NA()</f>
        <v>#N/A</v>
      </c>
      <c r="K50" s="136" t="e">
        <f>NA()</f>
        <v>#N/A</v>
      </c>
      <c r="L50" s="136">
        <f>IF(ISNUMBER('実質公債費比率（分子）の構造'!N$53),'実質公債費比率（分子）の構造'!N$53,NA())</f>
        <v>178</v>
      </c>
      <c r="M50" s="136" t="e">
        <f>NA()</f>
        <v>#N/A</v>
      </c>
      <c r="N50" s="136" t="e">
        <f>NA()</f>
        <v>#N/A</v>
      </c>
      <c r="O50" s="136">
        <f>IF(ISNUMBER('実質公債費比率（分子）の構造'!O$53),'実質公債費比率（分子）の構造'!O$53,NA())</f>
        <v>151</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2705</v>
      </c>
      <c r="E56" s="135"/>
      <c r="F56" s="135"/>
      <c r="G56" s="135">
        <f>'将来負担比率（分子）の構造'!J$51</f>
        <v>2745</v>
      </c>
      <c r="H56" s="135"/>
      <c r="I56" s="135"/>
      <c r="J56" s="135">
        <f>'将来負担比率（分子）の構造'!K$51</f>
        <v>2816</v>
      </c>
      <c r="K56" s="135"/>
      <c r="L56" s="135"/>
      <c r="M56" s="135">
        <f>'将来負担比率（分子）の構造'!L$51</f>
        <v>2880</v>
      </c>
      <c r="N56" s="135"/>
      <c r="O56" s="135"/>
      <c r="P56" s="135">
        <f>'将来負担比率（分子）の構造'!M$51</f>
        <v>3140</v>
      </c>
    </row>
    <row r="57" spans="1:16" x14ac:dyDescent="0.15">
      <c r="A57" s="135" t="s">
        <v>35</v>
      </c>
      <c r="B57" s="135"/>
      <c r="C57" s="135"/>
      <c r="D57" s="135" t="str">
        <f>'将来負担比率（分子）の構造'!I$50</f>
        <v>-</v>
      </c>
      <c r="E57" s="135"/>
      <c r="F57" s="135"/>
      <c r="G57" s="135" t="str">
        <f>'将来負担比率（分子）の構造'!J$50</f>
        <v>-</v>
      </c>
      <c r="H57" s="135"/>
      <c r="I57" s="135"/>
      <c r="J57" s="135">
        <f>'将来負担比率（分子）の構造'!K$50</f>
        <v>120</v>
      </c>
      <c r="K57" s="135"/>
      <c r="L57" s="135"/>
      <c r="M57" s="135">
        <f>'将来負担比率（分子）の構造'!L$50</f>
        <v>106</v>
      </c>
      <c r="N57" s="135"/>
      <c r="O57" s="135"/>
      <c r="P57" s="135">
        <f>'将来負担比率（分子）の構造'!M$50</f>
        <v>90</v>
      </c>
    </row>
    <row r="58" spans="1:16" x14ac:dyDescent="0.15">
      <c r="A58" s="135" t="s">
        <v>34</v>
      </c>
      <c r="B58" s="135"/>
      <c r="C58" s="135"/>
      <c r="D58" s="135">
        <f>'将来負担比率（分子）の構造'!I$49</f>
        <v>100</v>
      </c>
      <c r="E58" s="135"/>
      <c r="F58" s="135"/>
      <c r="G58" s="135">
        <f>'将来負担比率（分子）の構造'!J$49</f>
        <v>125</v>
      </c>
      <c r="H58" s="135"/>
      <c r="I58" s="135"/>
      <c r="J58" s="135">
        <f>'将来負担比率（分子）の構造'!K$49</f>
        <v>164</v>
      </c>
      <c r="K58" s="135"/>
      <c r="L58" s="135"/>
      <c r="M58" s="135">
        <f>'将来負担比率（分子）の構造'!L$49</f>
        <v>237</v>
      </c>
      <c r="N58" s="135"/>
      <c r="O58" s="135"/>
      <c r="P58" s="135">
        <f>'将来負担比率（分子）の構造'!M$49</f>
        <v>271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1</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863</v>
      </c>
      <c r="C62" s="135"/>
      <c r="D62" s="135"/>
      <c r="E62" s="135">
        <f>'将来負担比率（分子）の構造'!J$45</f>
        <v>960</v>
      </c>
      <c r="F62" s="135"/>
      <c r="G62" s="135"/>
      <c r="H62" s="135">
        <f>'将来負担比率（分子）の構造'!K$45</f>
        <v>952</v>
      </c>
      <c r="I62" s="135"/>
      <c r="J62" s="135"/>
      <c r="K62" s="135">
        <f>'将来負担比率（分子）の構造'!L$45</f>
        <v>919</v>
      </c>
      <c r="L62" s="135"/>
      <c r="M62" s="135"/>
      <c r="N62" s="135">
        <f>'将来負担比率（分子）の構造'!M$45</f>
        <v>867</v>
      </c>
      <c r="O62" s="135"/>
      <c r="P62" s="135"/>
    </row>
    <row r="63" spans="1:16" x14ac:dyDescent="0.15">
      <c r="A63" s="135" t="s">
        <v>28</v>
      </c>
      <c r="B63" s="135">
        <f>'将来負担比率（分子）の構造'!I$44</f>
        <v>17</v>
      </c>
      <c r="C63" s="135"/>
      <c r="D63" s="135"/>
      <c r="E63" s="135">
        <f>'将来負担比率（分子）の構造'!J$44</f>
        <v>22</v>
      </c>
      <c r="F63" s="135"/>
      <c r="G63" s="135"/>
      <c r="H63" s="135">
        <f>'将来負担比率（分子）の構造'!K$44</f>
        <v>789</v>
      </c>
      <c r="I63" s="135"/>
      <c r="J63" s="135"/>
      <c r="K63" s="135">
        <f>'将来負担比率（分子）の構造'!L$44</f>
        <v>857</v>
      </c>
      <c r="L63" s="135"/>
      <c r="M63" s="135"/>
      <c r="N63" s="135">
        <f>'将来負担比率（分子）の構造'!M$44</f>
        <v>934</v>
      </c>
      <c r="O63" s="135"/>
      <c r="P63" s="135"/>
    </row>
    <row r="64" spans="1:16" x14ac:dyDescent="0.15">
      <c r="A64" s="135" t="s">
        <v>27</v>
      </c>
      <c r="B64" s="135">
        <f>'将来負担比率（分子）の構造'!I$43</f>
        <v>1645</v>
      </c>
      <c r="C64" s="135"/>
      <c r="D64" s="135"/>
      <c r="E64" s="135">
        <f>'将来負担比率（分子）の構造'!J$43</f>
        <v>1605</v>
      </c>
      <c r="F64" s="135"/>
      <c r="G64" s="135"/>
      <c r="H64" s="135">
        <f>'将来負担比率（分子）の構造'!K$43</f>
        <v>1590</v>
      </c>
      <c r="I64" s="135"/>
      <c r="J64" s="135"/>
      <c r="K64" s="135">
        <f>'将来負担比率（分子）の構造'!L$43</f>
        <v>1633</v>
      </c>
      <c r="L64" s="135"/>
      <c r="M64" s="135"/>
      <c r="N64" s="135">
        <f>'将来負担比率（分子）の構造'!M$43</f>
        <v>1674</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3091</v>
      </c>
      <c r="C66" s="135"/>
      <c r="D66" s="135"/>
      <c r="E66" s="135">
        <f>'将来負担比率（分子）の構造'!J$41</f>
        <v>3052</v>
      </c>
      <c r="F66" s="135"/>
      <c r="G66" s="135"/>
      <c r="H66" s="135">
        <f>'将来負担比率（分子）の構造'!K$41</f>
        <v>2962</v>
      </c>
      <c r="I66" s="135"/>
      <c r="J66" s="135"/>
      <c r="K66" s="135">
        <f>'将来負担比率（分子）の構造'!L$41</f>
        <v>2942</v>
      </c>
      <c r="L66" s="135"/>
      <c r="M66" s="135"/>
      <c r="N66" s="135">
        <f>'将来負担比率（分子）の構造'!M$41</f>
        <v>2937</v>
      </c>
      <c r="O66" s="135"/>
      <c r="P66" s="135"/>
    </row>
    <row r="67" spans="1:16" x14ac:dyDescent="0.15">
      <c r="A67" s="135" t="s">
        <v>63</v>
      </c>
      <c r="B67" s="135" t="e">
        <f>NA()</f>
        <v>#N/A</v>
      </c>
      <c r="C67" s="135">
        <f>IF(ISNUMBER('将来負担比率（分子）の構造'!I$52), IF('将来負担比率（分子）の構造'!I$52 &lt; 0, 0, '将来負担比率（分子）の構造'!I$52), NA())</f>
        <v>2813</v>
      </c>
      <c r="D67" s="135" t="e">
        <f>NA()</f>
        <v>#N/A</v>
      </c>
      <c r="E67" s="135" t="e">
        <f>NA()</f>
        <v>#N/A</v>
      </c>
      <c r="F67" s="135">
        <f>IF(ISNUMBER('将来負担比率（分子）の構造'!J$52), IF('将来負担比率（分子）の構造'!J$52 &lt; 0, 0, '将来負担比率（分子）の構造'!J$52), NA())</f>
        <v>2769</v>
      </c>
      <c r="G67" s="135" t="e">
        <f>NA()</f>
        <v>#N/A</v>
      </c>
      <c r="H67" s="135" t="e">
        <f>NA()</f>
        <v>#N/A</v>
      </c>
      <c r="I67" s="135">
        <f>IF(ISNUMBER('将来負担比率（分子）の構造'!K$52), IF('将来負担比率（分子）の構造'!K$52 &lt; 0, 0, '将来負担比率（分子）の構造'!K$52), NA())</f>
        <v>3194</v>
      </c>
      <c r="J67" s="135" t="e">
        <f>NA()</f>
        <v>#N/A</v>
      </c>
      <c r="K67" s="135" t="e">
        <f>NA()</f>
        <v>#N/A</v>
      </c>
      <c r="L67" s="135">
        <f>IF(ISNUMBER('将来負担比率（分子）の構造'!L$52), IF('将来負担比率（分子）の構造'!L$52 &lt; 0, 0, '将来負担比率（分子）の構造'!L$52), NA())</f>
        <v>3129</v>
      </c>
      <c r="M67" s="135" t="e">
        <f>NA()</f>
        <v>#N/A</v>
      </c>
      <c r="N67" s="135" t="e">
        <f>NA()</f>
        <v>#N/A</v>
      </c>
      <c r="O67" s="135">
        <f>IF(ISNUMBER('将来負担比率（分子）の構造'!M$52), IF('将来負担比率（分子）の構造'!M$52 &lt; 0, 0, '将来負担比率（分子）の構造'!M$52), NA())</f>
        <v>2909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952704</v>
      </c>
      <c r="S5" s="669"/>
      <c r="T5" s="669"/>
      <c r="U5" s="669"/>
      <c r="V5" s="669"/>
      <c r="W5" s="669"/>
      <c r="X5" s="669"/>
      <c r="Y5" s="716"/>
      <c r="Z5" s="729">
        <v>27.6</v>
      </c>
      <c r="AA5" s="729"/>
      <c r="AB5" s="729"/>
      <c r="AC5" s="729"/>
      <c r="AD5" s="730">
        <v>952704</v>
      </c>
      <c r="AE5" s="730"/>
      <c r="AF5" s="730"/>
      <c r="AG5" s="730"/>
      <c r="AH5" s="730"/>
      <c r="AI5" s="730"/>
      <c r="AJ5" s="730"/>
      <c r="AK5" s="730"/>
      <c r="AL5" s="717">
        <v>44.7</v>
      </c>
      <c r="AM5" s="686"/>
      <c r="AN5" s="686"/>
      <c r="AO5" s="718"/>
      <c r="AP5" s="705" t="s">
        <v>206</v>
      </c>
      <c r="AQ5" s="706"/>
      <c r="AR5" s="706"/>
      <c r="AS5" s="706"/>
      <c r="AT5" s="706"/>
      <c r="AU5" s="706"/>
      <c r="AV5" s="706"/>
      <c r="AW5" s="706"/>
      <c r="AX5" s="706"/>
      <c r="AY5" s="706"/>
      <c r="AZ5" s="706"/>
      <c r="BA5" s="706"/>
      <c r="BB5" s="706"/>
      <c r="BC5" s="706"/>
      <c r="BD5" s="706"/>
      <c r="BE5" s="706"/>
      <c r="BF5" s="707"/>
      <c r="BG5" s="618">
        <v>952704</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19112</v>
      </c>
      <c r="S6" s="619"/>
      <c r="T6" s="619"/>
      <c r="U6" s="619"/>
      <c r="V6" s="619"/>
      <c r="W6" s="619"/>
      <c r="X6" s="619"/>
      <c r="Y6" s="620"/>
      <c r="Z6" s="671">
        <v>0.6</v>
      </c>
      <c r="AA6" s="671"/>
      <c r="AB6" s="671"/>
      <c r="AC6" s="671"/>
      <c r="AD6" s="672">
        <v>19112</v>
      </c>
      <c r="AE6" s="672"/>
      <c r="AF6" s="672"/>
      <c r="AG6" s="672"/>
      <c r="AH6" s="672"/>
      <c r="AI6" s="672"/>
      <c r="AJ6" s="672"/>
      <c r="AK6" s="672"/>
      <c r="AL6" s="641">
        <v>0.9</v>
      </c>
      <c r="AM6" s="673"/>
      <c r="AN6" s="673"/>
      <c r="AO6" s="674"/>
      <c r="AP6" s="615" t="s">
        <v>212</v>
      </c>
      <c r="AQ6" s="616"/>
      <c r="AR6" s="616"/>
      <c r="AS6" s="616"/>
      <c r="AT6" s="616"/>
      <c r="AU6" s="616"/>
      <c r="AV6" s="616"/>
      <c r="AW6" s="616"/>
      <c r="AX6" s="616"/>
      <c r="AY6" s="616"/>
      <c r="AZ6" s="616"/>
      <c r="BA6" s="616"/>
      <c r="BB6" s="616"/>
      <c r="BC6" s="616"/>
      <c r="BD6" s="616"/>
      <c r="BE6" s="616"/>
      <c r="BF6" s="617"/>
      <c r="BG6" s="618">
        <v>952704</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83129</v>
      </c>
      <c r="CS6" s="619"/>
      <c r="CT6" s="619"/>
      <c r="CU6" s="619"/>
      <c r="CV6" s="619"/>
      <c r="CW6" s="619"/>
      <c r="CX6" s="619"/>
      <c r="CY6" s="620"/>
      <c r="CZ6" s="671">
        <v>2.6</v>
      </c>
      <c r="DA6" s="671"/>
      <c r="DB6" s="671"/>
      <c r="DC6" s="671"/>
      <c r="DD6" s="624" t="s">
        <v>207</v>
      </c>
      <c r="DE6" s="619"/>
      <c r="DF6" s="619"/>
      <c r="DG6" s="619"/>
      <c r="DH6" s="619"/>
      <c r="DI6" s="619"/>
      <c r="DJ6" s="619"/>
      <c r="DK6" s="619"/>
      <c r="DL6" s="619"/>
      <c r="DM6" s="619"/>
      <c r="DN6" s="619"/>
      <c r="DO6" s="619"/>
      <c r="DP6" s="620"/>
      <c r="DQ6" s="624">
        <v>83129</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1456</v>
      </c>
      <c r="S7" s="619"/>
      <c r="T7" s="619"/>
      <c r="U7" s="619"/>
      <c r="V7" s="619"/>
      <c r="W7" s="619"/>
      <c r="X7" s="619"/>
      <c r="Y7" s="620"/>
      <c r="Z7" s="671">
        <v>0</v>
      </c>
      <c r="AA7" s="671"/>
      <c r="AB7" s="671"/>
      <c r="AC7" s="671"/>
      <c r="AD7" s="672">
        <v>1456</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380991</v>
      </c>
      <c r="BH7" s="619"/>
      <c r="BI7" s="619"/>
      <c r="BJ7" s="619"/>
      <c r="BK7" s="619"/>
      <c r="BL7" s="619"/>
      <c r="BM7" s="619"/>
      <c r="BN7" s="620"/>
      <c r="BO7" s="671">
        <v>40</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592691</v>
      </c>
      <c r="CS7" s="619"/>
      <c r="CT7" s="619"/>
      <c r="CU7" s="619"/>
      <c r="CV7" s="619"/>
      <c r="CW7" s="619"/>
      <c r="CX7" s="619"/>
      <c r="CY7" s="620"/>
      <c r="CZ7" s="671">
        <v>18.600000000000001</v>
      </c>
      <c r="DA7" s="671"/>
      <c r="DB7" s="671"/>
      <c r="DC7" s="671"/>
      <c r="DD7" s="624">
        <v>2751</v>
      </c>
      <c r="DE7" s="619"/>
      <c r="DF7" s="619"/>
      <c r="DG7" s="619"/>
      <c r="DH7" s="619"/>
      <c r="DI7" s="619"/>
      <c r="DJ7" s="619"/>
      <c r="DK7" s="619"/>
      <c r="DL7" s="619"/>
      <c r="DM7" s="619"/>
      <c r="DN7" s="619"/>
      <c r="DO7" s="619"/>
      <c r="DP7" s="620"/>
      <c r="DQ7" s="624">
        <v>547059</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5580</v>
      </c>
      <c r="S8" s="619"/>
      <c r="T8" s="619"/>
      <c r="U8" s="619"/>
      <c r="V8" s="619"/>
      <c r="W8" s="619"/>
      <c r="X8" s="619"/>
      <c r="Y8" s="620"/>
      <c r="Z8" s="671">
        <v>0.2</v>
      </c>
      <c r="AA8" s="671"/>
      <c r="AB8" s="671"/>
      <c r="AC8" s="671"/>
      <c r="AD8" s="672">
        <v>5580</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14341</v>
      </c>
      <c r="BH8" s="619"/>
      <c r="BI8" s="619"/>
      <c r="BJ8" s="619"/>
      <c r="BK8" s="619"/>
      <c r="BL8" s="619"/>
      <c r="BM8" s="619"/>
      <c r="BN8" s="620"/>
      <c r="BO8" s="671">
        <v>1.5</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866852</v>
      </c>
      <c r="CS8" s="619"/>
      <c r="CT8" s="619"/>
      <c r="CU8" s="619"/>
      <c r="CV8" s="619"/>
      <c r="CW8" s="619"/>
      <c r="CX8" s="619"/>
      <c r="CY8" s="620"/>
      <c r="CZ8" s="671">
        <v>27.3</v>
      </c>
      <c r="DA8" s="671"/>
      <c r="DB8" s="671"/>
      <c r="DC8" s="671"/>
      <c r="DD8" s="624" t="s">
        <v>207</v>
      </c>
      <c r="DE8" s="619"/>
      <c r="DF8" s="619"/>
      <c r="DG8" s="619"/>
      <c r="DH8" s="619"/>
      <c r="DI8" s="619"/>
      <c r="DJ8" s="619"/>
      <c r="DK8" s="619"/>
      <c r="DL8" s="619"/>
      <c r="DM8" s="619"/>
      <c r="DN8" s="619"/>
      <c r="DO8" s="619"/>
      <c r="DP8" s="620"/>
      <c r="DQ8" s="624">
        <v>495722</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5961</v>
      </c>
      <c r="S9" s="619"/>
      <c r="T9" s="619"/>
      <c r="U9" s="619"/>
      <c r="V9" s="619"/>
      <c r="W9" s="619"/>
      <c r="X9" s="619"/>
      <c r="Y9" s="620"/>
      <c r="Z9" s="671">
        <v>0.2</v>
      </c>
      <c r="AA9" s="671"/>
      <c r="AB9" s="671"/>
      <c r="AC9" s="671"/>
      <c r="AD9" s="672">
        <v>5961</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343513</v>
      </c>
      <c r="BH9" s="619"/>
      <c r="BI9" s="619"/>
      <c r="BJ9" s="619"/>
      <c r="BK9" s="619"/>
      <c r="BL9" s="619"/>
      <c r="BM9" s="619"/>
      <c r="BN9" s="620"/>
      <c r="BO9" s="671">
        <v>36.1</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373400</v>
      </c>
      <c r="CS9" s="619"/>
      <c r="CT9" s="619"/>
      <c r="CU9" s="619"/>
      <c r="CV9" s="619"/>
      <c r="CW9" s="619"/>
      <c r="CX9" s="619"/>
      <c r="CY9" s="620"/>
      <c r="CZ9" s="671">
        <v>11.7</v>
      </c>
      <c r="DA9" s="671"/>
      <c r="DB9" s="671"/>
      <c r="DC9" s="671"/>
      <c r="DD9" s="624">
        <v>11263</v>
      </c>
      <c r="DE9" s="619"/>
      <c r="DF9" s="619"/>
      <c r="DG9" s="619"/>
      <c r="DH9" s="619"/>
      <c r="DI9" s="619"/>
      <c r="DJ9" s="619"/>
      <c r="DK9" s="619"/>
      <c r="DL9" s="619"/>
      <c r="DM9" s="619"/>
      <c r="DN9" s="619"/>
      <c r="DO9" s="619"/>
      <c r="DP9" s="620"/>
      <c r="DQ9" s="624">
        <v>331606</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130291</v>
      </c>
      <c r="S10" s="619"/>
      <c r="T10" s="619"/>
      <c r="U10" s="619"/>
      <c r="V10" s="619"/>
      <c r="W10" s="619"/>
      <c r="X10" s="619"/>
      <c r="Y10" s="620"/>
      <c r="Z10" s="671">
        <v>3.8</v>
      </c>
      <c r="AA10" s="671"/>
      <c r="AB10" s="671"/>
      <c r="AC10" s="671"/>
      <c r="AD10" s="672">
        <v>130291</v>
      </c>
      <c r="AE10" s="672"/>
      <c r="AF10" s="672"/>
      <c r="AG10" s="672"/>
      <c r="AH10" s="672"/>
      <c r="AI10" s="672"/>
      <c r="AJ10" s="672"/>
      <c r="AK10" s="672"/>
      <c r="AL10" s="641">
        <v>6.1</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18092</v>
      </c>
      <c r="BH10" s="619"/>
      <c r="BI10" s="619"/>
      <c r="BJ10" s="619"/>
      <c r="BK10" s="619"/>
      <c r="BL10" s="619"/>
      <c r="BM10" s="619"/>
      <c r="BN10" s="620"/>
      <c r="BO10" s="671">
        <v>1.9</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4036</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5045</v>
      </c>
      <c r="BH11" s="619"/>
      <c r="BI11" s="619"/>
      <c r="BJ11" s="619"/>
      <c r="BK11" s="619"/>
      <c r="BL11" s="619"/>
      <c r="BM11" s="619"/>
      <c r="BN11" s="620"/>
      <c r="BO11" s="671">
        <v>0.5</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74772</v>
      </c>
      <c r="CS11" s="619"/>
      <c r="CT11" s="619"/>
      <c r="CU11" s="619"/>
      <c r="CV11" s="619"/>
      <c r="CW11" s="619"/>
      <c r="CX11" s="619"/>
      <c r="CY11" s="620"/>
      <c r="CZ11" s="671">
        <v>2.4</v>
      </c>
      <c r="DA11" s="671"/>
      <c r="DB11" s="671"/>
      <c r="DC11" s="671"/>
      <c r="DD11" s="624">
        <v>20856</v>
      </c>
      <c r="DE11" s="619"/>
      <c r="DF11" s="619"/>
      <c r="DG11" s="619"/>
      <c r="DH11" s="619"/>
      <c r="DI11" s="619"/>
      <c r="DJ11" s="619"/>
      <c r="DK11" s="619"/>
      <c r="DL11" s="619"/>
      <c r="DM11" s="619"/>
      <c r="DN11" s="619"/>
      <c r="DO11" s="619"/>
      <c r="DP11" s="620"/>
      <c r="DQ11" s="624">
        <v>12194</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510244</v>
      </c>
      <c r="BH12" s="619"/>
      <c r="BI12" s="619"/>
      <c r="BJ12" s="619"/>
      <c r="BK12" s="619"/>
      <c r="BL12" s="619"/>
      <c r="BM12" s="619"/>
      <c r="BN12" s="620"/>
      <c r="BO12" s="671">
        <v>53.6</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102649</v>
      </c>
      <c r="CS12" s="619"/>
      <c r="CT12" s="619"/>
      <c r="CU12" s="619"/>
      <c r="CV12" s="619"/>
      <c r="CW12" s="619"/>
      <c r="CX12" s="619"/>
      <c r="CY12" s="620"/>
      <c r="CZ12" s="671">
        <v>3.2</v>
      </c>
      <c r="DA12" s="671"/>
      <c r="DB12" s="671"/>
      <c r="DC12" s="671"/>
      <c r="DD12" s="624">
        <v>15346</v>
      </c>
      <c r="DE12" s="619"/>
      <c r="DF12" s="619"/>
      <c r="DG12" s="619"/>
      <c r="DH12" s="619"/>
      <c r="DI12" s="619"/>
      <c r="DJ12" s="619"/>
      <c r="DK12" s="619"/>
      <c r="DL12" s="619"/>
      <c r="DM12" s="619"/>
      <c r="DN12" s="619"/>
      <c r="DO12" s="619"/>
      <c r="DP12" s="620"/>
      <c r="DQ12" s="624">
        <v>69593</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7038</v>
      </c>
      <c r="S13" s="619"/>
      <c r="T13" s="619"/>
      <c r="U13" s="619"/>
      <c r="V13" s="619"/>
      <c r="W13" s="619"/>
      <c r="X13" s="619"/>
      <c r="Y13" s="620"/>
      <c r="Z13" s="671">
        <v>0.2</v>
      </c>
      <c r="AA13" s="671"/>
      <c r="AB13" s="671"/>
      <c r="AC13" s="671"/>
      <c r="AD13" s="672">
        <v>7038</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510244</v>
      </c>
      <c r="BH13" s="619"/>
      <c r="BI13" s="619"/>
      <c r="BJ13" s="619"/>
      <c r="BK13" s="619"/>
      <c r="BL13" s="619"/>
      <c r="BM13" s="619"/>
      <c r="BN13" s="620"/>
      <c r="BO13" s="671">
        <v>53.6</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227293</v>
      </c>
      <c r="CS13" s="619"/>
      <c r="CT13" s="619"/>
      <c r="CU13" s="619"/>
      <c r="CV13" s="619"/>
      <c r="CW13" s="619"/>
      <c r="CX13" s="619"/>
      <c r="CY13" s="620"/>
      <c r="CZ13" s="671">
        <v>7.2</v>
      </c>
      <c r="DA13" s="671"/>
      <c r="DB13" s="671"/>
      <c r="DC13" s="671"/>
      <c r="DD13" s="624">
        <v>31662</v>
      </c>
      <c r="DE13" s="619"/>
      <c r="DF13" s="619"/>
      <c r="DG13" s="619"/>
      <c r="DH13" s="619"/>
      <c r="DI13" s="619"/>
      <c r="DJ13" s="619"/>
      <c r="DK13" s="619"/>
      <c r="DL13" s="619"/>
      <c r="DM13" s="619"/>
      <c r="DN13" s="619"/>
      <c r="DO13" s="619"/>
      <c r="DP13" s="620"/>
      <c r="DQ13" s="624">
        <v>168637</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11768</v>
      </c>
      <c r="BH14" s="619"/>
      <c r="BI14" s="619"/>
      <c r="BJ14" s="619"/>
      <c r="BK14" s="619"/>
      <c r="BL14" s="619"/>
      <c r="BM14" s="619"/>
      <c r="BN14" s="620"/>
      <c r="BO14" s="671">
        <v>1.2</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276618</v>
      </c>
      <c r="CS14" s="619"/>
      <c r="CT14" s="619"/>
      <c r="CU14" s="619"/>
      <c r="CV14" s="619"/>
      <c r="CW14" s="619"/>
      <c r="CX14" s="619"/>
      <c r="CY14" s="620"/>
      <c r="CZ14" s="671">
        <v>8.6999999999999993</v>
      </c>
      <c r="DA14" s="671"/>
      <c r="DB14" s="671"/>
      <c r="DC14" s="671"/>
      <c r="DD14" s="624">
        <v>89467</v>
      </c>
      <c r="DE14" s="619"/>
      <c r="DF14" s="619"/>
      <c r="DG14" s="619"/>
      <c r="DH14" s="619"/>
      <c r="DI14" s="619"/>
      <c r="DJ14" s="619"/>
      <c r="DK14" s="619"/>
      <c r="DL14" s="619"/>
      <c r="DM14" s="619"/>
      <c r="DN14" s="619"/>
      <c r="DO14" s="619"/>
      <c r="DP14" s="620"/>
      <c r="DQ14" s="624">
        <v>188946</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2016</v>
      </c>
      <c r="S15" s="619"/>
      <c r="T15" s="619"/>
      <c r="U15" s="619"/>
      <c r="V15" s="619"/>
      <c r="W15" s="619"/>
      <c r="X15" s="619"/>
      <c r="Y15" s="620"/>
      <c r="Z15" s="671">
        <v>0.1</v>
      </c>
      <c r="AA15" s="671"/>
      <c r="AB15" s="671"/>
      <c r="AC15" s="671"/>
      <c r="AD15" s="672">
        <v>2016</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49701</v>
      </c>
      <c r="BH15" s="619"/>
      <c r="BI15" s="619"/>
      <c r="BJ15" s="619"/>
      <c r="BK15" s="619"/>
      <c r="BL15" s="619"/>
      <c r="BM15" s="619"/>
      <c r="BN15" s="620"/>
      <c r="BO15" s="671">
        <v>5.2</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306340</v>
      </c>
      <c r="CS15" s="619"/>
      <c r="CT15" s="619"/>
      <c r="CU15" s="619"/>
      <c r="CV15" s="619"/>
      <c r="CW15" s="619"/>
      <c r="CX15" s="619"/>
      <c r="CY15" s="620"/>
      <c r="CZ15" s="671">
        <v>9.6</v>
      </c>
      <c r="DA15" s="671"/>
      <c r="DB15" s="671"/>
      <c r="DC15" s="671"/>
      <c r="DD15" s="624">
        <v>41071</v>
      </c>
      <c r="DE15" s="619"/>
      <c r="DF15" s="619"/>
      <c r="DG15" s="619"/>
      <c r="DH15" s="619"/>
      <c r="DI15" s="619"/>
      <c r="DJ15" s="619"/>
      <c r="DK15" s="619"/>
      <c r="DL15" s="619"/>
      <c r="DM15" s="619"/>
      <c r="DN15" s="619"/>
      <c r="DO15" s="619"/>
      <c r="DP15" s="620"/>
      <c r="DQ15" s="624">
        <v>245707</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1074004</v>
      </c>
      <c r="S16" s="619"/>
      <c r="T16" s="619"/>
      <c r="U16" s="619"/>
      <c r="V16" s="619"/>
      <c r="W16" s="619"/>
      <c r="X16" s="619"/>
      <c r="Y16" s="620"/>
      <c r="Z16" s="671">
        <v>31.1</v>
      </c>
      <c r="AA16" s="671"/>
      <c r="AB16" s="671"/>
      <c r="AC16" s="671"/>
      <c r="AD16" s="672">
        <v>902852</v>
      </c>
      <c r="AE16" s="672"/>
      <c r="AF16" s="672"/>
      <c r="AG16" s="672"/>
      <c r="AH16" s="672"/>
      <c r="AI16" s="672"/>
      <c r="AJ16" s="672"/>
      <c r="AK16" s="672"/>
      <c r="AL16" s="641">
        <v>42.3</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902852</v>
      </c>
      <c r="S17" s="619"/>
      <c r="T17" s="619"/>
      <c r="U17" s="619"/>
      <c r="V17" s="619"/>
      <c r="W17" s="619"/>
      <c r="X17" s="619"/>
      <c r="Y17" s="620"/>
      <c r="Z17" s="671">
        <v>26.2</v>
      </c>
      <c r="AA17" s="671"/>
      <c r="AB17" s="671"/>
      <c r="AC17" s="671"/>
      <c r="AD17" s="672">
        <v>902852</v>
      </c>
      <c r="AE17" s="672"/>
      <c r="AF17" s="672"/>
      <c r="AG17" s="672"/>
      <c r="AH17" s="672"/>
      <c r="AI17" s="672"/>
      <c r="AJ17" s="672"/>
      <c r="AK17" s="672"/>
      <c r="AL17" s="641">
        <v>42.3</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270880</v>
      </c>
      <c r="CS17" s="619"/>
      <c r="CT17" s="619"/>
      <c r="CU17" s="619"/>
      <c r="CV17" s="619"/>
      <c r="CW17" s="619"/>
      <c r="CX17" s="619"/>
      <c r="CY17" s="620"/>
      <c r="CZ17" s="671">
        <v>8.5</v>
      </c>
      <c r="DA17" s="671"/>
      <c r="DB17" s="671"/>
      <c r="DC17" s="671"/>
      <c r="DD17" s="624" t="s">
        <v>108</v>
      </c>
      <c r="DE17" s="619"/>
      <c r="DF17" s="619"/>
      <c r="DG17" s="619"/>
      <c r="DH17" s="619"/>
      <c r="DI17" s="619"/>
      <c r="DJ17" s="619"/>
      <c r="DK17" s="619"/>
      <c r="DL17" s="619"/>
      <c r="DM17" s="619"/>
      <c r="DN17" s="619"/>
      <c r="DO17" s="619"/>
      <c r="DP17" s="620"/>
      <c r="DQ17" s="624">
        <v>264197</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171151</v>
      </c>
      <c r="S18" s="619"/>
      <c r="T18" s="619"/>
      <c r="U18" s="619"/>
      <c r="V18" s="619"/>
      <c r="W18" s="619"/>
      <c r="X18" s="619"/>
      <c r="Y18" s="620"/>
      <c r="Z18" s="671">
        <v>5</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2198162</v>
      </c>
      <c r="S20" s="619"/>
      <c r="T20" s="619"/>
      <c r="U20" s="619"/>
      <c r="V20" s="619"/>
      <c r="W20" s="619"/>
      <c r="X20" s="619"/>
      <c r="Y20" s="620"/>
      <c r="Z20" s="671">
        <v>63.7</v>
      </c>
      <c r="AA20" s="671"/>
      <c r="AB20" s="671"/>
      <c r="AC20" s="671"/>
      <c r="AD20" s="672">
        <v>2027010</v>
      </c>
      <c r="AE20" s="672"/>
      <c r="AF20" s="672"/>
      <c r="AG20" s="672"/>
      <c r="AH20" s="672"/>
      <c r="AI20" s="672"/>
      <c r="AJ20" s="672"/>
      <c r="AK20" s="672"/>
      <c r="AL20" s="641">
        <v>95</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3178660</v>
      </c>
      <c r="CS20" s="619"/>
      <c r="CT20" s="619"/>
      <c r="CU20" s="619"/>
      <c r="CV20" s="619"/>
      <c r="CW20" s="619"/>
      <c r="CX20" s="619"/>
      <c r="CY20" s="620"/>
      <c r="CZ20" s="671">
        <v>100</v>
      </c>
      <c r="DA20" s="671"/>
      <c r="DB20" s="671"/>
      <c r="DC20" s="671"/>
      <c r="DD20" s="624">
        <v>212416</v>
      </c>
      <c r="DE20" s="619"/>
      <c r="DF20" s="619"/>
      <c r="DG20" s="619"/>
      <c r="DH20" s="619"/>
      <c r="DI20" s="619"/>
      <c r="DJ20" s="619"/>
      <c r="DK20" s="619"/>
      <c r="DL20" s="619"/>
      <c r="DM20" s="619"/>
      <c r="DN20" s="619"/>
      <c r="DO20" s="619"/>
      <c r="DP20" s="620"/>
      <c r="DQ20" s="624">
        <v>2406790</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1092</v>
      </c>
      <c r="S21" s="619"/>
      <c r="T21" s="619"/>
      <c r="U21" s="619"/>
      <c r="V21" s="619"/>
      <c r="W21" s="619"/>
      <c r="X21" s="619"/>
      <c r="Y21" s="620"/>
      <c r="Z21" s="671">
        <v>0</v>
      </c>
      <c r="AA21" s="671"/>
      <c r="AB21" s="671"/>
      <c r="AC21" s="671"/>
      <c r="AD21" s="672">
        <v>1092</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45557</v>
      </c>
      <c r="S22" s="619"/>
      <c r="T22" s="619"/>
      <c r="U22" s="619"/>
      <c r="V22" s="619"/>
      <c r="W22" s="619"/>
      <c r="X22" s="619"/>
      <c r="Y22" s="620"/>
      <c r="Z22" s="671">
        <v>1.3</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38695</v>
      </c>
      <c r="S23" s="619"/>
      <c r="T23" s="619"/>
      <c r="U23" s="619"/>
      <c r="V23" s="619"/>
      <c r="W23" s="619"/>
      <c r="X23" s="619"/>
      <c r="Y23" s="620"/>
      <c r="Z23" s="671">
        <v>1.1000000000000001</v>
      </c>
      <c r="AA23" s="671"/>
      <c r="AB23" s="671"/>
      <c r="AC23" s="671"/>
      <c r="AD23" s="672">
        <v>3394</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6085</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1351398</v>
      </c>
      <c r="CS24" s="669"/>
      <c r="CT24" s="669"/>
      <c r="CU24" s="669"/>
      <c r="CV24" s="669"/>
      <c r="CW24" s="669"/>
      <c r="CX24" s="669"/>
      <c r="CY24" s="716"/>
      <c r="CZ24" s="720">
        <v>42.5</v>
      </c>
      <c r="DA24" s="721"/>
      <c r="DB24" s="721"/>
      <c r="DC24" s="722"/>
      <c r="DD24" s="715">
        <v>1017028</v>
      </c>
      <c r="DE24" s="669"/>
      <c r="DF24" s="669"/>
      <c r="DG24" s="669"/>
      <c r="DH24" s="669"/>
      <c r="DI24" s="669"/>
      <c r="DJ24" s="669"/>
      <c r="DK24" s="716"/>
      <c r="DL24" s="715">
        <v>983295</v>
      </c>
      <c r="DM24" s="669"/>
      <c r="DN24" s="669"/>
      <c r="DO24" s="669"/>
      <c r="DP24" s="669"/>
      <c r="DQ24" s="669"/>
      <c r="DR24" s="669"/>
      <c r="DS24" s="669"/>
      <c r="DT24" s="669"/>
      <c r="DU24" s="669"/>
      <c r="DV24" s="716"/>
      <c r="DW24" s="717">
        <v>42.8</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297770</v>
      </c>
      <c r="S25" s="619"/>
      <c r="T25" s="619"/>
      <c r="U25" s="619"/>
      <c r="V25" s="619"/>
      <c r="W25" s="619"/>
      <c r="X25" s="619"/>
      <c r="Y25" s="620"/>
      <c r="Z25" s="671">
        <v>8.6</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678036</v>
      </c>
      <c r="CS25" s="637"/>
      <c r="CT25" s="637"/>
      <c r="CU25" s="637"/>
      <c r="CV25" s="637"/>
      <c r="CW25" s="637"/>
      <c r="CX25" s="637"/>
      <c r="CY25" s="638"/>
      <c r="CZ25" s="621">
        <v>21.3</v>
      </c>
      <c r="DA25" s="639"/>
      <c r="DB25" s="639"/>
      <c r="DC25" s="640"/>
      <c r="DD25" s="624">
        <v>637243</v>
      </c>
      <c r="DE25" s="637"/>
      <c r="DF25" s="637"/>
      <c r="DG25" s="637"/>
      <c r="DH25" s="637"/>
      <c r="DI25" s="637"/>
      <c r="DJ25" s="637"/>
      <c r="DK25" s="638"/>
      <c r="DL25" s="624">
        <v>637240</v>
      </c>
      <c r="DM25" s="637"/>
      <c r="DN25" s="637"/>
      <c r="DO25" s="637"/>
      <c r="DP25" s="637"/>
      <c r="DQ25" s="637"/>
      <c r="DR25" s="637"/>
      <c r="DS25" s="637"/>
      <c r="DT25" s="637"/>
      <c r="DU25" s="637"/>
      <c r="DV25" s="638"/>
      <c r="DW25" s="641">
        <v>27.7</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412431</v>
      </c>
      <c r="CS26" s="619"/>
      <c r="CT26" s="619"/>
      <c r="CU26" s="619"/>
      <c r="CV26" s="619"/>
      <c r="CW26" s="619"/>
      <c r="CX26" s="619"/>
      <c r="CY26" s="620"/>
      <c r="CZ26" s="621">
        <v>13</v>
      </c>
      <c r="DA26" s="639"/>
      <c r="DB26" s="639"/>
      <c r="DC26" s="640"/>
      <c r="DD26" s="624">
        <v>376181</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264726</v>
      </c>
      <c r="S27" s="619"/>
      <c r="T27" s="619"/>
      <c r="U27" s="619"/>
      <c r="V27" s="619"/>
      <c r="W27" s="619"/>
      <c r="X27" s="619"/>
      <c r="Y27" s="620"/>
      <c r="Z27" s="671">
        <v>7.7</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952704</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402482</v>
      </c>
      <c r="CS27" s="637"/>
      <c r="CT27" s="637"/>
      <c r="CU27" s="637"/>
      <c r="CV27" s="637"/>
      <c r="CW27" s="637"/>
      <c r="CX27" s="637"/>
      <c r="CY27" s="638"/>
      <c r="CZ27" s="621">
        <v>12.7</v>
      </c>
      <c r="DA27" s="639"/>
      <c r="DB27" s="639"/>
      <c r="DC27" s="640"/>
      <c r="DD27" s="624">
        <v>115588</v>
      </c>
      <c r="DE27" s="637"/>
      <c r="DF27" s="637"/>
      <c r="DG27" s="637"/>
      <c r="DH27" s="637"/>
      <c r="DI27" s="637"/>
      <c r="DJ27" s="637"/>
      <c r="DK27" s="638"/>
      <c r="DL27" s="624">
        <v>81858</v>
      </c>
      <c r="DM27" s="637"/>
      <c r="DN27" s="637"/>
      <c r="DO27" s="637"/>
      <c r="DP27" s="637"/>
      <c r="DQ27" s="637"/>
      <c r="DR27" s="637"/>
      <c r="DS27" s="637"/>
      <c r="DT27" s="637"/>
      <c r="DU27" s="637"/>
      <c r="DV27" s="638"/>
      <c r="DW27" s="641">
        <v>3.6</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108856</v>
      </c>
      <c r="S28" s="619"/>
      <c r="T28" s="619"/>
      <c r="U28" s="619"/>
      <c r="V28" s="619"/>
      <c r="W28" s="619"/>
      <c r="X28" s="619"/>
      <c r="Y28" s="620"/>
      <c r="Z28" s="671">
        <v>3.2</v>
      </c>
      <c r="AA28" s="671"/>
      <c r="AB28" s="671"/>
      <c r="AC28" s="671"/>
      <c r="AD28" s="672">
        <v>100831</v>
      </c>
      <c r="AE28" s="672"/>
      <c r="AF28" s="672"/>
      <c r="AG28" s="672"/>
      <c r="AH28" s="672"/>
      <c r="AI28" s="672"/>
      <c r="AJ28" s="672"/>
      <c r="AK28" s="672"/>
      <c r="AL28" s="641">
        <v>4.7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270880</v>
      </c>
      <c r="CS28" s="619"/>
      <c r="CT28" s="619"/>
      <c r="CU28" s="619"/>
      <c r="CV28" s="619"/>
      <c r="CW28" s="619"/>
      <c r="CX28" s="619"/>
      <c r="CY28" s="620"/>
      <c r="CZ28" s="621">
        <v>8.5</v>
      </c>
      <c r="DA28" s="639"/>
      <c r="DB28" s="639"/>
      <c r="DC28" s="640"/>
      <c r="DD28" s="624">
        <v>264197</v>
      </c>
      <c r="DE28" s="619"/>
      <c r="DF28" s="619"/>
      <c r="DG28" s="619"/>
      <c r="DH28" s="619"/>
      <c r="DI28" s="619"/>
      <c r="DJ28" s="619"/>
      <c r="DK28" s="620"/>
      <c r="DL28" s="624">
        <v>264197</v>
      </c>
      <c r="DM28" s="619"/>
      <c r="DN28" s="619"/>
      <c r="DO28" s="619"/>
      <c r="DP28" s="619"/>
      <c r="DQ28" s="619"/>
      <c r="DR28" s="619"/>
      <c r="DS28" s="619"/>
      <c r="DT28" s="619"/>
      <c r="DU28" s="619"/>
      <c r="DV28" s="620"/>
      <c r="DW28" s="641">
        <v>11.5</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4456</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270880</v>
      </c>
      <c r="CS29" s="637"/>
      <c r="CT29" s="637"/>
      <c r="CU29" s="637"/>
      <c r="CV29" s="637"/>
      <c r="CW29" s="637"/>
      <c r="CX29" s="637"/>
      <c r="CY29" s="638"/>
      <c r="CZ29" s="621">
        <v>8.5</v>
      </c>
      <c r="DA29" s="639"/>
      <c r="DB29" s="639"/>
      <c r="DC29" s="640"/>
      <c r="DD29" s="624">
        <v>264197</v>
      </c>
      <c r="DE29" s="637"/>
      <c r="DF29" s="637"/>
      <c r="DG29" s="637"/>
      <c r="DH29" s="637"/>
      <c r="DI29" s="637"/>
      <c r="DJ29" s="637"/>
      <c r="DK29" s="638"/>
      <c r="DL29" s="624">
        <v>264197</v>
      </c>
      <c r="DM29" s="637"/>
      <c r="DN29" s="637"/>
      <c r="DO29" s="637"/>
      <c r="DP29" s="637"/>
      <c r="DQ29" s="637"/>
      <c r="DR29" s="637"/>
      <c r="DS29" s="637"/>
      <c r="DT29" s="637"/>
      <c r="DU29" s="637"/>
      <c r="DV29" s="638"/>
      <c r="DW29" s="641">
        <v>11.5</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77695</v>
      </c>
      <c r="S30" s="619"/>
      <c r="T30" s="619"/>
      <c r="U30" s="619"/>
      <c r="V30" s="619"/>
      <c r="W30" s="619"/>
      <c r="X30" s="619"/>
      <c r="Y30" s="620"/>
      <c r="Z30" s="671">
        <v>2.2999999999999998</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97.8</v>
      </c>
      <c r="BH30" s="685"/>
      <c r="BI30" s="685"/>
      <c r="BJ30" s="685"/>
      <c r="BK30" s="685"/>
      <c r="BL30" s="685"/>
      <c r="BM30" s="686">
        <v>91.1</v>
      </c>
      <c r="BN30" s="685"/>
      <c r="BO30" s="685"/>
      <c r="BP30" s="685"/>
      <c r="BQ30" s="687"/>
      <c r="BR30" s="684">
        <v>97.5</v>
      </c>
      <c r="BS30" s="685"/>
      <c r="BT30" s="685"/>
      <c r="BU30" s="685"/>
      <c r="BV30" s="685"/>
      <c r="BW30" s="685"/>
      <c r="BX30" s="686">
        <v>90.5</v>
      </c>
      <c r="BY30" s="685"/>
      <c r="BZ30" s="685"/>
      <c r="CA30" s="685"/>
      <c r="CB30" s="687"/>
      <c r="CD30" s="690"/>
      <c r="CE30" s="691"/>
      <c r="CF30" s="655" t="s">
        <v>290</v>
      </c>
      <c r="CG30" s="652"/>
      <c r="CH30" s="652"/>
      <c r="CI30" s="652"/>
      <c r="CJ30" s="652"/>
      <c r="CK30" s="652"/>
      <c r="CL30" s="652"/>
      <c r="CM30" s="652"/>
      <c r="CN30" s="652"/>
      <c r="CO30" s="652"/>
      <c r="CP30" s="652"/>
      <c r="CQ30" s="653"/>
      <c r="CR30" s="618">
        <v>230712</v>
      </c>
      <c r="CS30" s="619"/>
      <c r="CT30" s="619"/>
      <c r="CU30" s="619"/>
      <c r="CV30" s="619"/>
      <c r="CW30" s="619"/>
      <c r="CX30" s="619"/>
      <c r="CY30" s="620"/>
      <c r="CZ30" s="621">
        <v>7.3</v>
      </c>
      <c r="DA30" s="639"/>
      <c r="DB30" s="639"/>
      <c r="DC30" s="640"/>
      <c r="DD30" s="624">
        <v>224597</v>
      </c>
      <c r="DE30" s="619"/>
      <c r="DF30" s="619"/>
      <c r="DG30" s="619"/>
      <c r="DH30" s="619"/>
      <c r="DI30" s="619"/>
      <c r="DJ30" s="619"/>
      <c r="DK30" s="620"/>
      <c r="DL30" s="624">
        <v>224597</v>
      </c>
      <c r="DM30" s="619"/>
      <c r="DN30" s="619"/>
      <c r="DO30" s="619"/>
      <c r="DP30" s="619"/>
      <c r="DQ30" s="619"/>
      <c r="DR30" s="619"/>
      <c r="DS30" s="619"/>
      <c r="DT30" s="619"/>
      <c r="DU30" s="619"/>
      <c r="DV30" s="620"/>
      <c r="DW30" s="641">
        <v>9.8000000000000007</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117466</v>
      </c>
      <c r="S31" s="619"/>
      <c r="T31" s="619"/>
      <c r="U31" s="619"/>
      <c r="V31" s="619"/>
      <c r="W31" s="619"/>
      <c r="X31" s="619"/>
      <c r="Y31" s="620"/>
      <c r="Z31" s="671">
        <v>3.4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97.6</v>
      </c>
      <c r="BH31" s="637"/>
      <c r="BI31" s="637"/>
      <c r="BJ31" s="637"/>
      <c r="BK31" s="637"/>
      <c r="BL31" s="637"/>
      <c r="BM31" s="673">
        <v>90.2</v>
      </c>
      <c r="BN31" s="683"/>
      <c r="BO31" s="683"/>
      <c r="BP31" s="683"/>
      <c r="BQ31" s="647"/>
      <c r="BR31" s="682">
        <v>97.5</v>
      </c>
      <c r="BS31" s="637"/>
      <c r="BT31" s="637"/>
      <c r="BU31" s="637"/>
      <c r="BV31" s="637"/>
      <c r="BW31" s="637"/>
      <c r="BX31" s="673">
        <v>89.7</v>
      </c>
      <c r="BY31" s="683"/>
      <c r="BZ31" s="683"/>
      <c r="CA31" s="683"/>
      <c r="CB31" s="647"/>
      <c r="CD31" s="690"/>
      <c r="CE31" s="691"/>
      <c r="CF31" s="655" t="s">
        <v>294</v>
      </c>
      <c r="CG31" s="652"/>
      <c r="CH31" s="652"/>
      <c r="CI31" s="652"/>
      <c r="CJ31" s="652"/>
      <c r="CK31" s="652"/>
      <c r="CL31" s="652"/>
      <c r="CM31" s="652"/>
      <c r="CN31" s="652"/>
      <c r="CO31" s="652"/>
      <c r="CP31" s="652"/>
      <c r="CQ31" s="653"/>
      <c r="CR31" s="618">
        <v>40168</v>
      </c>
      <c r="CS31" s="637"/>
      <c r="CT31" s="637"/>
      <c r="CU31" s="637"/>
      <c r="CV31" s="637"/>
      <c r="CW31" s="637"/>
      <c r="CX31" s="637"/>
      <c r="CY31" s="638"/>
      <c r="CZ31" s="621">
        <v>1.3</v>
      </c>
      <c r="DA31" s="639"/>
      <c r="DB31" s="639"/>
      <c r="DC31" s="640"/>
      <c r="DD31" s="624">
        <v>39600</v>
      </c>
      <c r="DE31" s="637"/>
      <c r="DF31" s="637"/>
      <c r="DG31" s="637"/>
      <c r="DH31" s="637"/>
      <c r="DI31" s="637"/>
      <c r="DJ31" s="637"/>
      <c r="DK31" s="638"/>
      <c r="DL31" s="624">
        <v>39600</v>
      </c>
      <c r="DM31" s="637"/>
      <c r="DN31" s="637"/>
      <c r="DO31" s="637"/>
      <c r="DP31" s="637"/>
      <c r="DQ31" s="637"/>
      <c r="DR31" s="637"/>
      <c r="DS31" s="637"/>
      <c r="DT31" s="637"/>
      <c r="DU31" s="637"/>
      <c r="DV31" s="638"/>
      <c r="DW31" s="641">
        <v>1.7</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59358</v>
      </c>
      <c r="S32" s="619"/>
      <c r="T32" s="619"/>
      <c r="U32" s="619"/>
      <c r="V32" s="619"/>
      <c r="W32" s="619"/>
      <c r="X32" s="619"/>
      <c r="Y32" s="620"/>
      <c r="Z32" s="671">
        <v>1.7</v>
      </c>
      <c r="AA32" s="671"/>
      <c r="AB32" s="671"/>
      <c r="AC32" s="671"/>
      <c r="AD32" s="672">
        <v>259</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97.8</v>
      </c>
      <c r="BH32" s="603"/>
      <c r="BI32" s="603"/>
      <c r="BJ32" s="603"/>
      <c r="BK32" s="603"/>
      <c r="BL32" s="603"/>
      <c r="BM32" s="666">
        <v>91</v>
      </c>
      <c r="BN32" s="603"/>
      <c r="BO32" s="603"/>
      <c r="BP32" s="603"/>
      <c r="BQ32" s="660"/>
      <c r="BR32" s="681">
        <v>97.3</v>
      </c>
      <c r="BS32" s="603"/>
      <c r="BT32" s="603"/>
      <c r="BU32" s="603"/>
      <c r="BV32" s="603"/>
      <c r="BW32" s="603"/>
      <c r="BX32" s="666">
        <v>90.2</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230713</v>
      </c>
      <c r="S33" s="619"/>
      <c r="T33" s="619"/>
      <c r="U33" s="619"/>
      <c r="V33" s="619"/>
      <c r="W33" s="619"/>
      <c r="X33" s="619"/>
      <c r="Y33" s="620"/>
      <c r="Z33" s="671">
        <v>6.7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1614846</v>
      </c>
      <c r="CS33" s="637"/>
      <c r="CT33" s="637"/>
      <c r="CU33" s="637"/>
      <c r="CV33" s="637"/>
      <c r="CW33" s="637"/>
      <c r="CX33" s="637"/>
      <c r="CY33" s="638"/>
      <c r="CZ33" s="621">
        <v>50.8</v>
      </c>
      <c r="DA33" s="639"/>
      <c r="DB33" s="639"/>
      <c r="DC33" s="640"/>
      <c r="DD33" s="624">
        <v>1367574</v>
      </c>
      <c r="DE33" s="637"/>
      <c r="DF33" s="637"/>
      <c r="DG33" s="637"/>
      <c r="DH33" s="637"/>
      <c r="DI33" s="637"/>
      <c r="DJ33" s="637"/>
      <c r="DK33" s="638"/>
      <c r="DL33" s="624">
        <v>944679</v>
      </c>
      <c r="DM33" s="637"/>
      <c r="DN33" s="637"/>
      <c r="DO33" s="637"/>
      <c r="DP33" s="637"/>
      <c r="DQ33" s="637"/>
      <c r="DR33" s="637"/>
      <c r="DS33" s="637"/>
      <c r="DT33" s="637"/>
      <c r="DU33" s="637"/>
      <c r="DV33" s="638"/>
      <c r="DW33" s="641">
        <v>41.1</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506668</v>
      </c>
      <c r="CS34" s="619"/>
      <c r="CT34" s="619"/>
      <c r="CU34" s="619"/>
      <c r="CV34" s="619"/>
      <c r="CW34" s="619"/>
      <c r="CX34" s="619"/>
      <c r="CY34" s="620"/>
      <c r="CZ34" s="621">
        <v>15.9</v>
      </c>
      <c r="DA34" s="639"/>
      <c r="DB34" s="639"/>
      <c r="DC34" s="640"/>
      <c r="DD34" s="624">
        <v>364412</v>
      </c>
      <c r="DE34" s="619"/>
      <c r="DF34" s="619"/>
      <c r="DG34" s="619"/>
      <c r="DH34" s="619"/>
      <c r="DI34" s="619"/>
      <c r="DJ34" s="619"/>
      <c r="DK34" s="620"/>
      <c r="DL34" s="624">
        <v>233231</v>
      </c>
      <c r="DM34" s="619"/>
      <c r="DN34" s="619"/>
      <c r="DO34" s="619"/>
      <c r="DP34" s="619"/>
      <c r="DQ34" s="619"/>
      <c r="DR34" s="619"/>
      <c r="DS34" s="619"/>
      <c r="DT34" s="619"/>
      <c r="DU34" s="619"/>
      <c r="DV34" s="620"/>
      <c r="DW34" s="641">
        <v>10.199999999999999</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164613</v>
      </c>
      <c r="S35" s="619"/>
      <c r="T35" s="619"/>
      <c r="U35" s="619"/>
      <c r="V35" s="619"/>
      <c r="W35" s="619"/>
      <c r="X35" s="619"/>
      <c r="Y35" s="620"/>
      <c r="Z35" s="671">
        <v>4.8</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539667</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107796</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18631</v>
      </c>
      <c r="CS35" s="637"/>
      <c r="CT35" s="637"/>
      <c r="CU35" s="637"/>
      <c r="CV35" s="637"/>
      <c r="CW35" s="637"/>
      <c r="CX35" s="637"/>
      <c r="CY35" s="638"/>
      <c r="CZ35" s="621">
        <v>0.6</v>
      </c>
      <c r="DA35" s="639"/>
      <c r="DB35" s="639"/>
      <c r="DC35" s="640"/>
      <c r="DD35" s="624">
        <v>13252</v>
      </c>
      <c r="DE35" s="637"/>
      <c r="DF35" s="637"/>
      <c r="DG35" s="637"/>
      <c r="DH35" s="637"/>
      <c r="DI35" s="637"/>
      <c r="DJ35" s="637"/>
      <c r="DK35" s="638"/>
      <c r="DL35" s="624">
        <v>13127</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3450631</v>
      </c>
      <c r="S36" s="659"/>
      <c r="T36" s="659"/>
      <c r="U36" s="659"/>
      <c r="V36" s="659"/>
      <c r="W36" s="659"/>
      <c r="X36" s="659"/>
      <c r="Y36" s="662"/>
      <c r="Z36" s="663">
        <v>100</v>
      </c>
      <c r="AA36" s="663"/>
      <c r="AB36" s="663"/>
      <c r="AC36" s="663"/>
      <c r="AD36" s="664">
        <v>2132586</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95408</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65319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472076</v>
      </c>
      <c r="CS36" s="619"/>
      <c r="CT36" s="619"/>
      <c r="CU36" s="619"/>
      <c r="CV36" s="619"/>
      <c r="CW36" s="619"/>
      <c r="CX36" s="619"/>
      <c r="CY36" s="620"/>
      <c r="CZ36" s="621">
        <v>14.9</v>
      </c>
      <c r="DA36" s="639"/>
      <c r="DB36" s="639"/>
      <c r="DC36" s="640"/>
      <c r="DD36" s="624">
        <v>448742</v>
      </c>
      <c r="DE36" s="619"/>
      <c r="DF36" s="619"/>
      <c r="DG36" s="619"/>
      <c r="DH36" s="619"/>
      <c r="DI36" s="619"/>
      <c r="DJ36" s="619"/>
      <c r="DK36" s="620"/>
      <c r="DL36" s="624">
        <v>369433</v>
      </c>
      <c r="DM36" s="619"/>
      <c r="DN36" s="619"/>
      <c r="DO36" s="619"/>
      <c r="DP36" s="619"/>
      <c r="DQ36" s="619"/>
      <c r="DR36" s="619"/>
      <c r="DS36" s="619"/>
      <c r="DT36" s="619"/>
      <c r="DU36" s="619"/>
      <c r="DV36" s="620"/>
      <c r="DW36" s="641">
        <v>16.100000000000001</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1460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1625</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123556</v>
      </c>
      <c r="CS37" s="637"/>
      <c r="CT37" s="637"/>
      <c r="CU37" s="637"/>
      <c r="CV37" s="637"/>
      <c r="CW37" s="637"/>
      <c r="CX37" s="637"/>
      <c r="CY37" s="638"/>
      <c r="CZ37" s="621">
        <v>3.9</v>
      </c>
      <c r="DA37" s="639"/>
      <c r="DB37" s="639"/>
      <c r="DC37" s="640"/>
      <c r="DD37" s="624">
        <v>122956</v>
      </c>
      <c r="DE37" s="637"/>
      <c r="DF37" s="637"/>
      <c r="DG37" s="637"/>
      <c r="DH37" s="637"/>
      <c r="DI37" s="637"/>
      <c r="DJ37" s="637"/>
      <c r="DK37" s="638"/>
      <c r="DL37" s="624">
        <v>112906</v>
      </c>
      <c r="DM37" s="637"/>
      <c r="DN37" s="637"/>
      <c r="DO37" s="637"/>
      <c r="DP37" s="637"/>
      <c r="DQ37" s="637"/>
      <c r="DR37" s="637"/>
      <c r="DS37" s="637"/>
      <c r="DT37" s="637"/>
      <c r="DU37" s="637"/>
      <c r="DV37" s="638"/>
      <c r="DW37" s="641">
        <v>4.9000000000000004</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320</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2674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539347</v>
      </c>
      <c r="CS38" s="619"/>
      <c r="CT38" s="619"/>
      <c r="CU38" s="619"/>
      <c r="CV38" s="619"/>
      <c r="CW38" s="619"/>
      <c r="CX38" s="619"/>
      <c r="CY38" s="620"/>
      <c r="CZ38" s="621">
        <v>17</v>
      </c>
      <c r="DA38" s="639"/>
      <c r="DB38" s="639"/>
      <c r="DC38" s="640"/>
      <c r="DD38" s="624">
        <v>470798</v>
      </c>
      <c r="DE38" s="619"/>
      <c r="DF38" s="619"/>
      <c r="DG38" s="619"/>
      <c r="DH38" s="619"/>
      <c r="DI38" s="619"/>
      <c r="DJ38" s="619"/>
      <c r="DK38" s="620"/>
      <c r="DL38" s="624">
        <v>328888</v>
      </c>
      <c r="DM38" s="619"/>
      <c r="DN38" s="619"/>
      <c r="DO38" s="619"/>
      <c r="DP38" s="619"/>
      <c r="DQ38" s="619"/>
      <c r="DR38" s="619"/>
      <c r="DS38" s="619"/>
      <c r="DT38" s="619"/>
      <c r="DU38" s="619"/>
      <c r="DV38" s="620"/>
      <c r="DW38" s="641">
        <v>14.3</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117</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78124</v>
      </c>
      <c r="CS39" s="637"/>
      <c r="CT39" s="637"/>
      <c r="CU39" s="637"/>
      <c r="CV39" s="637"/>
      <c r="CW39" s="637"/>
      <c r="CX39" s="637"/>
      <c r="CY39" s="638"/>
      <c r="CZ39" s="621">
        <v>2.5</v>
      </c>
      <c r="DA39" s="639"/>
      <c r="DB39" s="639"/>
      <c r="DC39" s="640"/>
      <c r="DD39" s="624">
        <v>70370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180813</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111</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t="s">
        <v>108</v>
      </c>
      <c r="CS40" s="619"/>
      <c r="CT40" s="619"/>
      <c r="CU40" s="619"/>
      <c r="CV40" s="619"/>
      <c r="CW40" s="619"/>
      <c r="CX40" s="619"/>
      <c r="CY40" s="620"/>
      <c r="CZ40" s="621" t="s">
        <v>108</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261666</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342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212416</v>
      </c>
      <c r="CS42" s="619"/>
      <c r="CT42" s="619"/>
      <c r="CU42" s="619"/>
      <c r="CV42" s="619"/>
      <c r="CW42" s="619"/>
      <c r="CX42" s="619"/>
      <c r="CY42" s="620"/>
      <c r="CZ42" s="621">
        <v>6.7</v>
      </c>
      <c r="DA42" s="622"/>
      <c r="DB42" s="622"/>
      <c r="DC42" s="623"/>
      <c r="DD42" s="624">
        <v>22188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5651</v>
      </c>
      <c r="CS43" s="637"/>
      <c r="CT43" s="637"/>
      <c r="CU43" s="637"/>
      <c r="CV43" s="637"/>
      <c r="CW43" s="637"/>
      <c r="CX43" s="637"/>
      <c r="CY43" s="638"/>
      <c r="CZ43" s="621">
        <v>0.2</v>
      </c>
      <c r="DA43" s="639"/>
      <c r="DB43" s="639"/>
      <c r="DC43" s="640"/>
      <c r="DD43" s="624">
        <v>5651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212416</v>
      </c>
      <c r="CS44" s="619"/>
      <c r="CT44" s="619"/>
      <c r="CU44" s="619"/>
      <c r="CV44" s="619"/>
      <c r="CW44" s="619"/>
      <c r="CX44" s="619"/>
      <c r="CY44" s="620"/>
      <c r="CZ44" s="621">
        <v>6.7</v>
      </c>
      <c r="DA44" s="622"/>
      <c r="DB44" s="622"/>
      <c r="DC44" s="623"/>
      <c r="DD44" s="624">
        <v>22188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119315</v>
      </c>
      <c r="CS45" s="637"/>
      <c r="CT45" s="637"/>
      <c r="CU45" s="637"/>
      <c r="CV45" s="637"/>
      <c r="CW45" s="637"/>
      <c r="CX45" s="637"/>
      <c r="CY45" s="638"/>
      <c r="CZ45" s="621">
        <v>3.8</v>
      </c>
      <c r="DA45" s="639"/>
      <c r="DB45" s="639"/>
      <c r="DC45" s="640"/>
      <c r="DD45" s="624">
        <v>8398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91523</v>
      </c>
      <c r="CS46" s="619"/>
      <c r="CT46" s="619"/>
      <c r="CU46" s="619"/>
      <c r="CV46" s="619"/>
      <c r="CW46" s="619"/>
      <c r="CX46" s="619"/>
      <c r="CY46" s="620"/>
      <c r="CZ46" s="621">
        <v>2.9</v>
      </c>
      <c r="DA46" s="622"/>
      <c r="DB46" s="622"/>
      <c r="DC46" s="623"/>
      <c r="DD46" s="624">
        <v>12212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3178660</v>
      </c>
      <c r="CS49" s="603"/>
      <c r="CT49" s="603"/>
      <c r="CU49" s="603"/>
      <c r="CV49" s="603"/>
      <c r="CW49" s="603"/>
      <c r="CX49" s="603"/>
      <c r="CY49" s="604"/>
      <c r="CZ49" s="605">
        <v>100</v>
      </c>
      <c r="DA49" s="606"/>
      <c r="DB49" s="606"/>
      <c r="DC49" s="607"/>
      <c r="DD49" s="608">
        <v>2406790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542</v>
      </c>
      <c r="C7" s="1077"/>
      <c r="D7" s="1077"/>
      <c r="E7" s="1077"/>
      <c r="F7" s="1077"/>
      <c r="G7" s="1077"/>
      <c r="H7" s="1077"/>
      <c r="I7" s="1077"/>
      <c r="J7" s="1077"/>
      <c r="K7" s="1077"/>
      <c r="L7" s="1077"/>
      <c r="M7" s="1077"/>
      <c r="N7" s="1077"/>
      <c r="O7" s="1077"/>
      <c r="P7" s="1078"/>
      <c r="Q7" s="1130">
        <v>3437</v>
      </c>
      <c r="R7" s="1131"/>
      <c r="S7" s="1131"/>
      <c r="T7" s="1131"/>
      <c r="U7" s="1131"/>
      <c r="V7" s="1131">
        <v>3167</v>
      </c>
      <c r="W7" s="1131"/>
      <c r="X7" s="1131"/>
      <c r="Y7" s="1131"/>
      <c r="Z7" s="1131"/>
      <c r="AA7" s="1131">
        <v>270</v>
      </c>
      <c r="AB7" s="1131"/>
      <c r="AC7" s="1131"/>
      <c r="AD7" s="1131"/>
      <c r="AE7" s="1132"/>
      <c r="AF7" s="1133">
        <v>259</v>
      </c>
      <c r="AG7" s="1134"/>
      <c r="AH7" s="1134"/>
      <c r="AI7" s="1134"/>
      <c r="AJ7" s="1135"/>
      <c r="AK7" s="1117">
        <v>27</v>
      </c>
      <c r="AL7" s="1118"/>
      <c r="AM7" s="1118"/>
      <c r="AN7" s="1118"/>
      <c r="AO7" s="1118"/>
      <c r="AP7" s="1118">
        <v>2937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550</v>
      </c>
      <c r="BT7" s="1122"/>
      <c r="BU7" s="1122"/>
      <c r="BV7" s="1122"/>
      <c r="BW7" s="1122"/>
      <c r="BX7" s="1122"/>
      <c r="BY7" s="1122"/>
      <c r="BZ7" s="1122"/>
      <c r="CA7" s="1122"/>
      <c r="CB7" s="1122"/>
      <c r="CC7" s="1122"/>
      <c r="CD7" s="1122"/>
      <c r="CE7" s="1122"/>
      <c r="CF7" s="1122"/>
      <c r="CG7" s="1123"/>
      <c r="CH7" s="1114">
        <v>-4</v>
      </c>
      <c r="CI7" s="1115"/>
      <c r="CJ7" s="1115"/>
      <c r="CK7" s="1115"/>
      <c r="CL7" s="1116"/>
      <c r="CM7" s="1114">
        <v>1836</v>
      </c>
      <c r="CN7" s="1115"/>
      <c r="CO7" s="1115"/>
      <c r="CP7" s="1115"/>
      <c r="CQ7" s="1116"/>
      <c r="CR7" s="1114">
        <v>9</v>
      </c>
      <c r="CS7" s="1115"/>
      <c r="CT7" s="1115"/>
      <c r="CU7" s="1115"/>
      <c r="CV7" s="1116"/>
      <c r="CW7" s="1114">
        <v>1</v>
      </c>
      <c r="CX7" s="1115"/>
      <c r="CY7" s="1115"/>
      <c r="CZ7" s="1115"/>
      <c r="DA7" s="1116"/>
      <c r="DB7" s="1114" t="s">
        <v>551</v>
      </c>
      <c r="DC7" s="1115"/>
      <c r="DD7" s="1115"/>
      <c r="DE7" s="1115"/>
      <c r="DF7" s="1116"/>
      <c r="DG7" s="1114" t="s">
        <v>551</v>
      </c>
      <c r="DH7" s="1115"/>
      <c r="DI7" s="1115"/>
      <c r="DJ7" s="1115"/>
      <c r="DK7" s="1116"/>
      <c r="DL7" s="1114" t="s">
        <v>551</v>
      </c>
      <c r="DM7" s="1115"/>
      <c r="DN7" s="1115"/>
      <c r="DO7" s="1115"/>
      <c r="DP7" s="1116"/>
      <c r="DQ7" s="1114" t="s">
        <v>551</v>
      </c>
      <c r="DR7" s="1115"/>
      <c r="DS7" s="1115"/>
      <c r="DT7" s="1115"/>
      <c r="DU7" s="1116"/>
      <c r="DV7" s="1141"/>
      <c r="DW7" s="1142"/>
      <c r="DX7" s="1142"/>
      <c r="DY7" s="1142"/>
      <c r="DZ7" s="1143"/>
      <c r="EA7" s="205"/>
    </row>
    <row r="8" spans="1:131" s="206" customFormat="1" ht="26.25" customHeight="1" x14ac:dyDescent="0.15">
      <c r="A8" s="212">
        <v>2</v>
      </c>
      <c r="B8" s="1063" t="s">
        <v>543</v>
      </c>
      <c r="C8" s="1064"/>
      <c r="D8" s="1064"/>
      <c r="E8" s="1064"/>
      <c r="F8" s="1064"/>
      <c r="G8" s="1064"/>
      <c r="H8" s="1064"/>
      <c r="I8" s="1064"/>
      <c r="J8" s="1064"/>
      <c r="K8" s="1064"/>
      <c r="L8" s="1064"/>
      <c r="M8" s="1064"/>
      <c r="N8" s="1064"/>
      <c r="O8" s="1064"/>
      <c r="P8" s="1065"/>
      <c r="Q8" s="1069">
        <v>42</v>
      </c>
      <c r="R8" s="1070"/>
      <c r="S8" s="1070"/>
      <c r="T8" s="1070"/>
      <c r="U8" s="1070"/>
      <c r="V8" s="1070">
        <v>40</v>
      </c>
      <c r="W8" s="1070"/>
      <c r="X8" s="1070"/>
      <c r="Y8" s="1070"/>
      <c r="Z8" s="1070"/>
      <c r="AA8" s="1070">
        <v>2</v>
      </c>
      <c r="AB8" s="1070"/>
      <c r="AC8" s="1070"/>
      <c r="AD8" s="1070"/>
      <c r="AE8" s="1071"/>
      <c r="AF8" s="1045">
        <v>2</v>
      </c>
      <c r="AG8" s="1046"/>
      <c r="AH8" s="1046"/>
      <c r="AI8" s="1046"/>
      <c r="AJ8" s="1047"/>
      <c r="AK8" s="1112">
        <v>0</v>
      </c>
      <c r="AL8" s="1113"/>
      <c r="AM8" s="1113"/>
      <c r="AN8" s="1113"/>
      <c r="AO8" s="1113"/>
      <c r="AP8" s="1113">
        <v>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552</v>
      </c>
      <c r="BT8" s="1041"/>
      <c r="BU8" s="1041"/>
      <c r="BV8" s="1041"/>
      <c r="BW8" s="1041"/>
      <c r="BX8" s="1041"/>
      <c r="BY8" s="1041"/>
      <c r="BZ8" s="1041"/>
      <c r="CA8" s="1041"/>
      <c r="CB8" s="1041"/>
      <c r="CC8" s="1041"/>
      <c r="CD8" s="1041"/>
      <c r="CE8" s="1041"/>
      <c r="CF8" s="1041"/>
      <c r="CG8" s="1042"/>
      <c r="CH8" s="1015">
        <v>-1</v>
      </c>
      <c r="CI8" s="1016"/>
      <c r="CJ8" s="1016"/>
      <c r="CK8" s="1016"/>
      <c r="CL8" s="1017"/>
      <c r="CM8" s="1015">
        <v>927</v>
      </c>
      <c r="CN8" s="1016"/>
      <c r="CO8" s="1016"/>
      <c r="CP8" s="1016"/>
      <c r="CQ8" s="1017"/>
      <c r="CR8" s="1015">
        <v>0</v>
      </c>
      <c r="CS8" s="1016"/>
      <c r="CT8" s="1016"/>
      <c r="CU8" s="1016"/>
      <c r="CV8" s="1017"/>
      <c r="CW8" s="1015" t="s">
        <v>544</v>
      </c>
      <c r="CX8" s="1016"/>
      <c r="CY8" s="1016"/>
      <c r="CZ8" s="1016"/>
      <c r="DA8" s="1017"/>
      <c r="DB8" s="1015" t="s">
        <v>544</v>
      </c>
      <c r="DC8" s="1016"/>
      <c r="DD8" s="1016"/>
      <c r="DE8" s="1016"/>
      <c r="DF8" s="1017"/>
      <c r="DG8" s="1015" t="s">
        <v>544</v>
      </c>
      <c r="DH8" s="1016"/>
      <c r="DI8" s="1016"/>
      <c r="DJ8" s="1016"/>
      <c r="DK8" s="1017"/>
      <c r="DL8" s="1015" t="s">
        <v>544</v>
      </c>
      <c r="DM8" s="1016"/>
      <c r="DN8" s="1016"/>
      <c r="DO8" s="1016"/>
      <c r="DP8" s="1017"/>
      <c r="DQ8" s="1015" t="s">
        <v>544</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v>3451</v>
      </c>
      <c r="R23" s="1095"/>
      <c r="S23" s="1095"/>
      <c r="T23" s="1095"/>
      <c r="U23" s="1095"/>
      <c r="V23" s="1095">
        <v>3179</v>
      </c>
      <c r="W23" s="1095"/>
      <c r="X23" s="1095"/>
      <c r="Y23" s="1095"/>
      <c r="Z23" s="1095"/>
      <c r="AA23" s="1095">
        <v>272</v>
      </c>
      <c r="AB23" s="1095"/>
      <c r="AC23" s="1095"/>
      <c r="AD23" s="1095"/>
      <c r="AE23" s="1096"/>
      <c r="AF23" s="1097">
        <v>262</v>
      </c>
      <c r="AG23" s="1095"/>
      <c r="AH23" s="1095"/>
      <c r="AI23" s="1095"/>
      <c r="AJ23" s="1098"/>
      <c r="AK23" s="1099"/>
      <c r="AL23" s="1100"/>
      <c r="AM23" s="1100"/>
      <c r="AN23" s="1100"/>
      <c r="AO23" s="1100"/>
      <c r="AP23" s="1095">
        <v>2937</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374</v>
      </c>
      <c r="C28" s="1077"/>
      <c r="D28" s="1077"/>
      <c r="E28" s="1077"/>
      <c r="F28" s="1077"/>
      <c r="G28" s="1077"/>
      <c r="H28" s="1077"/>
      <c r="I28" s="1077"/>
      <c r="J28" s="1077"/>
      <c r="K28" s="1077"/>
      <c r="L28" s="1077"/>
      <c r="M28" s="1077"/>
      <c r="N28" s="1077"/>
      <c r="O28" s="1077"/>
      <c r="P28" s="1078"/>
      <c r="Q28" s="1079">
        <v>1567</v>
      </c>
      <c r="R28" s="1080"/>
      <c r="S28" s="1080"/>
      <c r="T28" s="1080"/>
      <c r="U28" s="1080"/>
      <c r="V28" s="1080">
        <v>1459</v>
      </c>
      <c r="W28" s="1080"/>
      <c r="X28" s="1080"/>
      <c r="Y28" s="1080"/>
      <c r="Z28" s="1080"/>
      <c r="AA28" s="1080">
        <v>108</v>
      </c>
      <c r="AB28" s="1080"/>
      <c r="AC28" s="1080"/>
      <c r="AD28" s="1080"/>
      <c r="AE28" s="1081"/>
      <c r="AF28" s="1082">
        <v>108</v>
      </c>
      <c r="AG28" s="1080"/>
      <c r="AH28" s="1080"/>
      <c r="AI28" s="1080"/>
      <c r="AJ28" s="1083"/>
      <c r="AK28" s="1084">
        <v>126</v>
      </c>
      <c r="AL28" s="1072"/>
      <c r="AM28" s="1072"/>
      <c r="AN28" s="1072"/>
      <c r="AO28" s="1072"/>
      <c r="AP28" s="1072" t="s">
        <v>544</v>
      </c>
      <c r="AQ28" s="1072"/>
      <c r="AR28" s="1072"/>
      <c r="AS28" s="1072"/>
      <c r="AT28" s="1072"/>
      <c r="AU28" s="1072" t="s">
        <v>544</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375</v>
      </c>
      <c r="C29" s="1064"/>
      <c r="D29" s="1064"/>
      <c r="E29" s="1064"/>
      <c r="F29" s="1064"/>
      <c r="G29" s="1064"/>
      <c r="H29" s="1064"/>
      <c r="I29" s="1064"/>
      <c r="J29" s="1064"/>
      <c r="K29" s="1064"/>
      <c r="L29" s="1064"/>
      <c r="M29" s="1064"/>
      <c r="N29" s="1064"/>
      <c r="O29" s="1064"/>
      <c r="P29" s="1065"/>
      <c r="Q29" s="1069">
        <v>125</v>
      </c>
      <c r="R29" s="1070"/>
      <c r="S29" s="1070"/>
      <c r="T29" s="1070"/>
      <c r="U29" s="1070"/>
      <c r="V29" s="1070">
        <v>124</v>
      </c>
      <c r="W29" s="1070"/>
      <c r="X29" s="1070"/>
      <c r="Y29" s="1070"/>
      <c r="Z29" s="1070"/>
      <c r="AA29" s="1070">
        <v>1</v>
      </c>
      <c r="AB29" s="1070"/>
      <c r="AC29" s="1070"/>
      <c r="AD29" s="1070"/>
      <c r="AE29" s="1071"/>
      <c r="AF29" s="1045">
        <v>1</v>
      </c>
      <c r="AG29" s="1046"/>
      <c r="AH29" s="1046"/>
      <c r="AI29" s="1046"/>
      <c r="AJ29" s="1047"/>
      <c r="AK29" s="1006">
        <v>75</v>
      </c>
      <c r="AL29" s="997"/>
      <c r="AM29" s="997"/>
      <c r="AN29" s="997"/>
      <c r="AO29" s="997"/>
      <c r="AP29" s="997">
        <v>280</v>
      </c>
      <c r="AQ29" s="997"/>
      <c r="AR29" s="997"/>
      <c r="AS29" s="997"/>
      <c r="AT29" s="997"/>
      <c r="AU29" s="997">
        <v>280</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376</v>
      </c>
      <c r="C30" s="1064"/>
      <c r="D30" s="1064"/>
      <c r="E30" s="1064"/>
      <c r="F30" s="1064"/>
      <c r="G30" s="1064"/>
      <c r="H30" s="1064"/>
      <c r="I30" s="1064"/>
      <c r="J30" s="1064"/>
      <c r="K30" s="1064"/>
      <c r="L30" s="1064"/>
      <c r="M30" s="1064"/>
      <c r="N30" s="1064"/>
      <c r="O30" s="1064"/>
      <c r="P30" s="1065"/>
      <c r="Q30" s="1069">
        <v>827</v>
      </c>
      <c r="R30" s="1070"/>
      <c r="S30" s="1070"/>
      <c r="T30" s="1070"/>
      <c r="U30" s="1070"/>
      <c r="V30" s="1070">
        <v>802</v>
      </c>
      <c r="W30" s="1070"/>
      <c r="X30" s="1070"/>
      <c r="Y30" s="1070"/>
      <c r="Z30" s="1070"/>
      <c r="AA30" s="1070">
        <v>25</v>
      </c>
      <c r="AB30" s="1070"/>
      <c r="AC30" s="1070"/>
      <c r="AD30" s="1070"/>
      <c r="AE30" s="1071"/>
      <c r="AF30" s="1045">
        <v>25</v>
      </c>
      <c r="AG30" s="1046"/>
      <c r="AH30" s="1046"/>
      <c r="AI30" s="1046"/>
      <c r="AJ30" s="1047"/>
      <c r="AK30" s="1006">
        <v>136</v>
      </c>
      <c r="AL30" s="997"/>
      <c r="AM30" s="997"/>
      <c r="AN30" s="997"/>
      <c r="AO30" s="997"/>
      <c r="AP30" s="997" t="s">
        <v>544</v>
      </c>
      <c r="AQ30" s="997"/>
      <c r="AR30" s="997"/>
      <c r="AS30" s="997"/>
      <c r="AT30" s="997"/>
      <c r="AU30" s="997" t="s">
        <v>544</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377</v>
      </c>
      <c r="C31" s="1064"/>
      <c r="D31" s="1064"/>
      <c r="E31" s="1064"/>
      <c r="F31" s="1064"/>
      <c r="G31" s="1064"/>
      <c r="H31" s="1064"/>
      <c r="I31" s="1064"/>
      <c r="J31" s="1064"/>
      <c r="K31" s="1064"/>
      <c r="L31" s="1064"/>
      <c r="M31" s="1064"/>
      <c r="N31" s="1064"/>
      <c r="O31" s="1064"/>
      <c r="P31" s="1065"/>
      <c r="Q31" s="1069">
        <v>11</v>
      </c>
      <c r="R31" s="1070"/>
      <c r="S31" s="1070"/>
      <c r="T31" s="1070"/>
      <c r="U31" s="1070"/>
      <c r="V31" s="1070">
        <v>9</v>
      </c>
      <c r="W31" s="1070"/>
      <c r="X31" s="1070"/>
      <c r="Y31" s="1070"/>
      <c r="Z31" s="1070"/>
      <c r="AA31" s="1070">
        <v>2</v>
      </c>
      <c r="AB31" s="1070"/>
      <c r="AC31" s="1070"/>
      <c r="AD31" s="1070"/>
      <c r="AE31" s="1071"/>
      <c r="AF31" s="1045">
        <v>2</v>
      </c>
      <c r="AG31" s="1046"/>
      <c r="AH31" s="1046"/>
      <c r="AI31" s="1046"/>
      <c r="AJ31" s="1047"/>
      <c r="AK31" s="1006" t="s">
        <v>544</v>
      </c>
      <c r="AL31" s="997"/>
      <c r="AM31" s="997"/>
      <c r="AN31" s="997"/>
      <c r="AO31" s="997"/>
      <c r="AP31" s="997" t="s">
        <v>544</v>
      </c>
      <c r="AQ31" s="997"/>
      <c r="AR31" s="997"/>
      <c r="AS31" s="997"/>
      <c r="AT31" s="997"/>
      <c r="AU31" s="997" t="s">
        <v>544</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378</v>
      </c>
      <c r="C32" s="1064"/>
      <c r="D32" s="1064"/>
      <c r="E32" s="1064"/>
      <c r="F32" s="1064"/>
      <c r="G32" s="1064"/>
      <c r="H32" s="1064"/>
      <c r="I32" s="1064"/>
      <c r="J32" s="1064"/>
      <c r="K32" s="1064"/>
      <c r="L32" s="1064"/>
      <c r="M32" s="1064"/>
      <c r="N32" s="1064"/>
      <c r="O32" s="1064"/>
      <c r="P32" s="1065"/>
      <c r="Q32" s="1069">
        <v>119</v>
      </c>
      <c r="R32" s="1070"/>
      <c r="S32" s="1070"/>
      <c r="T32" s="1070"/>
      <c r="U32" s="1070"/>
      <c r="V32" s="1070">
        <v>117</v>
      </c>
      <c r="W32" s="1070"/>
      <c r="X32" s="1070"/>
      <c r="Y32" s="1070"/>
      <c r="Z32" s="1070"/>
      <c r="AA32" s="1070">
        <v>2</v>
      </c>
      <c r="AB32" s="1070"/>
      <c r="AC32" s="1070"/>
      <c r="AD32" s="1070"/>
      <c r="AE32" s="1071"/>
      <c r="AF32" s="1045">
        <v>2</v>
      </c>
      <c r="AG32" s="1046"/>
      <c r="AH32" s="1046"/>
      <c r="AI32" s="1046"/>
      <c r="AJ32" s="1047"/>
      <c r="AK32" s="1006">
        <v>28</v>
      </c>
      <c r="AL32" s="997"/>
      <c r="AM32" s="997"/>
      <c r="AN32" s="997"/>
      <c r="AO32" s="997"/>
      <c r="AP32" s="997" t="s">
        <v>544</v>
      </c>
      <c r="AQ32" s="997"/>
      <c r="AR32" s="997"/>
      <c r="AS32" s="997"/>
      <c r="AT32" s="997"/>
      <c r="AU32" s="997" t="s">
        <v>544</v>
      </c>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379</v>
      </c>
      <c r="C33" s="1064"/>
      <c r="D33" s="1064"/>
      <c r="E33" s="1064"/>
      <c r="F33" s="1064"/>
      <c r="G33" s="1064"/>
      <c r="H33" s="1064"/>
      <c r="I33" s="1064"/>
      <c r="J33" s="1064"/>
      <c r="K33" s="1064"/>
      <c r="L33" s="1064"/>
      <c r="M33" s="1064"/>
      <c r="N33" s="1064"/>
      <c r="O33" s="1064"/>
      <c r="P33" s="1065"/>
      <c r="Q33" s="1069">
        <v>244</v>
      </c>
      <c r="R33" s="1070"/>
      <c r="S33" s="1070"/>
      <c r="T33" s="1070"/>
      <c r="U33" s="1070"/>
      <c r="V33" s="1070">
        <v>224</v>
      </c>
      <c r="W33" s="1070"/>
      <c r="X33" s="1070"/>
      <c r="Y33" s="1070"/>
      <c r="Z33" s="1070"/>
      <c r="AA33" s="1070">
        <v>21</v>
      </c>
      <c r="AB33" s="1070"/>
      <c r="AC33" s="1070"/>
      <c r="AD33" s="1070"/>
      <c r="AE33" s="1071"/>
      <c r="AF33" s="1045">
        <v>31</v>
      </c>
      <c r="AG33" s="1046"/>
      <c r="AH33" s="1046"/>
      <c r="AI33" s="1046"/>
      <c r="AJ33" s="1047"/>
      <c r="AK33" s="1006">
        <v>0</v>
      </c>
      <c r="AL33" s="997"/>
      <c r="AM33" s="997"/>
      <c r="AN33" s="997"/>
      <c r="AO33" s="997"/>
      <c r="AP33" s="997">
        <v>866</v>
      </c>
      <c r="AQ33" s="997"/>
      <c r="AR33" s="997"/>
      <c r="AS33" s="997"/>
      <c r="AT33" s="997"/>
      <c r="AU33" s="997" t="s">
        <v>544</v>
      </c>
      <c r="AV33" s="997"/>
      <c r="AW33" s="997"/>
      <c r="AX33" s="997"/>
      <c r="AY33" s="997"/>
      <c r="AZ33" s="1068" t="s">
        <v>544</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381</v>
      </c>
      <c r="C34" s="1064"/>
      <c r="D34" s="1064"/>
      <c r="E34" s="1064"/>
      <c r="F34" s="1064"/>
      <c r="G34" s="1064"/>
      <c r="H34" s="1064"/>
      <c r="I34" s="1064"/>
      <c r="J34" s="1064"/>
      <c r="K34" s="1064"/>
      <c r="L34" s="1064"/>
      <c r="M34" s="1064"/>
      <c r="N34" s="1064"/>
      <c r="O34" s="1064"/>
      <c r="P34" s="1065"/>
      <c r="Q34" s="1069">
        <v>249</v>
      </c>
      <c r="R34" s="1070"/>
      <c r="S34" s="1070"/>
      <c r="T34" s="1070"/>
      <c r="U34" s="1070"/>
      <c r="V34" s="1070">
        <v>247</v>
      </c>
      <c r="W34" s="1070"/>
      <c r="X34" s="1070"/>
      <c r="Y34" s="1070"/>
      <c r="Z34" s="1070"/>
      <c r="AA34" s="1070">
        <v>2</v>
      </c>
      <c r="AB34" s="1070"/>
      <c r="AC34" s="1070"/>
      <c r="AD34" s="1070"/>
      <c r="AE34" s="1071"/>
      <c r="AF34" s="1045">
        <v>2</v>
      </c>
      <c r="AG34" s="1046"/>
      <c r="AH34" s="1046"/>
      <c r="AI34" s="1046"/>
      <c r="AJ34" s="1047"/>
      <c r="AK34" s="1006">
        <v>95</v>
      </c>
      <c r="AL34" s="997"/>
      <c r="AM34" s="997"/>
      <c r="AN34" s="997"/>
      <c r="AO34" s="997"/>
      <c r="AP34" s="997">
        <v>1396</v>
      </c>
      <c r="AQ34" s="997"/>
      <c r="AR34" s="997"/>
      <c r="AS34" s="997"/>
      <c r="AT34" s="997"/>
      <c r="AU34" s="997">
        <v>1394</v>
      </c>
      <c r="AV34" s="997"/>
      <c r="AW34" s="997"/>
      <c r="AX34" s="997"/>
      <c r="AY34" s="997"/>
      <c r="AZ34" s="1068" t="s">
        <v>544</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171</v>
      </c>
      <c r="AG63" s="985"/>
      <c r="AH63" s="985"/>
      <c r="AI63" s="985"/>
      <c r="AJ63" s="1056"/>
      <c r="AK63" s="1057"/>
      <c r="AL63" s="989"/>
      <c r="AM63" s="989"/>
      <c r="AN63" s="989"/>
      <c r="AO63" s="989"/>
      <c r="AP63" s="985">
        <v>2542</v>
      </c>
      <c r="AQ63" s="985"/>
      <c r="AR63" s="985"/>
      <c r="AS63" s="985"/>
      <c r="AT63" s="985"/>
      <c r="AU63" s="985">
        <v>1674</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387</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545</v>
      </c>
      <c r="C68" s="1012"/>
      <c r="D68" s="1012"/>
      <c r="E68" s="1012"/>
      <c r="F68" s="1012"/>
      <c r="G68" s="1012"/>
      <c r="H68" s="1012"/>
      <c r="I68" s="1012"/>
      <c r="J68" s="1012"/>
      <c r="K68" s="1012"/>
      <c r="L68" s="1012"/>
      <c r="M68" s="1012"/>
      <c r="N68" s="1012"/>
      <c r="O68" s="1012"/>
      <c r="P68" s="1013"/>
      <c r="Q68" s="1014">
        <v>1329</v>
      </c>
      <c r="R68" s="1008"/>
      <c r="S68" s="1008"/>
      <c r="T68" s="1008"/>
      <c r="U68" s="1008"/>
      <c r="V68" s="1008">
        <v>1262</v>
      </c>
      <c r="W68" s="1008"/>
      <c r="X68" s="1008"/>
      <c r="Y68" s="1008"/>
      <c r="Z68" s="1008"/>
      <c r="AA68" s="1008">
        <v>68</v>
      </c>
      <c r="AB68" s="1008"/>
      <c r="AC68" s="1008"/>
      <c r="AD68" s="1008"/>
      <c r="AE68" s="1008"/>
      <c r="AF68" s="1008">
        <v>48</v>
      </c>
      <c r="AG68" s="1008"/>
      <c r="AH68" s="1008"/>
      <c r="AI68" s="1008"/>
      <c r="AJ68" s="1008"/>
      <c r="AK68" s="1008" t="s">
        <v>544</v>
      </c>
      <c r="AL68" s="1008"/>
      <c r="AM68" s="1008"/>
      <c r="AN68" s="1008"/>
      <c r="AO68" s="1008"/>
      <c r="AP68" s="1008">
        <v>4055</v>
      </c>
      <c r="AQ68" s="1008"/>
      <c r="AR68" s="1008"/>
      <c r="AS68" s="1008"/>
      <c r="AT68" s="1008"/>
      <c r="AU68" s="1008">
        <v>934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546</v>
      </c>
      <c r="C69" s="1001"/>
      <c r="D69" s="1001"/>
      <c r="E69" s="1001"/>
      <c r="F69" s="1001"/>
      <c r="G69" s="1001"/>
      <c r="H69" s="1001"/>
      <c r="I69" s="1001"/>
      <c r="J69" s="1001"/>
      <c r="K69" s="1001"/>
      <c r="L69" s="1001"/>
      <c r="M69" s="1001"/>
      <c r="N69" s="1001"/>
      <c r="O69" s="1001"/>
      <c r="P69" s="1002"/>
      <c r="Q69" s="1003">
        <v>4194</v>
      </c>
      <c r="R69" s="997"/>
      <c r="S69" s="997"/>
      <c r="T69" s="997"/>
      <c r="U69" s="997"/>
      <c r="V69" s="997">
        <v>4077</v>
      </c>
      <c r="W69" s="997"/>
      <c r="X69" s="997"/>
      <c r="Y69" s="997"/>
      <c r="Z69" s="997"/>
      <c r="AA69" s="997">
        <v>117</v>
      </c>
      <c r="AB69" s="997"/>
      <c r="AC69" s="997"/>
      <c r="AD69" s="997"/>
      <c r="AE69" s="997"/>
      <c r="AF69" s="997">
        <v>117</v>
      </c>
      <c r="AG69" s="997"/>
      <c r="AH69" s="997"/>
      <c r="AI69" s="997"/>
      <c r="AJ69" s="997"/>
      <c r="AK69" s="997">
        <v>110</v>
      </c>
      <c r="AL69" s="997"/>
      <c r="AM69" s="997"/>
      <c r="AN69" s="997"/>
      <c r="AO69" s="997"/>
      <c r="AP69" s="997" t="s">
        <v>544</v>
      </c>
      <c r="AQ69" s="997"/>
      <c r="AR69" s="997"/>
      <c r="AS69" s="997"/>
      <c r="AT69" s="997"/>
      <c r="AU69" s="997" t="s">
        <v>544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547</v>
      </c>
      <c r="C70" s="1001"/>
      <c r="D70" s="1001"/>
      <c r="E70" s="1001"/>
      <c r="F70" s="1001"/>
      <c r="G70" s="1001"/>
      <c r="H70" s="1001"/>
      <c r="I70" s="1001"/>
      <c r="J70" s="1001"/>
      <c r="K70" s="1001"/>
      <c r="L70" s="1001"/>
      <c r="M70" s="1001"/>
      <c r="N70" s="1001"/>
      <c r="O70" s="1001"/>
      <c r="P70" s="1002"/>
      <c r="Q70" s="1003">
        <v>2223</v>
      </c>
      <c r="R70" s="997"/>
      <c r="S70" s="997"/>
      <c r="T70" s="997"/>
      <c r="U70" s="997"/>
      <c r="V70" s="997">
        <v>2156</v>
      </c>
      <c r="W70" s="997"/>
      <c r="X70" s="997"/>
      <c r="Y70" s="997"/>
      <c r="Z70" s="997"/>
      <c r="AA70" s="997">
        <v>67</v>
      </c>
      <c r="AB70" s="997"/>
      <c r="AC70" s="997"/>
      <c r="AD70" s="997"/>
      <c r="AE70" s="997"/>
      <c r="AF70" s="997">
        <v>67</v>
      </c>
      <c r="AG70" s="997"/>
      <c r="AH70" s="997"/>
      <c r="AI70" s="997"/>
      <c r="AJ70" s="997"/>
      <c r="AK70" s="997">
        <v>5</v>
      </c>
      <c r="AL70" s="997"/>
      <c r="AM70" s="997"/>
      <c r="AN70" s="997"/>
      <c r="AO70" s="997"/>
      <c r="AP70" s="997" t="s">
        <v>544</v>
      </c>
      <c r="AQ70" s="997"/>
      <c r="AR70" s="997"/>
      <c r="AS70" s="997"/>
      <c r="AT70" s="997"/>
      <c r="AU70" s="997" t="s">
        <v>544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548</v>
      </c>
      <c r="C71" s="1001"/>
      <c r="D71" s="1001"/>
      <c r="E71" s="1001"/>
      <c r="F71" s="1001"/>
      <c r="G71" s="1001"/>
      <c r="H71" s="1001"/>
      <c r="I71" s="1001"/>
      <c r="J71" s="1001"/>
      <c r="K71" s="1001"/>
      <c r="L71" s="1001"/>
      <c r="M71" s="1001"/>
      <c r="N71" s="1001"/>
      <c r="O71" s="1001"/>
      <c r="P71" s="1002"/>
      <c r="Q71" s="1003">
        <v>804096</v>
      </c>
      <c r="R71" s="997"/>
      <c r="S71" s="997"/>
      <c r="T71" s="997"/>
      <c r="U71" s="997"/>
      <c r="V71" s="997">
        <v>792077</v>
      </c>
      <c r="W71" s="997"/>
      <c r="X71" s="997"/>
      <c r="Y71" s="997"/>
      <c r="Z71" s="997"/>
      <c r="AA71" s="997">
        <v>12019</v>
      </c>
      <c r="AB71" s="997"/>
      <c r="AC71" s="997"/>
      <c r="AD71" s="997"/>
      <c r="AE71" s="997"/>
      <c r="AF71" s="997">
        <v>12019</v>
      </c>
      <c r="AG71" s="997"/>
      <c r="AH71" s="997"/>
      <c r="AI71" s="997"/>
      <c r="AJ71" s="997"/>
      <c r="AK71" s="997">
        <v>3394</v>
      </c>
      <c r="AL71" s="997"/>
      <c r="AM71" s="997"/>
      <c r="AN71" s="997"/>
      <c r="AO71" s="997"/>
      <c r="AP71" s="997" t="s">
        <v>544</v>
      </c>
      <c r="AQ71" s="997"/>
      <c r="AR71" s="997"/>
      <c r="AS71" s="997"/>
      <c r="AT71" s="997"/>
      <c r="AU71" s="997" t="s">
        <v>544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549</v>
      </c>
      <c r="C72" s="1001"/>
      <c r="D72" s="1001"/>
      <c r="E72" s="1001"/>
      <c r="F72" s="1001"/>
      <c r="G72" s="1001"/>
      <c r="H72" s="1001"/>
      <c r="I72" s="1001"/>
      <c r="J72" s="1001"/>
      <c r="K72" s="1001"/>
      <c r="L72" s="1001"/>
      <c r="M72" s="1001"/>
      <c r="N72" s="1001"/>
      <c r="O72" s="1001"/>
      <c r="P72" s="1002"/>
      <c r="Q72" s="1003">
        <v>1360</v>
      </c>
      <c r="R72" s="997"/>
      <c r="S72" s="997"/>
      <c r="T72" s="997"/>
      <c r="U72" s="997"/>
      <c r="V72" s="997">
        <v>1316</v>
      </c>
      <c r="W72" s="997"/>
      <c r="X72" s="997"/>
      <c r="Y72" s="997"/>
      <c r="Z72" s="997"/>
      <c r="AA72" s="997">
        <v>44</v>
      </c>
      <c r="AB72" s="997"/>
      <c r="AC72" s="997"/>
      <c r="AD72" s="997"/>
      <c r="AE72" s="997"/>
      <c r="AF72" s="997">
        <v>44</v>
      </c>
      <c r="AG72" s="997"/>
      <c r="AH72" s="997"/>
      <c r="AI72" s="997"/>
      <c r="AJ72" s="997"/>
      <c r="AK72" s="997">
        <v>30</v>
      </c>
      <c r="AL72" s="997"/>
      <c r="AM72" s="997"/>
      <c r="AN72" s="997"/>
      <c r="AO72" s="997"/>
      <c r="AP72" s="997" t="s">
        <v>544</v>
      </c>
      <c r="AQ72" s="997"/>
      <c r="AR72" s="997"/>
      <c r="AS72" s="997"/>
      <c r="AT72" s="997"/>
      <c r="AU72" s="997" t="s">
        <v>544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12295</v>
      </c>
      <c r="AG88" s="985"/>
      <c r="AH88" s="985"/>
      <c r="AI88" s="985"/>
      <c r="AJ88" s="985"/>
      <c r="AK88" s="989"/>
      <c r="AL88" s="989"/>
      <c r="AM88" s="989"/>
      <c r="AN88" s="989"/>
      <c r="AO88" s="989"/>
      <c r="AP88" s="985">
        <v>4055</v>
      </c>
      <c r="AQ88" s="985"/>
      <c r="AR88" s="985"/>
      <c r="AS88" s="985"/>
      <c r="AT88" s="985"/>
      <c r="AU88" s="985">
        <v>934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9</v>
      </c>
      <c r="CS102" s="977"/>
      <c r="CT102" s="977"/>
      <c r="CU102" s="977"/>
      <c r="CV102" s="978"/>
      <c r="CW102" s="976">
        <v>1</v>
      </c>
      <c r="CX102" s="977"/>
      <c r="CY102" s="977"/>
      <c r="CZ102" s="977"/>
      <c r="DA102" s="978"/>
      <c r="DB102" s="976" t="s">
        <v>544</v>
      </c>
      <c r="DC102" s="977"/>
      <c r="DD102" s="977"/>
      <c r="DE102" s="977"/>
      <c r="DF102" s="978"/>
      <c r="DG102" s="976" t="s">
        <v>544</v>
      </c>
      <c r="DH102" s="977"/>
      <c r="DI102" s="977"/>
      <c r="DJ102" s="977"/>
      <c r="DK102" s="978"/>
      <c r="DL102" s="976" t="s">
        <v>544</v>
      </c>
      <c r="DM102" s="977"/>
      <c r="DN102" s="977"/>
      <c r="DO102" s="977"/>
      <c r="DP102" s="978"/>
      <c r="DQ102" s="976" t="s">
        <v>544</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284</v>
      </c>
      <c r="AG109" s="918"/>
      <c r="AH109" s="918"/>
      <c r="AI109" s="918"/>
      <c r="AJ109" s="919"/>
      <c r="AK109" s="920" t="s">
        <v>283</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284</v>
      </c>
      <c r="BW109" s="918"/>
      <c r="BX109" s="918"/>
      <c r="BY109" s="918"/>
      <c r="BZ109" s="919"/>
      <c r="CA109" s="920" t="s">
        <v>283</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284</v>
      </c>
      <c r="DM109" s="918"/>
      <c r="DN109" s="918"/>
      <c r="DO109" s="918"/>
      <c r="DP109" s="919"/>
      <c r="DQ109" s="920" t="s">
        <v>283</v>
      </c>
      <c r="DR109" s="918"/>
      <c r="DS109" s="918"/>
      <c r="DT109" s="918"/>
      <c r="DU109" s="919"/>
      <c r="DV109" s="920" t="s">
        <v>398</v>
      </c>
      <c r="DW109" s="918"/>
      <c r="DX109" s="918"/>
      <c r="DY109" s="918"/>
      <c r="DZ109" s="949"/>
    </row>
    <row r="110" spans="1:131" s="197" customFormat="1" ht="26.25" customHeight="1" x14ac:dyDescent="0.15">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354773</v>
      </c>
      <c r="AB110" s="903"/>
      <c r="AC110" s="903"/>
      <c r="AD110" s="903"/>
      <c r="AE110" s="904"/>
      <c r="AF110" s="905">
        <v>305397</v>
      </c>
      <c r="AG110" s="903"/>
      <c r="AH110" s="903"/>
      <c r="AI110" s="903"/>
      <c r="AJ110" s="904"/>
      <c r="AK110" s="905">
        <v>276714</v>
      </c>
      <c r="AL110" s="903"/>
      <c r="AM110" s="903"/>
      <c r="AN110" s="903"/>
      <c r="AO110" s="904"/>
      <c r="AP110" s="906">
        <v>14.1</v>
      </c>
      <c r="AQ110" s="907"/>
      <c r="AR110" s="907"/>
      <c r="AS110" s="907"/>
      <c r="AT110" s="908"/>
      <c r="AU110" s="950" t="s">
        <v>61</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2961655</v>
      </c>
      <c r="BR110" s="830"/>
      <c r="BS110" s="830"/>
      <c r="BT110" s="830"/>
      <c r="BU110" s="830"/>
      <c r="BV110" s="830">
        <v>2941941</v>
      </c>
      <c r="BW110" s="830"/>
      <c r="BX110" s="830"/>
      <c r="BY110" s="830"/>
      <c r="BZ110" s="830"/>
      <c r="CA110" s="830">
        <v>2936550</v>
      </c>
      <c r="CB110" s="830"/>
      <c r="CC110" s="830"/>
      <c r="CD110" s="830"/>
      <c r="CE110" s="830"/>
      <c r="CF110" s="891">
        <v>150.1</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405</v>
      </c>
      <c r="AB111" s="939"/>
      <c r="AC111" s="939"/>
      <c r="AD111" s="939"/>
      <c r="AE111" s="940"/>
      <c r="AF111" s="941" t="s">
        <v>405</v>
      </c>
      <c r="AG111" s="939"/>
      <c r="AH111" s="939"/>
      <c r="AI111" s="939"/>
      <c r="AJ111" s="940"/>
      <c r="AK111" s="941" t="s">
        <v>405</v>
      </c>
      <c r="AL111" s="939"/>
      <c r="AM111" s="939"/>
      <c r="AN111" s="939"/>
      <c r="AO111" s="940"/>
      <c r="AP111" s="942" t="s">
        <v>405</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t="s">
        <v>407</v>
      </c>
      <c r="BR111" s="801"/>
      <c r="BS111" s="801"/>
      <c r="BT111" s="801"/>
      <c r="BU111" s="801"/>
      <c r="BV111" s="801" t="s">
        <v>407</v>
      </c>
      <c r="BW111" s="801"/>
      <c r="BX111" s="801"/>
      <c r="BY111" s="801"/>
      <c r="BZ111" s="801"/>
      <c r="CA111" s="801" t="s">
        <v>407</v>
      </c>
      <c r="CB111" s="801"/>
      <c r="CC111" s="801"/>
      <c r="CD111" s="801"/>
      <c r="CE111" s="801"/>
      <c r="CF111" s="878" t="s">
        <v>407</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407</v>
      </c>
      <c r="AB112" s="814"/>
      <c r="AC112" s="814"/>
      <c r="AD112" s="814"/>
      <c r="AE112" s="815"/>
      <c r="AF112" s="816" t="s">
        <v>407</v>
      </c>
      <c r="AG112" s="814"/>
      <c r="AH112" s="814"/>
      <c r="AI112" s="814"/>
      <c r="AJ112" s="815"/>
      <c r="AK112" s="816" t="s">
        <v>407</v>
      </c>
      <c r="AL112" s="814"/>
      <c r="AM112" s="814"/>
      <c r="AN112" s="814"/>
      <c r="AO112" s="815"/>
      <c r="AP112" s="784" t="s">
        <v>407</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1590026</v>
      </c>
      <c r="BR112" s="801"/>
      <c r="BS112" s="801"/>
      <c r="BT112" s="801"/>
      <c r="BU112" s="801"/>
      <c r="BV112" s="801">
        <v>1632855</v>
      </c>
      <c r="BW112" s="801"/>
      <c r="BX112" s="801"/>
      <c r="BY112" s="801"/>
      <c r="BZ112" s="801"/>
      <c r="CA112" s="801">
        <v>1673586</v>
      </c>
      <c r="CB112" s="801"/>
      <c r="CC112" s="801"/>
      <c r="CD112" s="801"/>
      <c r="CE112" s="801"/>
      <c r="CF112" s="878">
        <v>85.5</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407</v>
      </c>
      <c r="DH112" s="801"/>
      <c r="DI112" s="801"/>
      <c r="DJ112" s="801"/>
      <c r="DK112" s="801"/>
      <c r="DL112" s="801" t="s">
        <v>407</v>
      </c>
      <c r="DM112" s="801"/>
      <c r="DN112" s="801"/>
      <c r="DO112" s="801"/>
      <c r="DP112" s="801"/>
      <c r="DQ112" s="801" t="s">
        <v>407</v>
      </c>
      <c r="DR112" s="801"/>
      <c r="DS112" s="801"/>
      <c r="DT112" s="801"/>
      <c r="DU112" s="801"/>
      <c r="DV112" s="853" t="s">
        <v>407</v>
      </c>
      <c r="DW112" s="853"/>
      <c r="DX112" s="853"/>
      <c r="DY112" s="853"/>
      <c r="DZ112" s="854"/>
    </row>
    <row r="113" spans="1:130" s="197" customFormat="1" ht="26.25" customHeight="1" x14ac:dyDescent="0.15">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90869</v>
      </c>
      <c r="AB113" s="939"/>
      <c r="AC113" s="939"/>
      <c r="AD113" s="939"/>
      <c r="AE113" s="940"/>
      <c r="AF113" s="941">
        <v>91659</v>
      </c>
      <c r="AG113" s="939"/>
      <c r="AH113" s="939"/>
      <c r="AI113" s="939"/>
      <c r="AJ113" s="940"/>
      <c r="AK113" s="941">
        <v>81725</v>
      </c>
      <c r="AL113" s="939"/>
      <c r="AM113" s="939"/>
      <c r="AN113" s="939"/>
      <c r="AO113" s="940"/>
      <c r="AP113" s="942">
        <v>4.2</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789058</v>
      </c>
      <c r="BR113" s="801"/>
      <c r="BS113" s="801"/>
      <c r="BT113" s="801"/>
      <c r="BU113" s="801"/>
      <c r="BV113" s="801">
        <v>856916</v>
      </c>
      <c r="BW113" s="801"/>
      <c r="BX113" s="801"/>
      <c r="BY113" s="801"/>
      <c r="BZ113" s="801"/>
      <c r="CA113" s="801">
        <v>933624</v>
      </c>
      <c r="CB113" s="801"/>
      <c r="CC113" s="801"/>
      <c r="CD113" s="801"/>
      <c r="CE113" s="801"/>
      <c r="CF113" s="878">
        <v>47.7</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407</v>
      </c>
      <c r="DH113" s="814"/>
      <c r="DI113" s="814"/>
      <c r="DJ113" s="814"/>
      <c r="DK113" s="815"/>
      <c r="DL113" s="816" t="s">
        <v>407</v>
      </c>
      <c r="DM113" s="814"/>
      <c r="DN113" s="814"/>
      <c r="DO113" s="814"/>
      <c r="DP113" s="815"/>
      <c r="DQ113" s="816" t="s">
        <v>407</v>
      </c>
      <c r="DR113" s="814"/>
      <c r="DS113" s="814"/>
      <c r="DT113" s="814"/>
      <c r="DU113" s="815"/>
      <c r="DV113" s="784" t="s">
        <v>407</v>
      </c>
      <c r="DW113" s="785"/>
      <c r="DX113" s="785"/>
      <c r="DY113" s="785"/>
      <c r="DZ113" s="786"/>
    </row>
    <row r="114" spans="1:130" s="197" customFormat="1" ht="26.25" customHeight="1" x14ac:dyDescent="0.15">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142</v>
      </c>
      <c r="AB114" s="814"/>
      <c r="AC114" s="814"/>
      <c r="AD114" s="814"/>
      <c r="AE114" s="815"/>
      <c r="AF114" s="816">
        <v>5573</v>
      </c>
      <c r="AG114" s="814"/>
      <c r="AH114" s="814"/>
      <c r="AI114" s="814"/>
      <c r="AJ114" s="815"/>
      <c r="AK114" s="816">
        <v>6069</v>
      </c>
      <c r="AL114" s="814"/>
      <c r="AM114" s="814"/>
      <c r="AN114" s="814"/>
      <c r="AO114" s="815"/>
      <c r="AP114" s="784">
        <v>0.3</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951861</v>
      </c>
      <c r="BR114" s="801"/>
      <c r="BS114" s="801"/>
      <c r="BT114" s="801"/>
      <c r="BU114" s="801"/>
      <c r="BV114" s="801">
        <v>919422</v>
      </c>
      <c r="BW114" s="801"/>
      <c r="BX114" s="801"/>
      <c r="BY114" s="801"/>
      <c r="BZ114" s="801"/>
      <c r="CA114" s="801">
        <v>866965</v>
      </c>
      <c r="CB114" s="801"/>
      <c r="CC114" s="801"/>
      <c r="CD114" s="801"/>
      <c r="CE114" s="801"/>
      <c r="CF114" s="878">
        <v>44.3</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407</v>
      </c>
      <c r="DH114" s="814"/>
      <c r="DI114" s="814"/>
      <c r="DJ114" s="814"/>
      <c r="DK114" s="815"/>
      <c r="DL114" s="816" t="s">
        <v>407</v>
      </c>
      <c r="DM114" s="814"/>
      <c r="DN114" s="814"/>
      <c r="DO114" s="814"/>
      <c r="DP114" s="815"/>
      <c r="DQ114" s="816" t="s">
        <v>407</v>
      </c>
      <c r="DR114" s="814"/>
      <c r="DS114" s="814"/>
      <c r="DT114" s="814"/>
      <c r="DU114" s="815"/>
      <c r="DV114" s="784" t="s">
        <v>407</v>
      </c>
      <c r="DW114" s="785"/>
      <c r="DX114" s="785"/>
      <c r="DY114" s="785"/>
      <c r="DZ114" s="786"/>
    </row>
    <row r="115" spans="1:130" s="197" customFormat="1" ht="26.25" customHeight="1" x14ac:dyDescent="0.15">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407</v>
      </c>
      <c r="AB115" s="939"/>
      <c r="AC115" s="939"/>
      <c r="AD115" s="939"/>
      <c r="AE115" s="940"/>
      <c r="AF115" s="941" t="s">
        <v>407</v>
      </c>
      <c r="AG115" s="939"/>
      <c r="AH115" s="939"/>
      <c r="AI115" s="939"/>
      <c r="AJ115" s="940"/>
      <c r="AK115" s="941" t="s">
        <v>407</v>
      </c>
      <c r="AL115" s="939"/>
      <c r="AM115" s="939"/>
      <c r="AN115" s="939"/>
      <c r="AO115" s="940"/>
      <c r="AP115" s="942" t="s">
        <v>407</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407</v>
      </c>
      <c r="BR115" s="801"/>
      <c r="BS115" s="801"/>
      <c r="BT115" s="801"/>
      <c r="BU115" s="801"/>
      <c r="BV115" s="801" t="s">
        <v>407</v>
      </c>
      <c r="BW115" s="801"/>
      <c r="BX115" s="801"/>
      <c r="BY115" s="801"/>
      <c r="BZ115" s="801"/>
      <c r="CA115" s="801" t="s">
        <v>407</v>
      </c>
      <c r="CB115" s="801"/>
      <c r="CC115" s="801"/>
      <c r="CD115" s="801"/>
      <c r="CE115" s="801"/>
      <c r="CF115" s="878" t="s">
        <v>407</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407</v>
      </c>
      <c r="DH115" s="814"/>
      <c r="DI115" s="814"/>
      <c r="DJ115" s="814"/>
      <c r="DK115" s="815"/>
      <c r="DL115" s="816" t="s">
        <v>407</v>
      </c>
      <c r="DM115" s="814"/>
      <c r="DN115" s="814"/>
      <c r="DO115" s="814"/>
      <c r="DP115" s="815"/>
      <c r="DQ115" s="816" t="s">
        <v>407</v>
      </c>
      <c r="DR115" s="814"/>
      <c r="DS115" s="814"/>
      <c r="DT115" s="814"/>
      <c r="DU115" s="815"/>
      <c r="DV115" s="784" t="s">
        <v>407</v>
      </c>
      <c r="DW115" s="785"/>
      <c r="DX115" s="785"/>
      <c r="DY115" s="785"/>
      <c r="DZ115" s="786"/>
    </row>
    <row r="116" spans="1:130" s="197" customFormat="1" ht="26.25" customHeight="1" x14ac:dyDescent="0.15">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462</v>
      </c>
      <c r="AB116" s="814"/>
      <c r="AC116" s="814"/>
      <c r="AD116" s="814"/>
      <c r="AE116" s="815"/>
      <c r="AF116" s="816">
        <v>117</v>
      </c>
      <c r="AG116" s="814"/>
      <c r="AH116" s="814"/>
      <c r="AI116" s="814"/>
      <c r="AJ116" s="815"/>
      <c r="AK116" s="816" t="s">
        <v>407</v>
      </c>
      <c r="AL116" s="814"/>
      <c r="AM116" s="814"/>
      <c r="AN116" s="814"/>
      <c r="AO116" s="815"/>
      <c r="AP116" s="784" t="s">
        <v>407</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407</v>
      </c>
      <c r="BR116" s="801"/>
      <c r="BS116" s="801"/>
      <c r="BT116" s="801"/>
      <c r="BU116" s="801"/>
      <c r="BV116" s="801" t="s">
        <v>407</v>
      </c>
      <c r="BW116" s="801"/>
      <c r="BX116" s="801"/>
      <c r="BY116" s="801"/>
      <c r="BZ116" s="801"/>
      <c r="CA116" s="801" t="s">
        <v>407</v>
      </c>
      <c r="CB116" s="801"/>
      <c r="CC116" s="801"/>
      <c r="CD116" s="801"/>
      <c r="CE116" s="801"/>
      <c r="CF116" s="878" t="s">
        <v>407</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407</v>
      </c>
      <c r="DH116" s="814"/>
      <c r="DI116" s="814"/>
      <c r="DJ116" s="814"/>
      <c r="DK116" s="815"/>
      <c r="DL116" s="816" t="s">
        <v>407</v>
      </c>
      <c r="DM116" s="814"/>
      <c r="DN116" s="814"/>
      <c r="DO116" s="814"/>
      <c r="DP116" s="815"/>
      <c r="DQ116" s="816" t="s">
        <v>407</v>
      </c>
      <c r="DR116" s="814"/>
      <c r="DS116" s="814"/>
      <c r="DT116" s="814"/>
      <c r="DU116" s="815"/>
      <c r="DV116" s="784" t="s">
        <v>407</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446246</v>
      </c>
      <c r="AB117" s="925"/>
      <c r="AC117" s="925"/>
      <c r="AD117" s="925"/>
      <c r="AE117" s="926"/>
      <c r="AF117" s="928">
        <v>402746</v>
      </c>
      <c r="AG117" s="925"/>
      <c r="AH117" s="925"/>
      <c r="AI117" s="925"/>
      <c r="AJ117" s="926"/>
      <c r="AK117" s="928">
        <v>364508</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v>529</v>
      </c>
      <c r="BW117" s="888"/>
      <c r="BX117" s="888"/>
      <c r="BY117" s="888"/>
      <c r="BZ117" s="888"/>
      <c r="CA117" s="888" t="s">
        <v>108</v>
      </c>
      <c r="CB117" s="888"/>
      <c r="CC117" s="888"/>
      <c r="CD117" s="888"/>
      <c r="CE117" s="888"/>
      <c r="CF117" s="878" t="s">
        <v>108</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284</v>
      </c>
      <c r="AG118" s="918"/>
      <c r="AH118" s="918"/>
      <c r="AI118" s="918"/>
      <c r="AJ118" s="919"/>
      <c r="AK118" s="920" t="s">
        <v>283</v>
      </c>
      <c r="AL118" s="918"/>
      <c r="AM118" s="918"/>
      <c r="AN118" s="918"/>
      <c r="AO118" s="919"/>
      <c r="AP118" s="921" t="s">
        <v>398</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428</v>
      </c>
      <c r="BP118" s="868"/>
      <c r="BQ118" s="887">
        <v>6292600</v>
      </c>
      <c r="BR118" s="888"/>
      <c r="BS118" s="888"/>
      <c r="BT118" s="888"/>
      <c r="BU118" s="888"/>
      <c r="BV118" s="888">
        <v>6351663</v>
      </c>
      <c r="BW118" s="888"/>
      <c r="BX118" s="888"/>
      <c r="BY118" s="888"/>
      <c r="BZ118" s="888"/>
      <c r="CA118" s="888">
        <v>6410725</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430</v>
      </c>
      <c r="DH118" s="814"/>
      <c r="DI118" s="814"/>
      <c r="DJ118" s="814"/>
      <c r="DK118" s="815"/>
      <c r="DL118" s="816" t="s">
        <v>430</v>
      </c>
      <c r="DM118" s="814"/>
      <c r="DN118" s="814"/>
      <c r="DO118" s="814"/>
      <c r="DP118" s="815"/>
      <c r="DQ118" s="816" t="s">
        <v>430</v>
      </c>
      <c r="DR118" s="814"/>
      <c r="DS118" s="814"/>
      <c r="DT118" s="814"/>
      <c r="DU118" s="815"/>
      <c r="DV118" s="784" t="s">
        <v>430</v>
      </c>
      <c r="DW118" s="785"/>
      <c r="DX118" s="785"/>
      <c r="DY118" s="785"/>
      <c r="DZ118" s="786"/>
    </row>
    <row r="119" spans="1:130" s="197" customFormat="1" ht="26.25" customHeight="1" x14ac:dyDescent="0.15">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430</v>
      </c>
      <c r="AB119" s="903"/>
      <c r="AC119" s="903"/>
      <c r="AD119" s="903"/>
      <c r="AE119" s="904"/>
      <c r="AF119" s="905" t="s">
        <v>430</v>
      </c>
      <c r="AG119" s="903"/>
      <c r="AH119" s="903"/>
      <c r="AI119" s="903"/>
      <c r="AJ119" s="904"/>
      <c r="AK119" s="905" t="s">
        <v>430</v>
      </c>
      <c r="AL119" s="903"/>
      <c r="AM119" s="903"/>
      <c r="AN119" s="903"/>
      <c r="AO119" s="904"/>
      <c r="AP119" s="906" t="s">
        <v>430</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163514</v>
      </c>
      <c r="BR119" s="830"/>
      <c r="BS119" s="830"/>
      <c r="BT119" s="830"/>
      <c r="BU119" s="830"/>
      <c r="BV119" s="830">
        <v>237443</v>
      </c>
      <c r="BW119" s="830"/>
      <c r="BX119" s="830"/>
      <c r="BY119" s="830"/>
      <c r="BZ119" s="830"/>
      <c r="CA119" s="830">
        <v>271342</v>
      </c>
      <c r="CB119" s="830"/>
      <c r="CC119" s="830"/>
      <c r="CD119" s="830"/>
      <c r="CE119" s="830"/>
      <c r="CF119" s="891">
        <v>13.9</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430</v>
      </c>
      <c r="DH119" s="747"/>
      <c r="DI119" s="747"/>
      <c r="DJ119" s="747"/>
      <c r="DK119" s="748"/>
      <c r="DL119" s="749" t="s">
        <v>430</v>
      </c>
      <c r="DM119" s="747"/>
      <c r="DN119" s="747"/>
      <c r="DO119" s="747"/>
      <c r="DP119" s="748"/>
      <c r="DQ119" s="749" t="s">
        <v>430</v>
      </c>
      <c r="DR119" s="747"/>
      <c r="DS119" s="747"/>
      <c r="DT119" s="747"/>
      <c r="DU119" s="748"/>
      <c r="DV119" s="837" t="s">
        <v>430</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430</v>
      </c>
      <c r="AB120" s="814"/>
      <c r="AC120" s="814"/>
      <c r="AD120" s="814"/>
      <c r="AE120" s="815"/>
      <c r="AF120" s="816" t="s">
        <v>430</v>
      </c>
      <c r="AG120" s="814"/>
      <c r="AH120" s="814"/>
      <c r="AI120" s="814"/>
      <c r="AJ120" s="815"/>
      <c r="AK120" s="816" t="s">
        <v>430</v>
      </c>
      <c r="AL120" s="814"/>
      <c r="AM120" s="814"/>
      <c r="AN120" s="814"/>
      <c r="AO120" s="815"/>
      <c r="AP120" s="784" t="s">
        <v>430</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119956</v>
      </c>
      <c r="BR120" s="801"/>
      <c r="BS120" s="801"/>
      <c r="BT120" s="801"/>
      <c r="BU120" s="801"/>
      <c r="BV120" s="801">
        <v>105595</v>
      </c>
      <c r="BW120" s="801"/>
      <c r="BX120" s="801"/>
      <c r="BY120" s="801"/>
      <c r="BZ120" s="801"/>
      <c r="CA120" s="801">
        <v>90383</v>
      </c>
      <c r="CB120" s="801"/>
      <c r="CC120" s="801"/>
      <c r="CD120" s="801"/>
      <c r="CE120" s="801"/>
      <c r="CF120" s="878">
        <v>4.5999999999999996</v>
      </c>
      <c r="CG120" s="879"/>
      <c r="CH120" s="879"/>
      <c r="CI120" s="879"/>
      <c r="CJ120" s="879"/>
      <c r="CK120" s="880" t="s">
        <v>435</v>
      </c>
      <c r="CL120" s="840"/>
      <c r="CM120" s="840"/>
      <c r="CN120" s="840"/>
      <c r="CO120" s="841"/>
      <c r="CP120" s="884" t="s">
        <v>436</v>
      </c>
      <c r="CQ120" s="885"/>
      <c r="CR120" s="885"/>
      <c r="CS120" s="885"/>
      <c r="CT120" s="885"/>
      <c r="CU120" s="885"/>
      <c r="CV120" s="885"/>
      <c r="CW120" s="885"/>
      <c r="CX120" s="885"/>
      <c r="CY120" s="885"/>
      <c r="CZ120" s="885"/>
      <c r="DA120" s="885"/>
      <c r="DB120" s="885"/>
      <c r="DC120" s="885"/>
      <c r="DD120" s="885"/>
      <c r="DE120" s="885"/>
      <c r="DF120" s="886"/>
      <c r="DG120" s="829">
        <v>1273471</v>
      </c>
      <c r="DH120" s="830"/>
      <c r="DI120" s="830"/>
      <c r="DJ120" s="830"/>
      <c r="DK120" s="830"/>
      <c r="DL120" s="830">
        <v>1334424</v>
      </c>
      <c r="DM120" s="830"/>
      <c r="DN120" s="830"/>
      <c r="DO120" s="830"/>
      <c r="DP120" s="830"/>
      <c r="DQ120" s="830">
        <v>1393659</v>
      </c>
      <c r="DR120" s="830"/>
      <c r="DS120" s="830"/>
      <c r="DT120" s="830"/>
      <c r="DU120" s="830"/>
      <c r="DV120" s="831">
        <v>71.2</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430</v>
      </c>
      <c r="AB121" s="814"/>
      <c r="AC121" s="814"/>
      <c r="AD121" s="814"/>
      <c r="AE121" s="815"/>
      <c r="AF121" s="816" t="s">
        <v>430</v>
      </c>
      <c r="AG121" s="814"/>
      <c r="AH121" s="814"/>
      <c r="AI121" s="814"/>
      <c r="AJ121" s="815"/>
      <c r="AK121" s="816" t="s">
        <v>430</v>
      </c>
      <c r="AL121" s="814"/>
      <c r="AM121" s="814"/>
      <c r="AN121" s="814"/>
      <c r="AO121" s="815"/>
      <c r="AP121" s="784" t="s">
        <v>430</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2815573</v>
      </c>
      <c r="BR121" s="888"/>
      <c r="BS121" s="888"/>
      <c r="BT121" s="888"/>
      <c r="BU121" s="888"/>
      <c r="BV121" s="888">
        <v>2879617</v>
      </c>
      <c r="BW121" s="888"/>
      <c r="BX121" s="888"/>
      <c r="BY121" s="888"/>
      <c r="BZ121" s="888"/>
      <c r="CA121" s="888">
        <v>3140240</v>
      </c>
      <c r="CB121" s="888"/>
      <c r="CC121" s="888"/>
      <c r="CD121" s="888"/>
      <c r="CE121" s="888"/>
      <c r="CF121" s="889">
        <v>160.5</v>
      </c>
      <c r="CG121" s="890"/>
      <c r="CH121" s="890"/>
      <c r="CI121" s="890"/>
      <c r="CJ121" s="890"/>
      <c r="CK121" s="881"/>
      <c r="CL121" s="842"/>
      <c r="CM121" s="842"/>
      <c r="CN121" s="842"/>
      <c r="CO121" s="843"/>
      <c r="CP121" s="858" t="s">
        <v>439</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v>279927</v>
      </c>
      <c r="DR121" s="801"/>
      <c r="DS121" s="801"/>
      <c r="DT121" s="801"/>
      <c r="DU121" s="801"/>
      <c r="DV121" s="853">
        <v>14.3</v>
      </c>
      <c r="DW121" s="853"/>
      <c r="DX121" s="853"/>
      <c r="DY121" s="853"/>
      <c r="DZ121" s="854"/>
    </row>
    <row r="122" spans="1:130" s="197" customFormat="1" ht="26.25" customHeight="1" x14ac:dyDescent="0.15">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440</v>
      </c>
      <c r="BP122" s="868"/>
      <c r="BQ122" s="869">
        <v>3099043</v>
      </c>
      <c r="BR122" s="870"/>
      <c r="BS122" s="870"/>
      <c r="BT122" s="870"/>
      <c r="BU122" s="870"/>
      <c r="BV122" s="870">
        <v>3222655</v>
      </c>
      <c r="BW122" s="870"/>
      <c r="BX122" s="870"/>
      <c r="BY122" s="870"/>
      <c r="BZ122" s="870"/>
      <c r="CA122" s="870">
        <v>3501965</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t="s">
        <v>442</v>
      </c>
      <c r="DH122" s="801"/>
      <c r="DI122" s="801"/>
      <c r="DJ122" s="801"/>
      <c r="DK122" s="801"/>
      <c r="DL122" s="801" t="s">
        <v>442</v>
      </c>
      <c r="DM122" s="801"/>
      <c r="DN122" s="801"/>
      <c r="DO122" s="801"/>
      <c r="DP122" s="801"/>
      <c r="DQ122" s="801" t="s">
        <v>442</v>
      </c>
      <c r="DR122" s="801"/>
      <c r="DS122" s="801"/>
      <c r="DT122" s="801"/>
      <c r="DU122" s="801"/>
      <c r="DV122" s="853" t="s">
        <v>442</v>
      </c>
      <c r="DW122" s="853"/>
      <c r="DX122" s="853"/>
      <c r="DY122" s="853"/>
      <c r="DZ122" s="854"/>
    </row>
    <row r="123" spans="1:130" s="197" customFormat="1" ht="26.25" customHeight="1" thickBot="1" x14ac:dyDescent="0.2">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442</v>
      </c>
      <c r="AB123" s="814"/>
      <c r="AC123" s="814"/>
      <c r="AD123" s="814"/>
      <c r="AE123" s="815"/>
      <c r="AF123" s="816" t="s">
        <v>442</v>
      </c>
      <c r="AG123" s="814"/>
      <c r="AH123" s="814"/>
      <c r="AI123" s="814"/>
      <c r="AJ123" s="815"/>
      <c r="AK123" s="816" t="s">
        <v>442</v>
      </c>
      <c r="AL123" s="814"/>
      <c r="AM123" s="814"/>
      <c r="AN123" s="814"/>
      <c r="AO123" s="815"/>
      <c r="AP123" s="784" t="s">
        <v>442</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170.2</v>
      </c>
      <c r="BR123" s="862"/>
      <c r="BS123" s="862"/>
      <c r="BT123" s="862"/>
      <c r="BU123" s="862"/>
      <c r="BV123" s="862">
        <v>168.7</v>
      </c>
      <c r="BW123" s="862"/>
      <c r="BX123" s="862"/>
      <c r="BY123" s="862"/>
      <c r="BZ123" s="862"/>
      <c r="CA123" s="862">
        <v>148.6</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t="s">
        <v>442</v>
      </c>
      <c r="DH123" s="814"/>
      <c r="DI123" s="814"/>
      <c r="DJ123" s="814"/>
      <c r="DK123" s="815"/>
      <c r="DL123" s="816" t="s">
        <v>442</v>
      </c>
      <c r="DM123" s="814"/>
      <c r="DN123" s="814"/>
      <c r="DO123" s="814"/>
      <c r="DP123" s="815"/>
      <c r="DQ123" s="816" t="s">
        <v>442</v>
      </c>
      <c r="DR123" s="814"/>
      <c r="DS123" s="814"/>
      <c r="DT123" s="814"/>
      <c r="DU123" s="815"/>
      <c r="DV123" s="784" t="s">
        <v>442</v>
      </c>
      <c r="DW123" s="785"/>
      <c r="DX123" s="785"/>
      <c r="DY123" s="785"/>
      <c r="DZ123" s="786"/>
    </row>
    <row r="124" spans="1:130" s="197" customFormat="1" ht="26.25" customHeight="1" x14ac:dyDescent="0.15">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v>316555</v>
      </c>
      <c r="DH124" s="747"/>
      <c r="DI124" s="747"/>
      <c r="DJ124" s="747"/>
      <c r="DK124" s="748"/>
      <c r="DL124" s="749">
        <v>298431</v>
      </c>
      <c r="DM124" s="747"/>
      <c r="DN124" s="747"/>
      <c r="DO124" s="747"/>
      <c r="DP124" s="748"/>
      <c r="DQ124" s="749" t="s">
        <v>442</v>
      </c>
      <c r="DR124" s="747"/>
      <c r="DS124" s="747"/>
      <c r="DT124" s="747"/>
      <c r="DU124" s="748"/>
      <c r="DV124" s="837" t="s">
        <v>442</v>
      </c>
      <c r="DW124" s="838"/>
      <c r="DX124" s="838"/>
      <c r="DY124" s="838"/>
      <c r="DZ124" s="839"/>
    </row>
    <row r="125" spans="1:130" s="197" customFormat="1" ht="26.25" customHeight="1" thickBot="1" x14ac:dyDescent="0.2">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442</v>
      </c>
      <c r="AB126" s="814"/>
      <c r="AC126" s="814"/>
      <c r="AD126" s="814"/>
      <c r="AE126" s="815"/>
      <c r="AF126" s="816" t="s">
        <v>442</v>
      </c>
      <c r="AG126" s="814"/>
      <c r="AH126" s="814"/>
      <c r="AI126" s="814"/>
      <c r="AJ126" s="815"/>
      <c r="AK126" s="816" t="s">
        <v>442</v>
      </c>
      <c r="AL126" s="814"/>
      <c r="AM126" s="814"/>
      <c r="AN126" s="814"/>
      <c r="AO126" s="815"/>
      <c r="AP126" s="784" t="s">
        <v>442</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442</v>
      </c>
      <c r="DH126" s="801"/>
      <c r="DI126" s="801"/>
      <c r="DJ126" s="801"/>
      <c r="DK126" s="801"/>
      <c r="DL126" s="801" t="s">
        <v>442</v>
      </c>
      <c r="DM126" s="801"/>
      <c r="DN126" s="801"/>
      <c r="DO126" s="801"/>
      <c r="DP126" s="801"/>
      <c r="DQ126" s="801" t="s">
        <v>442</v>
      </c>
      <c r="DR126" s="801"/>
      <c r="DS126" s="801"/>
      <c r="DT126" s="801"/>
      <c r="DU126" s="801"/>
      <c r="DV126" s="853" t="s">
        <v>442</v>
      </c>
      <c r="DW126" s="853"/>
      <c r="DX126" s="853"/>
      <c r="DY126" s="853"/>
      <c r="DZ126" s="854"/>
    </row>
    <row r="127" spans="1:130" s="197" customFormat="1" ht="26.25" customHeight="1" thickBot="1" x14ac:dyDescent="0.2">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442</v>
      </c>
      <c r="AB127" s="814"/>
      <c r="AC127" s="814"/>
      <c r="AD127" s="814"/>
      <c r="AE127" s="815"/>
      <c r="AF127" s="816" t="s">
        <v>442</v>
      </c>
      <c r="AG127" s="814"/>
      <c r="AH127" s="814"/>
      <c r="AI127" s="814"/>
      <c r="AJ127" s="815"/>
      <c r="AK127" s="816" t="s">
        <v>442</v>
      </c>
      <c r="AL127" s="814"/>
      <c r="AM127" s="814"/>
      <c r="AN127" s="814"/>
      <c r="AO127" s="815"/>
      <c r="AP127" s="784" t="s">
        <v>442</v>
      </c>
      <c r="AQ127" s="785"/>
      <c r="AR127" s="785"/>
      <c r="AS127" s="785"/>
      <c r="AT127" s="786"/>
      <c r="AU127" s="233"/>
      <c r="AV127" s="233"/>
      <c r="AW127" s="233"/>
      <c r="AX127" s="787" t="s">
        <v>454</v>
      </c>
      <c r="AY127" s="788"/>
      <c r="AZ127" s="788"/>
      <c r="BA127" s="788"/>
      <c r="BB127" s="788"/>
      <c r="BC127" s="788"/>
      <c r="BD127" s="788"/>
      <c r="BE127" s="789"/>
      <c r="BF127" s="790" t="s">
        <v>442</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456</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8319</v>
      </c>
      <c r="AB128" s="754"/>
      <c r="AC128" s="754"/>
      <c r="AD128" s="754"/>
      <c r="AE128" s="755"/>
      <c r="AF128" s="756">
        <v>6474</v>
      </c>
      <c r="AG128" s="754"/>
      <c r="AH128" s="754"/>
      <c r="AI128" s="754"/>
      <c r="AJ128" s="755"/>
      <c r="AK128" s="756">
        <v>6683</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2092310</v>
      </c>
      <c r="AB129" s="814"/>
      <c r="AC129" s="814"/>
      <c r="AD129" s="814"/>
      <c r="AE129" s="815"/>
      <c r="AF129" s="816">
        <v>2074252</v>
      </c>
      <c r="AG129" s="814"/>
      <c r="AH129" s="814"/>
      <c r="AI129" s="814"/>
      <c r="AJ129" s="815"/>
      <c r="AK129" s="816">
        <v>2164336</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9.8000000000000007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203194</v>
      </c>
      <c r="AB130" s="814"/>
      <c r="AC130" s="814"/>
      <c r="AD130" s="814"/>
      <c r="AE130" s="815"/>
      <c r="AF130" s="816">
        <v>220043</v>
      </c>
      <c r="AG130" s="814"/>
      <c r="AH130" s="814"/>
      <c r="AI130" s="814"/>
      <c r="AJ130" s="815"/>
      <c r="AK130" s="816">
        <v>207830</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148.6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1889116</v>
      </c>
      <c r="AB131" s="747"/>
      <c r="AC131" s="747"/>
      <c r="AD131" s="747"/>
      <c r="AE131" s="748"/>
      <c r="AF131" s="749">
        <v>1854209</v>
      </c>
      <c r="AG131" s="747"/>
      <c r="AH131" s="747"/>
      <c r="AI131" s="747"/>
      <c r="AJ131" s="748"/>
      <c r="AK131" s="749">
        <v>1956506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12.42554719</v>
      </c>
      <c r="AB132" s="770"/>
      <c r="AC132" s="770"/>
      <c r="AD132" s="770"/>
      <c r="AE132" s="771"/>
      <c r="AF132" s="772">
        <v>9.5042683970000006</v>
      </c>
      <c r="AG132" s="770"/>
      <c r="AH132" s="770"/>
      <c r="AI132" s="770"/>
      <c r="AJ132" s="771"/>
      <c r="AK132" s="772">
        <v>7.6664727839999998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12.7</v>
      </c>
      <c r="AB133" s="779"/>
      <c r="AC133" s="779"/>
      <c r="AD133" s="779"/>
      <c r="AE133" s="780"/>
      <c r="AF133" s="778">
        <v>11.7</v>
      </c>
      <c r="AG133" s="779"/>
      <c r="AH133" s="779"/>
      <c r="AI133" s="779"/>
      <c r="AJ133" s="780"/>
      <c r="AK133" s="778">
        <v>9.8000000000000007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9" t="s">
        <v>472</v>
      </c>
      <c r="L7" s="254"/>
      <c r="M7" s="255" t="s">
        <v>473</v>
      </c>
      <c r="N7" s="256"/>
    </row>
    <row r="8" spans="1:16" x14ac:dyDescent="0.15">
      <c r="A8" s="248"/>
      <c r="B8" s="244"/>
      <c r="C8" s="244"/>
      <c r="D8" s="244"/>
      <c r="E8" s="244"/>
      <c r="F8" s="244"/>
      <c r="G8" s="257"/>
      <c r="H8" s="258"/>
      <c r="I8" s="258"/>
      <c r="J8" s="259"/>
      <c r="K8" s="1150"/>
      <c r="L8" s="260" t="s">
        <v>474</v>
      </c>
      <c r="M8" s="261" t="s">
        <v>475</v>
      </c>
      <c r="N8" s="262" t="s">
        <v>476</v>
      </c>
    </row>
    <row r="9" spans="1:16" x14ac:dyDescent="0.15">
      <c r="A9" s="248"/>
      <c r="B9" s="244"/>
      <c r="C9" s="244"/>
      <c r="D9" s="244"/>
      <c r="E9" s="244"/>
      <c r="F9" s="244"/>
      <c r="G9" s="1163" t="s">
        <v>477</v>
      </c>
      <c r="H9" s="1164"/>
      <c r="I9" s="1164"/>
      <c r="J9" s="1165"/>
      <c r="K9" s="263">
        <v>678036</v>
      </c>
      <c r="L9" s="264">
        <v>87965</v>
      </c>
      <c r="M9" s="265">
        <v>114146</v>
      </c>
      <c r="N9" s="266">
        <v>-22.9</v>
      </c>
    </row>
    <row r="10" spans="1:16" x14ac:dyDescent="0.15">
      <c r="A10" s="248"/>
      <c r="B10" s="244"/>
      <c r="C10" s="244"/>
      <c r="D10" s="244"/>
      <c r="E10" s="244"/>
      <c r="F10" s="244"/>
      <c r="G10" s="1163" t="s">
        <v>478</v>
      </c>
      <c r="H10" s="1164"/>
      <c r="I10" s="1164"/>
      <c r="J10" s="1165"/>
      <c r="K10" s="267">
        <v>75726</v>
      </c>
      <c r="L10" s="268">
        <v>9824</v>
      </c>
      <c r="M10" s="269">
        <v>10658</v>
      </c>
      <c r="N10" s="270">
        <v>-7.8</v>
      </c>
    </row>
    <row r="11" spans="1:16" ht="13.5" customHeight="1" x14ac:dyDescent="0.15">
      <c r="A11" s="248"/>
      <c r="B11" s="244"/>
      <c r="C11" s="244"/>
      <c r="D11" s="244"/>
      <c r="E11" s="244"/>
      <c r="F11" s="244"/>
      <c r="G11" s="1163" t="s">
        <v>479</v>
      </c>
      <c r="H11" s="1164"/>
      <c r="I11" s="1164"/>
      <c r="J11" s="1165"/>
      <c r="K11" s="267">
        <v>5029</v>
      </c>
      <c r="L11" s="268">
        <v>652</v>
      </c>
      <c r="M11" s="269">
        <v>17529</v>
      </c>
      <c r="N11" s="270">
        <v>-96.3</v>
      </c>
    </row>
    <row r="12" spans="1:16" ht="13.5" customHeight="1" x14ac:dyDescent="0.15">
      <c r="A12" s="248"/>
      <c r="B12" s="244"/>
      <c r="C12" s="244"/>
      <c r="D12" s="244"/>
      <c r="E12" s="244"/>
      <c r="F12" s="244"/>
      <c r="G12" s="1163" t="s">
        <v>480</v>
      </c>
      <c r="H12" s="1164"/>
      <c r="I12" s="1164"/>
      <c r="J12" s="1165"/>
      <c r="K12" s="267" t="s">
        <v>481</v>
      </c>
      <c r="L12" s="268" t="s">
        <v>481</v>
      </c>
      <c r="M12" s="269">
        <v>1257</v>
      </c>
      <c r="N12" s="270" t="s">
        <v>481</v>
      </c>
    </row>
    <row r="13" spans="1:16" ht="13.5" customHeight="1" x14ac:dyDescent="0.15">
      <c r="A13" s="248"/>
      <c r="B13" s="244"/>
      <c r="C13" s="244"/>
      <c r="D13" s="244"/>
      <c r="E13" s="244"/>
      <c r="F13" s="244"/>
      <c r="G13" s="1163" t="s">
        <v>482</v>
      </c>
      <c r="H13" s="1164"/>
      <c r="I13" s="1164"/>
      <c r="J13" s="1165"/>
      <c r="K13" s="267" t="s">
        <v>481</v>
      </c>
      <c r="L13" s="268" t="s">
        <v>481</v>
      </c>
      <c r="M13" s="269" t="s">
        <v>481</v>
      </c>
      <c r="N13" s="270" t="s">
        <v>481</v>
      </c>
    </row>
    <row r="14" spans="1:16" ht="13.5" customHeight="1" x14ac:dyDescent="0.15">
      <c r="A14" s="248"/>
      <c r="B14" s="244"/>
      <c r="C14" s="244"/>
      <c r="D14" s="244"/>
      <c r="E14" s="244"/>
      <c r="F14" s="244"/>
      <c r="G14" s="1163" t="s">
        <v>483</v>
      </c>
      <c r="H14" s="1164"/>
      <c r="I14" s="1164"/>
      <c r="J14" s="1165"/>
      <c r="K14" s="267">
        <v>64709</v>
      </c>
      <c r="L14" s="268">
        <v>8395</v>
      </c>
      <c r="M14" s="269">
        <v>5389</v>
      </c>
      <c r="N14" s="270">
        <v>55.8</v>
      </c>
    </row>
    <row r="15" spans="1:16" ht="13.5" customHeight="1" x14ac:dyDescent="0.15">
      <c r="A15" s="248"/>
      <c r="B15" s="244"/>
      <c r="C15" s="244"/>
      <c r="D15" s="244"/>
      <c r="E15" s="244"/>
      <c r="F15" s="244"/>
      <c r="G15" s="1163" t="s">
        <v>484</v>
      </c>
      <c r="H15" s="1164"/>
      <c r="I15" s="1164"/>
      <c r="J15" s="1165"/>
      <c r="K15" s="267">
        <v>5651</v>
      </c>
      <c r="L15" s="268">
        <v>733</v>
      </c>
      <c r="M15" s="269">
        <v>2513</v>
      </c>
      <c r="N15" s="270">
        <v>-70.8</v>
      </c>
    </row>
    <row r="16" spans="1:16" x14ac:dyDescent="0.15">
      <c r="A16" s="248"/>
      <c r="B16" s="244"/>
      <c r="C16" s="244"/>
      <c r="D16" s="244"/>
      <c r="E16" s="244"/>
      <c r="F16" s="244"/>
      <c r="G16" s="1166" t="s">
        <v>485</v>
      </c>
      <c r="H16" s="1167"/>
      <c r="I16" s="1167"/>
      <c r="J16" s="1168"/>
      <c r="K16" s="268">
        <v>-61897</v>
      </c>
      <c r="L16" s="268">
        <v>-8030</v>
      </c>
      <c r="M16" s="269">
        <v>-11876</v>
      </c>
      <c r="N16" s="270">
        <v>-32.4</v>
      </c>
    </row>
    <row r="17" spans="1:16" x14ac:dyDescent="0.15">
      <c r="A17" s="248"/>
      <c r="B17" s="244"/>
      <c r="C17" s="244"/>
      <c r="D17" s="244"/>
      <c r="E17" s="244"/>
      <c r="F17" s="244"/>
      <c r="G17" s="1166" t="s">
        <v>167</v>
      </c>
      <c r="H17" s="1167"/>
      <c r="I17" s="1167"/>
      <c r="J17" s="1168"/>
      <c r="K17" s="268">
        <v>767254</v>
      </c>
      <c r="L17" s="268">
        <v>99540</v>
      </c>
      <c r="M17" s="269">
        <v>139615</v>
      </c>
      <c r="N17" s="270">
        <v>-28.7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60" t="s">
        <v>490</v>
      </c>
      <c r="H21" s="1161"/>
      <c r="I21" s="1161"/>
      <c r="J21" s="1162"/>
      <c r="K21" s="280">
        <v>9.99</v>
      </c>
      <c r="L21" s="281">
        <v>13.07</v>
      </c>
      <c r="M21" s="282">
        <v>-3.08</v>
      </c>
      <c r="N21" s="249"/>
      <c r="O21" s="283"/>
      <c r="P21" s="279"/>
    </row>
    <row r="22" spans="1:16" s="284" customFormat="1" x14ac:dyDescent="0.15">
      <c r="A22" s="279"/>
      <c r="B22" s="249"/>
      <c r="C22" s="249"/>
      <c r="D22" s="249"/>
      <c r="E22" s="249"/>
      <c r="F22" s="249"/>
      <c r="G22" s="1160" t="s">
        <v>491</v>
      </c>
      <c r="H22" s="1161"/>
      <c r="I22" s="1161"/>
      <c r="J22" s="1162"/>
      <c r="K22" s="285">
        <v>91.2</v>
      </c>
      <c r="L22" s="286">
        <v>95</v>
      </c>
      <c r="M22" s="287">
        <v>-3.8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9" t="s">
        <v>472</v>
      </c>
      <c r="L30" s="254"/>
      <c r="M30" s="255" t="s">
        <v>473</v>
      </c>
      <c r="N30" s="256"/>
    </row>
    <row r="31" spans="1:16" x14ac:dyDescent="0.15">
      <c r="A31" s="248"/>
      <c r="B31" s="244"/>
      <c r="C31" s="244"/>
      <c r="D31" s="244"/>
      <c r="E31" s="244"/>
      <c r="F31" s="244"/>
      <c r="G31" s="257"/>
      <c r="H31" s="258"/>
      <c r="I31" s="258"/>
      <c r="J31" s="259"/>
      <c r="K31" s="1150"/>
      <c r="L31" s="260" t="s">
        <v>474</v>
      </c>
      <c r="M31" s="261" t="s">
        <v>475</v>
      </c>
      <c r="N31" s="262" t="s">
        <v>476</v>
      </c>
    </row>
    <row r="32" spans="1:16" ht="27" customHeight="1" x14ac:dyDescent="0.15">
      <c r="A32" s="248"/>
      <c r="B32" s="244"/>
      <c r="C32" s="244"/>
      <c r="D32" s="244"/>
      <c r="E32" s="244"/>
      <c r="F32" s="244"/>
      <c r="G32" s="1151" t="s">
        <v>495</v>
      </c>
      <c r="H32" s="1152"/>
      <c r="I32" s="1152"/>
      <c r="J32" s="1153"/>
      <c r="K32" s="294">
        <v>276714</v>
      </c>
      <c r="L32" s="294">
        <v>35900</v>
      </c>
      <c r="M32" s="295">
        <v>64386</v>
      </c>
      <c r="N32" s="296">
        <v>-44.2</v>
      </c>
    </row>
    <row r="33" spans="1:16" ht="13.5" customHeight="1" x14ac:dyDescent="0.15">
      <c r="A33" s="248"/>
      <c r="B33" s="244"/>
      <c r="C33" s="244"/>
      <c r="D33" s="244"/>
      <c r="E33" s="244"/>
      <c r="F33" s="244"/>
      <c r="G33" s="1151" t="s">
        <v>496</v>
      </c>
      <c r="H33" s="1152"/>
      <c r="I33" s="1152"/>
      <c r="J33" s="1153"/>
      <c r="K33" s="294" t="s">
        <v>481</v>
      </c>
      <c r="L33" s="294" t="s">
        <v>481</v>
      </c>
      <c r="M33" s="295" t="s">
        <v>481</v>
      </c>
      <c r="N33" s="296" t="s">
        <v>481</v>
      </c>
    </row>
    <row r="34" spans="1:16" ht="27" customHeight="1" x14ac:dyDescent="0.15">
      <c r="A34" s="248"/>
      <c r="B34" s="244"/>
      <c r="C34" s="244"/>
      <c r="D34" s="244"/>
      <c r="E34" s="244"/>
      <c r="F34" s="244"/>
      <c r="G34" s="1151" t="s">
        <v>497</v>
      </c>
      <c r="H34" s="1152"/>
      <c r="I34" s="1152"/>
      <c r="J34" s="1153"/>
      <c r="K34" s="294" t="s">
        <v>481</v>
      </c>
      <c r="L34" s="294" t="s">
        <v>481</v>
      </c>
      <c r="M34" s="295">
        <v>1</v>
      </c>
      <c r="N34" s="296" t="s">
        <v>481</v>
      </c>
    </row>
    <row r="35" spans="1:16" ht="27" customHeight="1" x14ac:dyDescent="0.15">
      <c r="A35" s="248"/>
      <c r="B35" s="244"/>
      <c r="C35" s="244"/>
      <c r="D35" s="244"/>
      <c r="E35" s="244"/>
      <c r="F35" s="244"/>
      <c r="G35" s="1151" t="s">
        <v>498</v>
      </c>
      <c r="H35" s="1152"/>
      <c r="I35" s="1152"/>
      <c r="J35" s="1153"/>
      <c r="K35" s="294">
        <v>81725</v>
      </c>
      <c r="L35" s="294">
        <v>10603</v>
      </c>
      <c r="M35" s="295">
        <v>18584</v>
      </c>
      <c r="N35" s="296">
        <v>-42.9</v>
      </c>
    </row>
    <row r="36" spans="1:16" ht="27" customHeight="1" x14ac:dyDescent="0.15">
      <c r="A36" s="248"/>
      <c r="B36" s="244"/>
      <c r="C36" s="244"/>
      <c r="D36" s="244"/>
      <c r="E36" s="244"/>
      <c r="F36" s="244"/>
      <c r="G36" s="1151" t="s">
        <v>499</v>
      </c>
      <c r="H36" s="1152"/>
      <c r="I36" s="1152"/>
      <c r="J36" s="1153"/>
      <c r="K36" s="294">
        <v>6069</v>
      </c>
      <c r="L36" s="294">
        <v>787</v>
      </c>
      <c r="M36" s="295">
        <v>4740</v>
      </c>
      <c r="N36" s="296">
        <v>-83.4</v>
      </c>
    </row>
    <row r="37" spans="1:16" ht="13.5" customHeight="1" x14ac:dyDescent="0.15">
      <c r="A37" s="248"/>
      <c r="B37" s="244"/>
      <c r="C37" s="244"/>
      <c r="D37" s="244"/>
      <c r="E37" s="244"/>
      <c r="F37" s="244"/>
      <c r="G37" s="1151" t="s">
        <v>500</v>
      </c>
      <c r="H37" s="1152"/>
      <c r="I37" s="1152"/>
      <c r="J37" s="1153"/>
      <c r="K37" s="294" t="s">
        <v>481</v>
      </c>
      <c r="L37" s="294" t="s">
        <v>481</v>
      </c>
      <c r="M37" s="295">
        <v>1431</v>
      </c>
      <c r="N37" s="296" t="s">
        <v>481</v>
      </c>
    </row>
    <row r="38" spans="1:16" ht="27" customHeight="1" x14ac:dyDescent="0.15">
      <c r="A38" s="248"/>
      <c r="B38" s="244"/>
      <c r="C38" s="244"/>
      <c r="D38" s="244"/>
      <c r="E38" s="244"/>
      <c r="F38" s="244"/>
      <c r="G38" s="1154" t="s">
        <v>501</v>
      </c>
      <c r="H38" s="1155"/>
      <c r="I38" s="1155"/>
      <c r="J38" s="1156"/>
      <c r="K38" s="297" t="s">
        <v>481</v>
      </c>
      <c r="L38" s="297" t="s">
        <v>481</v>
      </c>
      <c r="M38" s="298">
        <v>15</v>
      </c>
      <c r="N38" s="299" t="s">
        <v>481</v>
      </c>
      <c r="O38" s="293"/>
    </row>
    <row r="39" spans="1:16" x14ac:dyDescent="0.15">
      <c r="A39" s="248"/>
      <c r="B39" s="244"/>
      <c r="C39" s="244"/>
      <c r="D39" s="244"/>
      <c r="E39" s="244"/>
      <c r="F39" s="244"/>
      <c r="G39" s="1154" t="s">
        <v>502</v>
      </c>
      <c r="H39" s="1155"/>
      <c r="I39" s="1155"/>
      <c r="J39" s="1156"/>
      <c r="K39" s="300">
        <v>-6683</v>
      </c>
      <c r="L39" s="300">
        <v>-867</v>
      </c>
      <c r="M39" s="301">
        <v>-2634</v>
      </c>
      <c r="N39" s="302">
        <v>-67.099999999999994</v>
      </c>
      <c r="O39" s="293"/>
    </row>
    <row r="40" spans="1:16" ht="27" customHeight="1" x14ac:dyDescent="0.15">
      <c r="A40" s="248"/>
      <c r="B40" s="244"/>
      <c r="C40" s="244"/>
      <c r="D40" s="244"/>
      <c r="E40" s="244"/>
      <c r="F40" s="244"/>
      <c r="G40" s="1151" t="s">
        <v>503</v>
      </c>
      <c r="H40" s="1152"/>
      <c r="I40" s="1152"/>
      <c r="J40" s="1153"/>
      <c r="K40" s="300">
        <v>-207830</v>
      </c>
      <c r="L40" s="300">
        <v>-26963</v>
      </c>
      <c r="M40" s="301">
        <v>-59733</v>
      </c>
      <c r="N40" s="302">
        <v>-54.9</v>
      </c>
      <c r="O40" s="293"/>
    </row>
    <row r="41" spans="1:16" x14ac:dyDescent="0.15">
      <c r="A41" s="248"/>
      <c r="B41" s="244"/>
      <c r="C41" s="244"/>
      <c r="D41" s="244"/>
      <c r="E41" s="244"/>
      <c r="F41" s="244"/>
      <c r="G41" s="1157" t="s">
        <v>278</v>
      </c>
      <c r="H41" s="1158"/>
      <c r="I41" s="1158"/>
      <c r="J41" s="1159"/>
      <c r="K41" s="294">
        <v>149995</v>
      </c>
      <c r="L41" s="300">
        <v>19460</v>
      </c>
      <c r="M41" s="301">
        <v>26789</v>
      </c>
      <c r="N41" s="302">
        <v>-27.4</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44" t="s">
        <v>472</v>
      </c>
      <c r="J49" s="1146" t="s">
        <v>507</v>
      </c>
      <c r="K49" s="1147"/>
      <c r="L49" s="1147"/>
      <c r="M49" s="1147"/>
      <c r="N49" s="1148"/>
    </row>
    <row r="50" spans="1:14" x14ac:dyDescent="0.15">
      <c r="A50" s="248"/>
      <c r="B50" s="244"/>
      <c r="C50" s="244"/>
      <c r="D50" s="244"/>
      <c r="E50" s="244"/>
      <c r="F50" s="244"/>
      <c r="G50" s="312"/>
      <c r="H50" s="313"/>
      <c r="I50" s="1145"/>
      <c r="J50" s="314" t="s">
        <v>508</v>
      </c>
      <c r="K50" s="315" t="s">
        <v>509</v>
      </c>
      <c r="L50" s="316" t="s">
        <v>510</v>
      </c>
      <c r="M50" s="317" t="s">
        <v>511</v>
      </c>
      <c r="N50" s="318" t="s">
        <v>512</v>
      </c>
    </row>
    <row r="51" spans="1:14" x14ac:dyDescent="0.15">
      <c r="A51" s="248"/>
      <c r="B51" s="244"/>
      <c r="C51" s="244"/>
      <c r="D51" s="244"/>
      <c r="E51" s="244"/>
      <c r="F51" s="244"/>
      <c r="G51" s="310" t="s">
        <v>513</v>
      </c>
      <c r="H51" s="311"/>
      <c r="I51" s="319">
        <v>79461</v>
      </c>
      <c r="J51" s="320">
        <v>9641</v>
      </c>
      <c r="K51" s="321">
        <v>-44.6</v>
      </c>
      <c r="L51" s="322">
        <v>92021</v>
      </c>
      <c r="M51" s="323">
        <v>-24.5</v>
      </c>
      <c r="N51" s="324">
        <v>-20.100000000000001</v>
      </c>
    </row>
    <row r="52" spans="1:14" x14ac:dyDescent="0.15">
      <c r="A52" s="248"/>
      <c r="B52" s="244"/>
      <c r="C52" s="244"/>
      <c r="D52" s="244"/>
      <c r="E52" s="244"/>
      <c r="F52" s="244"/>
      <c r="G52" s="325"/>
      <c r="H52" s="326" t="s">
        <v>514</v>
      </c>
      <c r="I52" s="327">
        <v>58704</v>
      </c>
      <c r="J52" s="328">
        <v>7123</v>
      </c>
      <c r="K52" s="329">
        <v>-37.4</v>
      </c>
      <c r="L52" s="330">
        <v>52579</v>
      </c>
      <c r="M52" s="331">
        <v>-23.2</v>
      </c>
      <c r="N52" s="332">
        <v>-14.2</v>
      </c>
    </row>
    <row r="53" spans="1:14" x14ac:dyDescent="0.15">
      <c r="A53" s="248"/>
      <c r="B53" s="244"/>
      <c r="C53" s="244"/>
      <c r="D53" s="244"/>
      <c r="E53" s="244"/>
      <c r="F53" s="244"/>
      <c r="G53" s="310" t="s">
        <v>515</v>
      </c>
      <c r="H53" s="311"/>
      <c r="I53" s="319">
        <v>76660</v>
      </c>
      <c r="J53" s="320">
        <v>9463</v>
      </c>
      <c r="K53" s="321">
        <v>-1.8</v>
      </c>
      <c r="L53" s="322">
        <v>94828</v>
      </c>
      <c r="M53" s="323">
        <v>3.1</v>
      </c>
      <c r="N53" s="324">
        <v>-4.9000000000000004</v>
      </c>
    </row>
    <row r="54" spans="1:14" x14ac:dyDescent="0.15">
      <c r="A54" s="248"/>
      <c r="B54" s="244"/>
      <c r="C54" s="244"/>
      <c r="D54" s="244"/>
      <c r="E54" s="244"/>
      <c r="F54" s="244"/>
      <c r="G54" s="325"/>
      <c r="H54" s="326" t="s">
        <v>514</v>
      </c>
      <c r="I54" s="327">
        <v>43645</v>
      </c>
      <c r="J54" s="328">
        <v>5388</v>
      </c>
      <c r="K54" s="329">
        <v>-24.4</v>
      </c>
      <c r="L54" s="330">
        <v>55133</v>
      </c>
      <c r="M54" s="331">
        <v>4.9000000000000004</v>
      </c>
      <c r="N54" s="332">
        <v>-29.3</v>
      </c>
    </row>
    <row r="55" spans="1:14" x14ac:dyDescent="0.15">
      <c r="A55" s="248"/>
      <c r="B55" s="244"/>
      <c r="C55" s="244"/>
      <c r="D55" s="244"/>
      <c r="E55" s="244"/>
      <c r="F55" s="244"/>
      <c r="G55" s="310" t="s">
        <v>516</v>
      </c>
      <c r="H55" s="311"/>
      <c r="I55" s="319">
        <v>43572</v>
      </c>
      <c r="J55" s="320">
        <v>5444</v>
      </c>
      <c r="K55" s="321">
        <v>-42.5</v>
      </c>
      <c r="L55" s="322">
        <v>119674</v>
      </c>
      <c r="M55" s="323">
        <v>26.2</v>
      </c>
      <c r="N55" s="324">
        <v>-68.7</v>
      </c>
    </row>
    <row r="56" spans="1:14" x14ac:dyDescent="0.15">
      <c r="A56" s="248"/>
      <c r="B56" s="244"/>
      <c r="C56" s="244"/>
      <c r="D56" s="244"/>
      <c r="E56" s="244"/>
      <c r="F56" s="244"/>
      <c r="G56" s="325"/>
      <c r="H56" s="326" t="s">
        <v>514</v>
      </c>
      <c r="I56" s="327">
        <v>23311</v>
      </c>
      <c r="J56" s="328">
        <v>2912</v>
      </c>
      <c r="K56" s="329">
        <v>-46</v>
      </c>
      <c r="L56" s="330">
        <v>57803</v>
      </c>
      <c r="M56" s="331">
        <v>4.8</v>
      </c>
      <c r="N56" s="332">
        <v>-50.8</v>
      </c>
    </row>
    <row r="57" spans="1:14" x14ac:dyDescent="0.15">
      <c r="A57" s="248"/>
      <c r="B57" s="244"/>
      <c r="C57" s="244"/>
      <c r="D57" s="244"/>
      <c r="E57" s="244"/>
      <c r="F57" s="244"/>
      <c r="G57" s="310" t="s">
        <v>517</v>
      </c>
      <c r="H57" s="311"/>
      <c r="I57" s="319">
        <v>183616</v>
      </c>
      <c r="J57" s="320">
        <v>23296</v>
      </c>
      <c r="K57" s="321">
        <v>327.9</v>
      </c>
      <c r="L57" s="322">
        <v>119685</v>
      </c>
      <c r="M57" s="323">
        <v>0</v>
      </c>
      <c r="N57" s="324">
        <v>327.9</v>
      </c>
    </row>
    <row r="58" spans="1:14" x14ac:dyDescent="0.15">
      <c r="A58" s="248"/>
      <c r="B58" s="244"/>
      <c r="C58" s="244"/>
      <c r="D58" s="244"/>
      <c r="E58" s="244"/>
      <c r="F58" s="244"/>
      <c r="G58" s="325"/>
      <c r="H58" s="326" t="s">
        <v>514</v>
      </c>
      <c r="I58" s="327">
        <v>131026</v>
      </c>
      <c r="J58" s="328">
        <v>16623</v>
      </c>
      <c r="K58" s="329">
        <v>470.8</v>
      </c>
      <c r="L58" s="330">
        <v>68464</v>
      </c>
      <c r="M58" s="331">
        <v>18.399999999999999</v>
      </c>
      <c r="N58" s="332">
        <v>452.4</v>
      </c>
    </row>
    <row r="59" spans="1:14" x14ac:dyDescent="0.15">
      <c r="A59" s="248"/>
      <c r="B59" s="244"/>
      <c r="C59" s="244"/>
      <c r="D59" s="244"/>
      <c r="E59" s="244"/>
      <c r="F59" s="244"/>
      <c r="G59" s="310" t="s">
        <v>518</v>
      </c>
      <c r="H59" s="311"/>
      <c r="I59" s="319">
        <v>212416</v>
      </c>
      <c r="J59" s="320">
        <v>27558</v>
      </c>
      <c r="K59" s="321">
        <v>18.3</v>
      </c>
      <c r="L59" s="322">
        <v>109920</v>
      </c>
      <c r="M59" s="323">
        <v>-8.1999999999999993</v>
      </c>
      <c r="N59" s="324">
        <v>26.5</v>
      </c>
    </row>
    <row r="60" spans="1:14" x14ac:dyDescent="0.15">
      <c r="A60" s="248"/>
      <c r="B60" s="244"/>
      <c r="C60" s="244"/>
      <c r="D60" s="244"/>
      <c r="E60" s="244"/>
      <c r="F60" s="244"/>
      <c r="G60" s="325"/>
      <c r="H60" s="326" t="s">
        <v>514</v>
      </c>
      <c r="I60" s="333">
        <v>91523</v>
      </c>
      <c r="J60" s="328">
        <v>11874</v>
      </c>
      <c r="K60" s="329">
        <v>-28.6</v>
      </c>
      <c r="L60" s="330">
        <v>62739</v>
      </c>
      <c r="M60" s="331">
        <v>-8.4</v>
      </c>
      <c r="N60" s="332">
        <v>-20.2</v>
      </c>
    </row>
    <row r="61" spans="1:14" x14ac:dyDescent="0.15">
      <c r="A61" s="248"/>
      <c r="B61" s="244"/>
      <c r="C61" s="244"/>
      <c r="D61" s="244"/>
      <c r="E61" s="244"/>
      <c r="F61" s="244"/>
      <c r="G61" s="310" t="s">
        <v>519</v>
      </c>
      <c r="H61" s="334"/>
      <c r="I61" s="335">
        <v>119145</v>
      </c>
      <c r="J61" s="336">
        <v>15080</v>
      </c>
      <c r="K61" s="337">
        <v>51.5</v>
      </c>
      <c r="L61" s="338">
        <v>107226</v>
      </c>
      <c r="M61" s="339">
        <v>-0.7</v>
      </c>
      <c r="N61" s="324">
        <v>52.2</v>
      </c>
    </row>
    <row r="62" spans="1:14" x14ac:dyDescent="0.15">
      <c r="A62" s="248"/>
      <c r="B62" s="244"/>
      <c r="C62" s="244"/>
      <c r="D62" s="244"/>
      <c r="E62" s="244"/>
      <c r="F62" s="244"/>
      <c r="G62" s="325"/>
      <c r="H62" s="326" t="s">
        <v>514</v>
      </c>
      <c r="I62" s="327">
        <v>69642</v>
      </c>
      <c r="J62" s="328">
        <v>8784</v>
      </c>
      <c r="K62" s="329">
        <v>66.900000000000006</v>
      </c>
      <c r="L62" s="330">
        <v>59344</v>
      </c>
      <c r="M62" s="331">
        <v>-0.7</v>
      </c>
      <c r="N62" s="332">
        <v>67.599999999999994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2.67</v>
      </c>
      <c r="G47" s="12">
        <v>0.53</v>
      </c>
      <c r="H47" s="12">
        <v>1</v>
      </c>
      <c r="I47" s="12">
        <v>4.8600000000000003</v>
      </c>
      <c r="J47" s="13">
        <v>7.9</v>
      </c>
    </row>
    <row r="48" spans="2:10" ht="57.75" customHeight="1" x14ac:dyDescent="0.15">
      <c r="B48" s="14"/>
      <c r="C48" s="1171" t="s">
        <v>4</v>
      </c>
      <c r="D48" s="1171"/>
      <c r="E48" s="1172"/>
      <c r="F48" s="15">
        <v>4.3899999999999997</v>
      </c>
      <c r="G48" s="16">
        <v>4.54</v>
      </c>
      <c r="H48" s="16">
        <v>6.6</v>
      </c>
      <c r="I48" s="16">
        <v>5.41</v>
      </c>
      <c r="J48" s="17">
        <v>12.08</v>
      </c>
    </row>
    <row r="49" spans="2:10" ht="57.75" customHeight="1" thickBot="1" x14ac:dyDescent="0.2">
      <c r="B49" s="18"/>
      <c r="C49" s="1173" t="s">
        <v>5</v>
      </c>
      <c r="D49" s="1173"/>
      <c r="E49" s="1174"/>
      <c r="F49" s="19" t="s">
        <v>526</v>
      </c>
      <c r="G49" s="20" t="s">
        <v>527</v>
      </c>
      <c r="H49" s="20">
        <v>2.57</v>
      </c>
      <c r="I49" s="20">
        <v>2.6</v>
      </c>
      <c r="J49" s="21">
        <v>10.14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市町村課</cp:lastModifiedBy>
  <cp:lastPrinted>2017-05-08T05:10:22Z</cp:lastPrinted>
  <dcterms:created xsi:type="dcterms:W3CDTF">2017-02-15T18:08:55Z</dcterms:created>
  <dcterms:modified xsi:type="dcterms:W3CDTF">2017-05-16T07:27:57Z</dcterms:modified>
  <cp:category/>
</cp:coreProperties>
</file>